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2026\1. PNNC\1. FONAM\1. Reportes\Final 2025\Infraestructura\"/>
    </mc:Choice>
  </mc:AlternateContent>
  <xr:revisionPtr revIDLastSave="0" documentId="13_ncr:1_{29B492A9-976B-4BFD-9B6A-8C049B05F0F3}" xr6:coauthVersionLast="47" xr6:coauthVersionMax="47" xr10:uidLastSave="{00000000-0000-0000-0000-000000000000}"/>
  <bookViews>
    <workbookView xWindow="-108" yWindow="-108" windowWidth="23256" windowHeight="13896" firstSheet="2" activeTab="2" xr2:uid="{00000000-000D-0000-FFFF-FFFF00000000}"/>
  </bookViews>
  <sheets>
    <sheet name="Instrucciones" sheetId="10" state="hidden" r:id="rId1"/>
    <sheet name="Estrategias y Metas PND " sheetId="11" state="hidden" r:id="rId2"/>
    <sheet name="F-E-GIP-31-V5" sheetId="9" r:id="rId3"/>
    <sheet name="Hoja1" sheetId="12" state="hidden" r:id="rId4"/>
  </sheets>
  <definedNames>
    <definedName name="_xlnm.Print_Area" localSheetId="2">'F-E-GIP-31-V5'!$A$1:$V$25</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 i="9" l="1"/>
  <c r="R16" i="9"/>
  <c r="P18" i="9" l="1"/>
  <c r="I17" i="12" l="1"/>
  <c r="J16" i="12" s="1"/>
  <c r="J10" i="12"/>
  <c r="S18" i="9"/>
  <c r="R18" i="9"/>
  <c r="J18" i="12" l="1"/>
  <c r="I18" i="12"/>
  <c r="I20" i="12" s="1"/>
  <c r="Q10" i="9"/>
  <c r="Q16" i="9"/>
  <c r="Q18" i="9" l="1"/>
  <c r="P20" i="9"/>
  <c r="H38" i="1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200-000001000000}">
      <text>
        <r>
          <rPr>
            <b/>
            <sz val="11"/>
            <color indexed="81"/>
            <rFont val="Tahoma"/>
            <family val="2"/>
          </rPr>
          <t>OAP-MADS: El nombre debe coincidir con el titulo del proyecto registrado.</t>
        </r>
      </text>
    </comment>
    <comment ref="B7"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4FE860BC-0363-495F-B1A8-1898D7C51B95}">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6E087828-AAD9-474A-A035-EF8233764F52}">
      <text>
        <r>
          <rPr>
            <b/>
            <sz val="11"/>
            <color indexed="81"/>
            <rFont val="Tahoma"/>
            <family val="2"/>
          </rPr>
          <t xml:space="preserve">OAP MADS: </t>
        </r>
        <r>
          <rPr>
            <sz val="11"/>
            <color indexed="81"/>
            <rFont val="Tahoma"/>
            <family val="2"/>
          </rPr>
          <t>Ver bases del PND</t>
        </r>
      </text>
    </comment>
    <comment ref="D8" authorId="2" shapeId="0" xr:uid="{858A6648-CB12-431B-819F-CED73125C95B}">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3" shapeId="0" xr:uid="{5BB55689-7DF9-4037-8ADC-2BE4DA10BEDB}">
      <text>
        <r>
          <rPr>
            <sz val="11"/>
            <color indexed="81"/>
            <rFont val="Tahoma"/>
            <family val="2"/>
          </rPr>
          <t>El indicador de la meta se constituye en la escala numérica para medir el cumplimiento de la meta propuesta.</t>
        </r>
      </text>
    </comment>
    <comment ref="F8" authorId="0" shapeId="0" xr:uid="{A190370E-81D6-478A-8FCD-7A5534786425}">
      <text>
        <r>
          <rPr>
            <b/>
            <sz val="11"/>
            <color indexed="81"/>
            <rFont val="Tahoma"/>
            <family val="2"/>
          </rPr>
          <t>OAP MADS: Enuncie la Meta:</t>
        </r>
        <r>
          <rPr>
            <sz val="11"/>
            <color indexed="81"/>
            <rFont val="Tahoma"/>
            <family val="2"/>
          </rPr>
          <t>Ver bases del PND</t>
        </r>
      </text>
    </comment>
    <comment ref="G8" authorId="0" shapeId="0" xr:uid="{6700EA4A-3CCC-43D9-9B8D-36915998F9E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8" authorId="0" shapeId="0" xr:uid="{3ADAF1D4-9FD9-4255-A503-830923881A5E}">
      <text>
        <r>
          <rPr>
            <b/>
            <sz val="11"/>
            <color indexed="81"/>
            <rFont val="Tahoma"/>
            <family val="2"/>
          </rPr>
          <t xml:space="preserve">OAP-MADS. </t>
        </r>
        <r>
          <rPr>
            <sz val="11"/>
            <color indexed="81"/>
            <rFont val="Tahoma"/>
            <family val="2"/>
          </rPr>
          <t>es la acción que contribuye a la transformación de insumos en productos</t>
        </r>
      </text>
    </comment>
    <comment ref="J8" authorId="3" shapeId="0" xr:uid="{812A83AF-BC75-4D98-9741-C627D2EE38DC}">
      <text>
        <r>
          <rPr>
            <b/>
            <sz val="11"/>
            <color indexed="81"/>
            <rFont val="Tahoma"/>
            <family val="2"/>
          </rPr>
          <t>OAP - MADS:</t>
        </r>
        <r>
          <rPr>
            <sz val="11"/>
            <color indexed="81"/>
            <rFont val="Tahoma"/>
            <family val="2"/>
          </rPr>
          <t xml:space="preserve">
Identifique cual es el producto que le permite alcanzar el objetivo específico.</t>
        </r>
      </text>
    </comment>
    <comment ref="K8" authorId="3" shapeId="0" xr:uid="{ADD3889C-EDC5-4D94-87BB-C2A52256609C}">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PIIP ( Ejm: realizada(o), implementada(o), etc).</t>
        </r>
        <r>
          <rPr>
            <sz val="9"/>
            <color indexed="81"/>
            <rFont val="Tahoma"/>
            <family val="2"/>
          </rPr>
          <t xml:space="preserve">
</t>
        </r>
      </text>
    </comment>
    <comment ref="L8" authorId="3" shapeId="0" xr:uid="{A3F2BDCD-DAE9-4EC4-8F7F-73FA93374F51}">
      <text>
        <r>
          <rPr>
            <b/>
            <sz val="11"/>
            <color indexed="81"/>
            <rFont val="Tahoma"/>
            <family val="2"/>
          </rPr>
          <t>OAP - MADS:</t>
        </r>
        <r>
          <rPr>
            <sz val="11"/>
            <color indexed="81"/>
            <rFont val="Tahoma"/>
            <family val="2"/>
          </rPr>
          <t xml:space="preserve">
Unidad de medida en la que está expresado el indicador de producto</t>
        </r>
      </text>
    </comment>
    <comment ref="O8" authorId="0" shapeId="0" xr:uid="{8A181C3C-CC6E-444F-85C1-08F29E8CE552}">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consecuion de los resultados.
</t>
        </r>
        <r>
          <rPr>
            <b/>
            <sz val="11"/>
            <color indexed="81"/>
            <rFont val="Tahoma"/>
            <family val="2"/>
          </rPr>
          <t>Informe final o segundo semestre</t>
        </r>
        <r>
          <rPr>
            <sz val="11"/>
            <color indexed="81"/>
            <rFont val="Tahoma"/>
            <family val="2"/>
          </rPr>
          <t>. Resultados obtenidos de la ejecución del proyecto.</t>
        </r>
      </text>
    </comment>
    <comment ref="T8" authorId="0" shapeId="0" xr:uid="{20D5F63C-16C9-4C4E-AF6D-E00197679BC8}">
      <text>
        <r>
          <rPr>
            <b/>
            <sz val="9"/>
            <color indexed="81"/>
            <rFont val="Tahoma"/>
            <family val="2"/>
          </rPr>
          <t xml:space="preserve">OAP - MADS: </t>
        </r>
        <r>
          <rPr>
            <sz val="11"/>
            <color indexed="81"/>
            <rFont val="Tahoma"/>
            <family val="2"/>
          </rPr>
          <t>Describir avance semestral conforme al indicador del producto</t>
        </r>
      </text>
    </comment>
    <comment ref="U8" authorId="0" shapeId="0" xr:uid="{0691B3C9-4D24-45DB-8C14-1633ACF669EF}">
      <text>
        <r>
          <rPr>
            <b/>
            <sz val="11"/>
            <color indexed="81"/>
            <rFont val="Tahoma"/>
            <family val="2"/>
          </rPr>
          <t xml:space="preserve">OAP - MADS: </t>
        </r>
        <r>
          <rPr>
            <sz val="11"/>
            <color indexed="81"/>
            <rFont val="Tahoma"/>
            <family val="2"/>
          </rPr>
          <t>Describir brevemente  el avance semestral referente al producto y los resultados.</t>
        </r>
      </text>
    </comment>
    <comment ref="P9" authorId="0" shapeId="0" xr:uid="{E5388C2C-6F94-418D-83A0-A5AADFB9FEA9}">
      <text>
        <r>
          <rPr>
            <sz val="11"/>
            <color indexed="81"/>
            <rFont val="Tahoma"/>
            <family val="2"/>
          </rPr>
          <t>OAP-MADS: Se identifica el valor por cada una de las actividades.</t>
        </r>
      </text>
    </comment>
    <comment ref="Q9" authorId="0" shapeId="0" xr:uid="{C1D95F34-55B3-439F-948B-39881786B832}">
      <text>
        <r>
          <rPr>
            <sz val="11"/>
            <color indexed="81"/>
            <rFont val="Tahoma"/>
            <family val="2"/>
          </rPr>
          <t>OAP-MADS: Se identifica el valor por cada objetivo- sumatoria de los valores de cada una de las actividades que correspondan al objetivo.</t>
        </r>
      </text>
    </comment>
    <comment ref="R9" authorId="0" shapeId="0" xr:uid="{F52116E2-5F0F-41EE-9D07-96429B6211D0}">
      <text>
        <r>
          <rPr>
            <sz val="11"/>
            <color indexed="81"/>
            <rFont val="Tahoma"/>
            <family val="2"/>
          </rPr>
          <t>OAP-MADS: escribir el valor de acuerdo a los contratos ya suscritos para la ejecución del proyecto</t>
        </r>
        <r>
          <rPr>
            <b/>
            <sz val="9"/>
            <color indexed="81"/>
            <rFont val="Tahoma"/>
            <family val="2"/>
          </rPr>
          <t>.</t>
        </r>
      </text>
    </comment>
    <comment ref="S9" authorId="0" shapeId="0" xr:uid="{E0751C55-3B0B-4340-9D49-536C665B6AF9}">
      <text>
        <r>
          <rPr>
            <sz val="11"/>
            <color indexed="81"/>
            <rFont val="Tahoma"/>
            <family val="2"/>
          </rPr>
          <t>OPA-MADS: Escribir el valor realmente pagado por los anticipos, productos o servicios recibidos</t>
        </r>
        <r>
          <rPr>
            <sz val="9"/>
            <color indexed="81"/>
            <rFont val="Tahoma"/>
            <family val="2"/>
          </rPr>
          <t xml:space="preserve">
</t>
        </r>
      </text>
    </comment>
    <comment ref="B14" authorId="0" shapeId="0" xr:uid="{00000000-0006-0000-0200-000014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4" authorId="0" shapeId="0" xr:uid="{00000000-0006-0000-0200-000015000000}">
      <text>
        <r>
          <rPr>
            <b/>
            <sz val="11"/>
            <color indexed="81"/>
            <rFont val="Tahoma"/>
            <family val="2"/>
          </rPr>
          <t xml:space="preserve">OAP MADS: </t>
        </r>
        <r>
          <rPr>
            <sz val="11"/>
            <color indexed="81"/>
            <rFont val="Tahoma"/>
            <family val="2"/>
          </rPr>
          <t>Ver bases del PND</t>
        </r>
      </text>
    </comment>
    <comment ref="E14" authorId="3" shapeId="0" xr:uid="{00000000-0006-0000-0200-000017000000}">
      <text>
        <r>
          <rPr>
            <sz val="11"/>
            <color indexed="81"/>
            <rFont val="Tahoma"/>
            <family val="2"/>
          </rPr>
          <t>El indicador de la meta se constituye en la escala numérica para medir el cumplimiento de la meta propuesta.</t>
        </r>
      </text>
    </comment>
    <comment ref="F14" authorId="0" shapeId="0" xr:uid="{00000000-0006-0000-0200-000018000000}">
      <text>
        <r>
          <rPr>
            <b/>
            <sz val="11"/>
            <color indexed="81"/>
            <rFont val="Tahoma"/>
            <family val="2"/>
          </rPr>
          <t>OAP MADS: Enuncie la Meta:</t>
        </r>
        <r>
          <rPr>
            <sz val="11"/>
            <color indexed="81"/>
            <rFont val="Tahoma"/>
            <family val="2"/>
          </rPr>
          <t xml:space="preserve"> Ver bases del PND</t>
        </r>
      </text>
    </comment>
    <comment ref="G14" authorId="0" shapeId="0" xr:uid="{00000000-0006-0000-0200-000019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4" authorId="0" shapeId="0" xr:uid="{00000000-0006-0000-0200-00001A000000}">
      <text>
        <r>
          <rPr>
            <b/>
            <sz val="11"/>
            <color indexed="81"/>
            <rFont val="Tahoma"/>
            <family val="2"/>
          </rPr>
          <t xml:space="preserve">OAP-MADS. </t>
        </r>
        <r>
          <rPr>
            <sz val="11"/>
            <color indexed="81"/>
            <rFont val="Tahoma"/>
            <family val="2"/>
          </rPr>
          <t>es la acción que contribuye a la transformación de insumos en productos</t>
        </r>
      </text>
    </comment>
    <comment ref="J14" authorId="3" shapeId="0" xr:uid="{00000000-0006-0000-0200-00001B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K14" authorId="3" shapeId="0" xr:uid="{00000000-0006-0000-0200-00001C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L14" authorId="3" shapeId="0" xr:uid="{00000000-0006-0000-0200-00001D000000}">
      <text>
        <r>
          <rPr>
            <b/>
            <sz val="11"/>
            <color indexed="81"/>
            <rFont val="Tahoma"/>
            <family val="2"/>
          </rPr>
          <t>OAP - MADS:</t>
        </r>
        <r>
          <rPr>
            <sz val="11"/>
            <color indexed="81"/>
            <rFont val="Tahoma"/>
            <family val="2"/>
          </rPr>
          <t xml:space="preserve">
Unidad de medida en la que está expresado el indicador de producto</t>
        </r>
      </text>
    </comment>
    <comment ref="O14" authorId="0" shapeId="0" xr:uid="{00000000-0006-0000-0200-00001E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T14" authorId="0" shapeId="0" xr:uid="{00000000-0006-0000-0200-00001F000000}">
      <text>
        <r>
          <rPr>
            <b/>
            <sz val="9"/>
            <color indexed="81"/>
            <rFont val="Tahoma"/>
            <family val="2"/>
          </rPr>
          <t xml:space="preserve">OAP - MADS: </t>
        </r>
        <r>
          <rPr>
            <sz val="11"/>
            <color indexed="81"/>
            <rFont val="Tahoma"/>
            <family val="2"/>
          </rPr>
          <t>Describir avance semestral conforme al indicador del producto</t>
        </r>
      </text>
    </comment>
    <comment ref="U14" authorId="0" shapeId="0" xr:uid="{00000000-0006-0000-0200-000020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P15" authorId="0" shapeId="0" xr:uid="{00000000-0006-0000-0200-000021000000}">
      <text>
        <r>
          <rPr>
            <sz val="11"/>
            <color indexed="81"/>
            <rFont val="Tahoma"/>
            <family val="2"/>
          </rPr>
          <t>OAP-MADS: Se identifica el valor por cada una de las actividades.</t>
        </r>
      </text>
    </comment>
    <comment ref="Q15" authorId="0" shapeId="0" xr:uid="{00000000-0006-0000-0200-000022000000}">
      <text>
        <r>
          <rPr>
            <sz val="11"/>
            <color indexed="81"/>
            <rFont val="Tahoma"/>
            <family val="2"/>
          </rPr>
          <t>OAP-MADS: Se identifica el valor por cada objetivo- sumatoria de los valores de cada una de las actividades que correspondan al objetivo.</t>
        </r>
      </text>
    </comment>
    <comment ref="R15" authorId="0" shapeId="0" xr:uid="{00000000-0006-0000-0200-000023000000}">
      <text>
        <r>
          <rPr>
            <sz val="11"/>
            <color indexed="81"/>
            <rFont val="Tahoma"/>
            <family val="2"/>
          </rPr>
          <t>OAP-MADS: escribir el valor de acuerdo a los contratos ya suscritos para la ejecución del proyecto</t>
        </r>
        <r>
          <rPr>
            <b/>
            <sz val="9"/>
            <color indexed="81"/>
            <rFont val="Tahoma"/>
            <family val="2"/>
          </rPr>
          <t>.</t>
        </r>
      </text>
    </comment>
    <comment ref="S15" authorId="0" shapeId="0" xr:uid="{00000000-0006-0000-0200-00002400000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A6" authorId="0" shapeId="0" xr:uid="{801146CE-7201-4640-93E6-A48C82335319}">
      <text>
        <r>
          <rPr>
            <b/>
            <sz val="11"/>
            <color indexed="81"/>
            <rFont val="Tahoma"/>
            <family val="2"/>
          </rPr>
          <t>OAP-MADS: El nombre debe coincidir con el titulo del proyecto registrado.</t>
        </r>
      </text>
    </comment>
    <comment ref="A7" authorId="1" shapeId="0" xr:uid="{FA7E9ADA-5340-4DFE-B0EB-C11CCF869CF1}">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A8" authorId="0" shapeId="0" xr:uid="{E07DE742-0873-4F21-8ADE-09B9ED75E70F}">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8" authorId="0" shapeId="0" xr:uid="{7D5D4D32-8FCD-46BE-845E-8E2E9A587526}">
      <text>
        <r>
          <rPr>
            <b/>
            <sz val="11"/>
            <color indexed="81"/>
            <rFont val="Tahoma"/>
            <family val="2"/>
          </rPr>
          <t xml:space="preserve">OAP MADS: </t>
        </r>
        <r>
          <rPr>
            <sz val="11"/>
            <color indexed="81"/>
            <rFont val="Tahoma"/>
            <family val="2"/>
          </rPr>
          <t>Ver bases del PND</t>
        </r>
      </text>
    </comment>
    <comment ref="C8" authorId="2" shapeId="0" xr:uid="{4A02F923-DA19-4EFA-A0FE-168F22BB2B63}">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D8" authorId="3" shapeId="0" xr:uid="{8528DF82-BDFF-445B-87A7-2FB7B95D98C0}">
      <text>
        <r>
          <rPr>
            <sz val="11"/>
            <color indexed="81"/>
            <rFont val="Tahoma"/>
            <family val="2"/>
          </rPr>
          <t>El indicador de la meta se constituye en la escala numérica para medir el cumplimiento de la meta propuesta.</t>
        </r>
      </text>
    </comment>
    <comment ref="E8" authorId="0" shapeId="0" xr:uid="{E74ED50D-05AD-4E42-A1CF-5438DE472E69}">
      <text>
        <r>
          <rPr>
            <b/>
            <sz val="11"/>
            <color indexed="81"/>
            <rFont val="Tahoma"/>
            <family val="2"/>
          </rPr>
          <t xml:space="preserve">OAP-MADS. </t>
        </r>
        <r>
          <rPr>
            <sz val="11"/>
            <color indexed="81"/>
            <rFont val="Tahoma"/>
            <family val="2"/>
          </rPr>
          <t>es la acción que contribuye a la transformación de insumos en productos</t>
        </r>
      </text>
    </comment>
    <comment ref="F8" authorId="3" shapeId="0" xr:uid="{54572BCC-A737-4A2F-AACB-A661F1AB2538}">
      <text>
        <r>
          <rPr>
            <b/>
            <sz val="11"/>
            <color indexed="81"/>
            <rFont val="Tahoma"/>
            <family val="2"/>
          </rPr>
          <t>OAP - MADS:</t>
        </r>
        <r>
          <rPr>
            <sz val="11"/>
            <color indexed="81"/>
            <rFont val="Tahoma"/>
            <family val="2"/>
          </rPr>
          <t xml:space="preserve">
Identifique cual es el producto que le permite alcanzar el objetivo específico.</t>
        </r>
      </text>
    </comment>
    <comment ref="G8" authorId="3" shapeId="0" xr:uid="{F4CC8FDE-516D-47D5-A2A4-DE502E99DA1C}">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PIIP ( Ejm: realizada(o), implementada(o), etc).</t>
        </r>
        <r>
          <rPr>
            <sz val="9"/>
            <color indexed="81"/>
            <rFont val="Tahoma"/>
            <family val="2"/>
          </rPr>
          <t xml:space="preserve">
</t>
        </r>
      </text>
    </comment>
    <comment ref="I9" authorId="0" shapeId="0" xr:uid="{EA6ED8B4-3FAA-42E7-AB2C-D55BC16600F5}">
      <text>
        <r>
          <rPr>
            <sz val="11"/>
            <color indexed="81"/>
            <rFont val="Tahoma"/>
            <family val="2"/>
          </rPr>
          <t>OAP-MADS: Se identifica el valor por cada una de las actividades.</t>
        </r>
      </text>
    </comment>
    <comment ref="J9" authorId="0" shapeId="0" xr:uid="{8D502FB5-11BE-4B7D-AC96-9EFEE9425E89}">
      <text>
        <r>
          <rPr>
            <sz val="11"/>
            <color indexed="81"/>
            <rFont val="Tahoma"/>
            <family val="2"/>
          </rPr>
          <t>OAP-MADS: Se identifica el valor por cada objetivo- sumatoria de los valores de cada una de las actividades que correspondan al objetivo.</t>
        </r>
      </text>
    </comment>
    <comment ref="A14" authorId="0" shapeId="0" xr:uid="{B984EDF9-9B90-4FA3-AB15-D6EB0BE2688E}">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B14" authorId="0" shapeId="0" xr:uid="{06348540-7C31-4E54-9BC8-C750D0CD0C16}">
      <text>
        <r>
          <rPr>
            <b/>
            <sz val="11"/>
            <color indexed="81"/>
            <rFont val="Tahoma"/>
            <family val="2"/>
          </rPr>
          <t xml:space="preserve">OAP MADS: </t>
        </r>
        <r>
          <rPr>
            <sz val="11"/>
            <color indexed="81"/>
            <rFont val="Tahoma"/>
            <family val="2"/>
          </rPr>
          <t>Ver bases del PND</t>
        </r>
      </text>
    </comment>
    <comment ref="D14" authorId="3" shapeId="0" xr:uid="{DB8FBE09-EE41-4CA3-B44B-E15DF3789A0A}">
      <text>
        <r>
          <rPr>
            <sz val="11"/>
            <color indexed="81"/>
            <rFont val="Tahoma"/>
            <family val="2"/>
          </rPr>
          <t>El indicador de la meta se constituye en la escala numérica para medir el cumplimiento de la meta propuesta.</t>
        </r>
      </text>
    </comment>
    <comment ref="E14" authorId="0" shapeId="0" xr:uid="{A86F8466-30E2-46CE-9A44-8AF090D7D7E9}">
      <text>
        <r>
          <rPr>
            <b/>
            <sz val="11"/>
            <color indexed="81"/>
            <rFont val="Tahoma"/>
            <family val="2"/>
          </rPr>
          <t xml:space="preserve">OAP-MADS. </t>
        </r>
        <r>
          <rPr>
            <sz val="11"/>
            <color indexed="81"/>
            <rFont val="Tahoma"/>
            <family val="2"/>
          </rPr>
          <t>es la acción que contribuye a la transformación de insumos en productos</t>
        </r>
      </text>
    </comment>
    <comment ref="F14" authorId="3" shapeId="0" xr:uid="{95360D1A-803F-4C04-9033-0175F1171C43}">
      <text>
        <r>
          <rPr>
            <b/>
            <sz val="11"/>
            <color indexed="81"/>
            <rFont val="Tahoma"/>
            <family val="2"/>
          </rPr>
          <t>OAP - MADS:</t>
        </r>
        <r>
          <rPr>
            <sz val="11"/>
            <color indexed="81"/>
            <rFont val="Tahoma"/>
            <family val="2"/>
          </rPr>
          <t xml:space="preserve">
Identifique cual es el producto que le permite alcanzar el objetivo específico.</t>
        </r>
      </text>
    </comment>
    <comment ref="G14" authorId="3" shapeId="0" xr:uid="{7084D1B8-C89A-48C7-99BF-84D9FF285A8F}">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I15" authorId="0" shapeId="0" xr:uid="{CB0086B0-7D46-4D4D-89B0-3E733D2103D6}">
      <text>
        <r>
          <rPr>
            <sz val="11"/>
            <color indexed="81"/>
            <rFont val="Tahoma"/>
            <family val="2"/>
          </rPr>
          <t>OAP-MADS: Se identifica el valor por cada una de las actividades.</t>
        </r>
      </text>
    </comment>
    <comment ref="J15" authorId="0" shapeId="0" xr:uid="{BD1179F8-4B10-4745-8D6B-CA94B2EAC1A2}">
      <text>
        <r>
          <rPr>
            <sz val="11"/>
            <color indexed="81"/>
            <rFont val="Tahoma"/>
            <family val="2"/>
          </rPr>
          <t>OAP-MADS: Se identifica el valor por cada objetivo- sumatoria de los valores de cada una de las actividades que correspondan al objetivo.</t>
        </r>
      </text>
    </comment>
  </commentList>
</comments>
</file>

<file path=xl/sharedStrings.xml><?xml version="1.0" encoding="utf-8"?>
<sst xmlns="http://schemas.openxmlformats.org/spreadsheetml/2006/main" count="297" uniqueCount="157">
  <si>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</si>
  <si>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</si>
  <si>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</si>
  <si>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</si>
  <si>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</si>
  <si>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</si>
  <si>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</si>
  <si>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</si>
  <si>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</si>
  <si>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</si>
  <si>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</si>
  <si>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</si>
  <si>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</si>
  <si>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</si>
  <si>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</si>
  <si>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</si>
  <si>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</si>
  <si>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</si>
  <si>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</si>
  <si>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</si>
  <si>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</si>
  <si>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</si>
  <si>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</si>
  <si>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</si>
  <si>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</si>
  <si>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</si>
  <si>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</si>
  <si>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</si>
  <si>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</si>
  <si>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</si>
  <si>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</si>
  <si>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</si>
  <si>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</si>
  <si>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</si>
  <si>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</si>
  <si>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</si>
  <si>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</si>
  <si>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</si>
  <si>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</si>
  <si>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</si>
  <si>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</si>
  <si>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</si>
  <si>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</si>
  <si>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</si>
  <si>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</si>
  <si>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</si>
  <si>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</si>
  <si>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</si>
  <si>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</si>
  <si>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</si>
  <si>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</si>
  <si>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</si>
  <si>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</si>
  <si>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</si>
  <si>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</si>
  <si>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</si>
  <si>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</si>
  <si>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</si>
  <si>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</si>
  <si>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</si>
  <si>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</si>
  <si>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</si>
  <si>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</si>
  <si>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</si>
  <si>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</si>
  <si>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</si>
  <si>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</si>
  <si>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</si>
  <si>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</si>
  <si>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</si>
  <si>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</si>
  <si>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</si>
  <si>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</si>
  <si>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</si>
  <si>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</si>
  <si>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</si>
  <si>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</si>
  <si>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</si>
  <si>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</si>
  <si>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</si>
  <si>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</si>
  <si>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</si>
  <si>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</si>
  <si>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</si>
  <si>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</si>
  <si>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</si>
  <si>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</si>
  <si>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</si>
  <si>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</si>
  <si>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</si>
  <si>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</si>
  <si>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</si>
  <si>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</si>
  <si>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</si>
  <si>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</si>
  <si>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</si>
  <si>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</si>
  <si>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</si>
  <si>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</si>
  <si>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</si>
  <si>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</si>
  <si>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</si>
  <si>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</si>
  <si>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</si>
  <si>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</si>
  <si>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</si>
  <si>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</si>
  <si>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</si>
  <si>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</si>
  <si>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</si>
  <si>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</si>
  <si>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</si>
  <si>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</si>
  <si>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Objetivo específico (2)</t>
  </si>
  <si>
    <t>Resultados Esperados</t>
  </si>
  <si>
    <t xml:space="preserve">MINISTERIO DE AMBIENTE 
Y DESARROLLO SOSTENIBLE </t>
  </si>
  <si>
    <r>
      <t xml:space="preserve">CODIGO: </t>
    </r>
    <r>
      <rPr>
        <sz val="11"/>
        <rFont val="Arial Narrow"/>
        <family val="2"/>
      </rPr>
      <t>F-E-GIP-31</t>
    </r>
  </si>
  <si>
    <r>
      <t>Versión :</t>
    </r>
    <r>
      <rPr>
        <sz val="12"/>
        <color indexed="8"/>
        <rFont val="Verdana"/>
        <family val="2"/>
      </rPr>
      <t>5</t>
    </r>
  </si>
  <si>
    <t>MEJORAMIENTO DE LA INFRAESTRUCTURA FÍSICA EN LOS PARQUES NACIONALES NATURALES DE COLOMBIA Y SUS ÁREAS PROTEGIDAS NACIONAL</t>
  </si>
  <si>
    <t xml:space="preserve">Aumentar la capacidad instalada de infraestructura en las áreas protegidas y las sedes administrativas de PNNC. </t>
  </si>
  <si>
    <t>Adecuar la infraestructura física para la administración, vigilancia y el control de las áreas protegidas y la atención de visitantes para el servicio de ecoturismo en las áreas protegidas y las sedes de parques nacionales naturales.</t>
  </si>
  <si>
    <t>Mejorar las condiciones de infraestructura física para la administración, vigilancia y el control de las áreas protegidas y la atención de visitantes para el servicio de ecoturismo en las áreas protegidas.</t>
  </si>
  <si>
    <t>Sedes Adecuadas</t>
  </si>
  <si>
    <t>1. Seguimiento.</t>
  </si>
  <si>
    <t>2. Obra civil.</t>
  </si>
  <si>
    <t>5. Realizar el alistamiento y preparación de los procesos de las obras de mantenimiento en las Sedes de PNNC encargadas de la administración y control de las áreas protegidas.</t>
  </si>
  <si>
    <t>Sedes Mantenidas</t>
  </si>
  <si>
    <t>Sedes adecuadas</t>
  </si>
  <si>
    <t>Número de sedes</t>
  </si>
  <si>
    <t>Sedes mantenidas</t>
  </si>
  <si>
    <t>1.1</t>
  </si>
  <si>
    <t>1.2</t>
  </si>
  <si>
    <t>1.5</t>
  </si>
  <si>
    <t>1.6</t>
  </si>
  <si>
    <t xml:space="preserve">AÑO: </t>
  </si>
  <si>
    <t>PERIODO REPORTE:</t>
  </si>
  <si>
    <t>Contar con infraestructura adecuada para la administración, la vigilancia y el control de las áreas protegidas.</t>
  </si>
  <si>
    <t>Realizar los mantenimientos para las sedes de PNNC que contribuyen a la administración, la vigilancia y el control de las áreas protegidas.</t>
  </si>
  <si>
    <t>Número</t>
  </si>
  <si>
    <r>
      <rPr>
        <b/>
        <sz val="12"/>
        <color theme="1"/>
        <rFont val="Calibri"/>
        <family val="2"/>
        <scheme val="minor"/>
      </rPr>
      <t xml:space="preserve">Plan Estratégico Institucional
</t>
    </r>
    <r>
      <rPr>
        <sz val="12"/>
        <color theme="1"/>
        <rFont val="Calibri"/>
        <family val="2"/>
        <scheme val="minor"/>
      </rPr>
      <t xml:space="preserve">
Objetivo: Potenciar el desarrollo territorial sostenible e innovador para la conservación de la biodiversidad. 
Eje número dos: Territorios sostenibles e innovadores.</t>
    </r>
  </si>
  <si>
    <r>
      <rPr>
        <b/>
        <sz val="12"/>
        <rFont val="Calibri"/>
        <family val="2"/>
        <scheme val="minor"/>
      </rPr>
      <t>Transformación</t>
    </r>
    <r>
      <rPr>
        <sz val="12"/>
        <rFont val="Calibri"/>
        <family val="2"/>
        <scheme val="minor"/>
      </rPr>
      <t xml:space="preserve">
</t>
    </r>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t>
    </r>
    <r>
      <rPr>
        <b/>
        <sz val="12"/>
        <rFont val="Calibri"/>
        <family val="2"/>
        <scheme val="minor"/>
      </rPr>
      <t xml:space="preserve">
Internacionalización, transformación productiva para la vida y la acción climática
</t>
    </r>
    <r>
      <rPr>
        <sz val="12"/>
        <rFont val="Calibri"/>
        <family val="2"/>
        <scheme val="minor"/>
      </rPr>
      <t xml:space="preserve">
A. Naturaleza viva: regeneración con inclusión social.</t>
    </r>
  </si>
  <si>
    <r>
      <rPr>
        <b/>
        <sz val="12"/>
        <rFont val="Calibri"/>
        <family val="2"/>
        <scheme val="minor"/>
      </rPr>
      <t xml:space="preserve">Transformación
Ordenamiento del territorio alrededor del agua y justicia ambiental 
</t>
    </r>
    <r>
      <rPr>
        <sz val="12"/>
        <rFont val="Calibri"/>
        <family val="2"/>
        <scheme val="minor"/>
      </rPr>
      <t xml:space="preserve">
A. Fortalecimiento de la justicia ambiental e inclusiva.
</t>
    </r>
    <r>
      <rPr>
        <b/>
        <sz val="12"/>
        <rFont val="Calibri"/>
        <family val="2"/>
        <scheme val="minor"/>
      </rPr>
      <t xml:space="preserve">
Internacionalización, transformación productiva para la vida y la acción climática
</t>
    </r>
    <r>
      <rPr>
        <sz val="12"/>
        <rFont val="Calibri"/>
        <family val="2"/>
        <scheme val="minor"/>
      </rPr>
      <t xml:space="preserve">
A. Naturaleza viva: regeneración con inclusión social.</t>
    </r>
  </si>
  <si>
    <r>
      <t xml:space="preserve">Catalizadores
</t>
    </r>
    <r>
      <rPr>
        <sz val="12"/>
        <color theme="1"/>
        <rFont val="Calibri"/>
        <family val="2"/>
        <scheme val="minor"/>
      </rPr>
      <t>O.A.1. Justicia ambiental y gobernanza inclusiva.
I.A.1. Programa de conservación de la naturaleza y su restauración.</t>
    </r>
  </si>
  <si>
    <t xml:space="preserve">Infraestructura nueva y/o adecuaciones que involucra, sedes administrativas, control y ecoturísticas (Cuartos técnicos, bodegas, alojamiento, taquillas, centros de interpretación, baterías de baño, senderos, entre otros). </t>
  </si>
  <si>
    <t xml:space="preserve">Mantenimientos de infraestructura que involucra, sedes administrativas, control y ecoturísticas (Cuartos técnicos, bodegas, alojamiento, taquillas, centros de interpretación, baterías de baño, senderos, entre otros). </t>
  </si>
  <si>
    <t>Seguimientos mensuales e informes trimestrales que den a conocer los avances de las metas programadas en la vigencia.</t>
  </si>
  <si>
    <t>6. Realizar las obras de mantenimientos de las sedes de las áreas protegidas encargadas de la administración y control de las áreas protegidas.</t>
  </si>
  <si>
    <t>Descripción de  actividad 
(Detallar las cantidades de actividad vs los recursos programados)</t>
  </si>
  <si>
    <t xml:space="preserve">                               -  </t>
  </si>
  <si>
    <r>
      <rPr>
        <sz val="12"/>
        <color theme="1"/>
        <rFont val="Calibri"/>
        <family val="2"/>
        <scheme val="minor"/>
      </rPr>
      <t>Plan Estratégico Institucional
Objetivo: Potenciar el desarrollo territorial sostenible e innovador para la conservación de la biodiversidad. 
Eje número dos: Territorios sostenibles e innovadores.</t>
    </r>
  </si>
  <si>
    <t>* INSERTE LAS FILAS QUE REQUIERA PARA GENERAR EL REPORTE SIN MODIFICAR COLUMNAS</t>
  </si>
  <si>
    <r>
      <t xml:space="preserve">Vigencia: </t>
    </r>
    <r>
      <rPr>
        <sz val="12"/>
        <rFont val="Arial Narrow"/>
        <family val="2"/>
      </rPr>
      <t>16/11/2023</t>
    </r>
  </si>
  <si>
    <r>
      <t>Versión :</t>
    </r>
    <r>
      <rPr>
        <sz val="10"/>
        <color indexed="8"/>
        <rFont val="Calibri"/>
        <family val="2"/>
        <scheme val="minor"/>
      </rPr>
      <t>5</t>
    </r>
  </si>
  <si>
    <t>Transformación
Ordenamiento del territorio alrededor del agua y justicia ambiental 
A. Fortalecimiento de la justicia ambiental e inclusiva.
Internacionalización, transformación productiva para la vida y la acción climática
A. Naturaleza viva: regeneración con inclusión social.</t>
  </si>
  <si>
    <t xml:space="preserve">2.1.1 Obra civil </t>
  </si>
  <si>
    <t>Durante la vigencia 2025 se suscribieron los contratos de obra para la adecuación de la Cabaña Operativa del Santuario de Flora Isla de La Corota (NC-CO-420-2025) y de interventoría integral (NC-CINT-423-2025), financiados con recursos FONAM y con vigencias futuras autorizadas para su ejecución en 2026.
No obstante, no fue posible suscribir el acta de inicio ni ejecutar los contratos en 2025, debido a la medida cautelar de restricción total de acceso al área protegida ordenada por el Tribunal Administrativo de Nariño mediante la Resolución No. 542 del 15 de diciembre de 2025. En consecuencia, no se registra avance físico en la meta programada.</t>
  </si>
  <si>
    <t>Durante la vigencia 2025 se recibieron a satisfacción 23 contratos de obra financiados con recursos FONAM detallas dos así:
(2) SFF Guanentá Alto Río Fonce
(10) SFF Los Flamencos
(2) PNN Corales del Rosario
(8) PNN Tayrona 
(1) PNN Utría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</si>
</sst>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_-;\-* #,##0_-;_-* &quot;-&quot;??_-;_-@_-"/>
    <numFmt numFmtId="167" formatCode="_(&quot;$&quot;\ * #,##0_);_(&quot;$&quot;\ * \(#,##0\);_(&quot;$&quot;\ * &quot;-&quot;??_);_(@_)"/>
    <numFmt numFmtId="168" formatCode="_-[$$-240A]\ * #,##0_-;\-[$$-240A]\ * #,##0_-;_-[$$-240A]\ * &quot;-&quot;??_-;_-@_-"/>
    <numFmt numFmtId="169" formatCode="_-&quot;$&quot;* #,##0_-;\-&quot;$&quot;* #,##0_-;_-&quot;$&quot;* &quot;-&quot;_-;_-@_-"/>
    <numFmt numFmtId="170" formatCode="&quot;$&quot;\ #,##0"/>
    <numFmt numFmtId="171" formatCode="_-[$$-240A]\ * #,##0.00_-;\-[$$-240A]\ * #,##0.00_-;_-[$$-240A]\ * &quot;-&quot;??_-;_-@_-"/>
    <numFmt numFmtId="172" formatCode="_(&quot;$&quot;\ * #,##0.00_);_(&quot;$&quot;\ * \(#,##0.00\);_(&quot;$&quot;\ * &quot;-&quot;_);_(@_)"/>
  </numFmts>
  <fonts count="39"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2"/>
      <color indexed="8"/>
      <name val="Verdana"/>
      <family val="2"/>
    </font>
    <font>
      <b/>
      <sz val="12"/>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1"/>
      <name val="Calibri"/>
      <family val="2"/>
      <scheme val="minor"/>
    </font>
    <font>
      <b/>
      <sz val="10"/>
      <name val="Calibri"/>
      <family val="2"/>
      <scheme val="minor"/>
    </font>
    <font>
      <sz val="14"/>
      <color theme="1"/>
      <name val="Verdana"/>
      <family val="2"/>
    </font>
    <font>
      <b/>
      <sz val="18"/>
      <color theme="1"/>
      <name val="Verdana"/>
      <family val="2"/>
    </font>
    <font>
      <b/>
      <sz val="12"/>
      <color theme="0"/>
      <name val="Verdana"/>
      <family val="2"/>
    </font>
    <font>
      <b/>
      <sz val="12"/>
      <color theme="1"/>
      <name val="Verdana"/>
      <family val="2"/>
    </font>
    <font>
      <b/>
      <sz val="11"/>
      <color rgb="FFFF0000"/>
      <name val="Arial Narrow"/>
      <family val="2"/>
    </font>
    <font>
      <b/>
      <sz val="12"/>
      <name val="Calibri"/>
      <family val="2"/>
      <scheme val="minor"/>
    </font>
    <font>
      <sz val="12"/>
      <name val="Calibri"/>
      <family val="2"/>
      <scheme val="minor"/>
    </font>
    <font>
      <sz val="14"/>
      <name val="Calibri"/>
      <family val="2"/>
      <scheme val="minor"/>
    </font>
    <font>
      <b/>
      <sz val="12"/>
      <color theme="1"/>
      <name val="Calibri"/>
      <family val="2"/>
      <scheme val="minor"/>
    </font>
    <font>
      <sz val="12"/>
      <color theme="1"/>
      <name val="Calibri"/>
      <family val="2"/>
      <scheme val="minor"/>
    </font>
    <font>
      <b/>
      <sz val="16"/>
      <name val="Calibri"/>
      <family val="2"/>
      <scheme val="minor"/>
    </font>
    <font>
      <sz val="12"/>
      <color rgb="FFFF0000"/>
      <name val="Calibri"/>
      <family val="2"/>
      <scheme val="minor"/>
    </font>
    <font>
      <sz val="11"/>
      <color rgb="FF9C6500"/>
      <name val="Calibri"/>
      <family val="2"/>
      <scheme val="minor"/>
    </font>
    <font>
      <u/>
      <sz val="11"/>
      <color theme="10"/>
      <name val="Calibri"/>
      <family val="2"/>
      <scheme val="minor"/>
    </font>
    <font>
      <sz val="11"/>
      <color theme="1"/>
      <name val="Arial"/>
      <family val="2"/>
    </font>
    <font>
      <b/>
      <sz val="10"/>
      <color theme="1"/>
      <name val="Calibri"/>
      <family val="2"/>
      <scheme val="minor"/>
    </font>
    <font>
      <sz val="18"/>
      <color theme="1"/>
      <name val="Calibri"/>
      <family val="2"/>
      <scheme val="minor"/>
    </font>
    <font>
      <sz val="10"/>
      <color indexed="8"/>
      <name val="Calibri"/>
      <family val="2"/>
      <scheme val="minor"/>
    </font>
    <font>
      <sz val="11"/>
      <color theme="1"/>
      <name val="Calibri"/>
      <family val="2"/>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E1E1E1"/>
        <bgColor indexed="64"/>
      </patternFill>
    </fill>
    <fill>
      <patternFill patternType="solid">
        <fgColor rgb="FF96BE55"/>
        <bgColor indexed="64"/>
      </patternFill>
    </fill>
    <fill>
      <patternFill patternType="solid">
        <fgColor rgb="FF594F4E"/>
        <bgColor indexed="64"/>
      </patternFill>
    </fill>
    <fill>
      <patternFill patternType="solid">
        <fgColor theme="2"/>
        <bgColor indexed="64"/>
      </patternFill>
    </fill>
    <fill>
      <patternFill patternType="solid">
        <fgColor rgb="FFFFEB9C"/>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37">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1" fillId="0" borderId="0"/>
    <xf numFmtId="0" fontId="5" fillId="0" borderId="0"/>
    <xf numFmtId="9" fontId="11" fillId="0" borderId="0" applyFont="0" applyFill="0" applyBorder="0" applyAlignment="0" applyProtection="0"/>
    <xf numFmtId="0" fontId="29" fillId="0" borderId="0"/>
    <xf numFmtId="43" fontId="29" fillId="0" borderId="0" applyFont="0" applyFill="0" applyBorder="0" applyAlignment="0" applyProtection="0"/>
    <xf numFmtId="0" fontId="11" fillId="0" borderId="0"/>
    <xf numFmtId="0" fontId="11" fillId="0" borderId="0"/>
    <xf numFmtId="0" fontId="5" fillId="0" borderId="0"/>
    <xf numFmtId="0" fontId="32" fillId="13" borderId="0" applyNumberFormat="0" applyBorder="0" applyAlignment="0" applyProtection="0"/>
    <xf numFmtId="9" fontId="11" fillId="0" borderId="0" applyFont="0" applyFill="0" applyBorder="0" applyAlignment="0" applyProtection="0"/>
    <xf numFmtId="0" fontId="33" fillId="0" borderId="0" applyNumberFormat="0" applyFill="0" applyBorder="0" applyAlignment="0" applyProtection="0"/>
    <xf numFmtId="43"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0" fontId="11" fillId="0" borderId="0"/>
    <xf numFmtId="41" fontId="11" fillId="0" borderId="0" applyFont="0" applyFill="0" applyBorder="0" applyAlignment="0" applyProtection="0"/>
    <xf numFmtId="0" fontId="5" fillId="0" borderId="0"/>
    <xf numFmtId="0" fontId="29" fillId="0" borderId="0"/>
    <xf numFmtId="43" fontId="11" fillId="0" borderId="0" applyFont="0" applyFill="0" applyBorder="0" applyAlignment="0" applyProtection="0"/>
    <xf numFmtId="44" fontId="11"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16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4" fontId="29" fillId="0" borderId="0" applyFont="0" applyFill="0" applyBorder="0" applyAlignment="0" applyProtection="0"/>
    <xf numFmtId="0" fontId="34" fillId="0" borderId="0"/>
    <xf numFmtId="43" fontId="11" fillId="0" borderId="0" applyFont="0" applyFill="0" applyBorder="0" applyAlignment="0" applyProtection="0"/>
  </cellStyleXfs>
  <cellXfs count="250">
    <xf numFmtId="0" fontId="0" fillId="0" borderId="0" xfId="0"/>
    <xf numFmtId="0" fontId="12" fillId="2" borderId="0" xfId="0" applyFont="1" applyFill="1" applyAlignment="1">
      <alignment horizontal="center" vertical="center" wrapText="1"/>
    </xf>
    <xf numFmtId="0" fontId="13" fillId="2" borderId="0" xfId="0" applyFont="1" applyFill="1"/>
    <xf numFmtId="167" fontId="13" fillId="2" borderId="0" xfId="0" applyNumberFormat="1" applyFont="1" applyFill="1"/>
    <xf numFmtId="0" fontId="13" fillId="2" borderId="3" xfId="0" applyFont="1" applyFill="1" applyBorder="1"/>
    <xf numFmtId="0" fontId="0" fillId="2" borderId="0" xfId="0" applyFill="1"/>
    <xf numFmtId="0" fontId="14" fillId="2" borderId="0" xfId="0" applyFont="1" applyFill="1" applyAlignment="1">
      <alignment vertical="center"/>
    </xf>
    <xf numFmtId="0" fontId="0" fillId="2" borderId="0" xfId="0" applyFill="1" applyAlignment="1">
      <alignment vertical="center" wrapText="1"/>
    </xf>
    <xf numFmtId="0" fontId="15" fillId="2" borderId="0" xfId="0" applyFont="1" applyFill="1" applyAlignment="1">
      <alignment horizontal="center" vertical="center" wrapText="1"/>
    </xf>
    <xf numFmtId="0" fontId="0" fillId="2" borderId="0" xfId="0" applyFill="1" applyAlignment="1">
      <alignment horizontal="center" vertical="center" wrapText="1"/>
    </xf>
    <xf numFmtId="0" fontId="16" fillId="2" borderId="0" xfId="0" applyFont="1" applyFill="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7" fillId="3" borderId="7" xfId="4" applyFont="1" applyFill="1" applyBorder="1" applyAlignment="1" applyProtection="1">
      <alignment horizontal="left" vertical="center" wrapText="1"/>
      <protection locked="0"/>
    </xf>
    <xf numFmtId="0" fontId="17" fillId="3" borderId="2" xfId="4" applyFont="1" applyFill="1" applyBorder="1" applyAlignment="1" applyProtection="1">
      <alignment horizontal="left" vertical="center" wrapText="1"/>
      <protection locked="0"/>
    </xf>
    <xf numFmtId="9" fontId="17" fillId="3" borderId="2" xfId="5" applyFont="1" applyFill="1" applyBorder="1" applyAlignment="1" applyProtection="1">
      <alignment horizontal="center" vertical="center" wrapText="1"/>
      <protection locked="0"/>
    </xf>
    <xf numFmtId="9" fontId="17" fillId="3" borderId="8" xfId="5" applyFont="1" applyFill="1" applyBorder="1" applyAlignment="1" applyProtection="1">
      <alignment horizontal="center" vertical="center" wrapText="1"/>
      <protection locked="0"/>
    </xf>
    <xf numFmtId="0" fontId="17" fillId="3" borderId="9"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left" vertical="center" wrapText="1"/>
      <protection locked="0"/>
    </xf>
    <xf numFmtId="0" fontId="17" fillId="3" borderId="1" xfId="4" applyFont="1" applyFill="1" applyBorder="1" applyAlignment="1" applyProtection="1">
      <alignment horizontal="center" vertical="center" wrapText="1"/>
      <protection locked="0"/>
    </xf>
    <xf numFmtId="0" fontId="17" fillId="3" borderId="10" xfId="4" applyFont="1" applyFill="1" applyBorder="1" applyAlignment="1" applyProtection="1">
      <alignment horizontal="center" vertical="center" wrapText="1"/>
      <protection locked="0"/>
    </xf>
    <xf numFmtId="9" fontId="17" fillId="3" borderId="1" xfId="5" applyFont="1" applyFill="1" applyBorder="1" applyAlignment="1" applyProtection="1">
      <alignment horizontal="center" vertical="center" wrapText="1"/>
      <protection locked="0"/>
    </xf>
    <xf numFmtId="9" fontId="17" fillId="3" borderId="10" xfId="5" applyFont="1" applyFill="1" applyBorder="1" applyAlignment="1" applyProtection="1">
      <alignment horizontal="center" vertical="center" wrapText="1"/>
      <protection locked="0"/>
    </xf>
    <xf numFmtId="0" fontId="17" fillId="4" borderId="9"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left" vertical="center" wrapText="1"/>
      <protection locked="0"/>
    </xf>
    <xf numFmtId="0" fontId="17" fillId="4" borderId="1" xfId="4" applyFont="1" applyFill="1" applyBorder="1" applyAlignment="1" applyProtection="1">
      <alignment horizontal="center" vertical="center" wrapText="1"/>
      <protection locked="0"/>
    </xf>
    <xf numFmtId="0" fontId="17" fillId="4" borderId="10" xfId="4" applyFont="1" applyFill="1" applyBorder="1" applyAlignment="1" applyProtection="1">
      <alignment horizontal="center" vertical="center" wrapText="1"/>
      <protection locked="0"/>
    </xf>
    <xf numFmtId="9" fontId="17" fillId="4" borderId="1" xfId="5" applyFont="1" applyFill="1" applyBorder="1" applyAlignment="1" applyProtection="1">
      <alignment horizontal="center" vertical="center" wrapText="1"/>
      <protection locked="0"/>
    </xf>
    <xf numFmtId="9" fontId="17" fillId="4" borderId="10" xfId="5" applyFont="1" applyFill="1" applyBorder="1" applyAlignment="1" applyProtection="1">
      <alignment horizontal="center" vertical="center" wrapText="1"/>
      <protection locked="0"/>
    </xf>
    <xf numFmtId="0" fontId="17" fillId="5" borderId="9"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left" vertical="center" wrapText="1"/>
      <protection locked="0"/>
    </xf>
    <xf numFmtId="0" fontId="17" fillId="5" borderId="1" xfId="4" applyFont="1" applyFill="1" applyBorder="1" applyAlignment="1" applyProtection="1">
      <alignment horizontal="center" vertical="center" wrapText="1"/>
      <protection locked="0"/>
    </xf>
    <xf numFmtId="0" fontId="17" fillId="5" borderId="10" xfId="4" applyFont="1" applyFill="1" applyBorder="1" applyAlignment="1" applyProtection="1">
      <alignment horizontal="center" vertical="center" wrapText="1"/>
      <protection locked="0"/>
    </xf>
    <xf numFmtId="9" fontId="17" fillId="5" borderId="1" xfId="5" applyFont="1" applyFill="1" applyBorder="1" applyAlignment="1" applyProtection="1">
      <alignment horizontal="center" vertical="center" wrapText="1"/>
      <protection locked="0"/>
    </xf>
    <xf numFmtId="9" fontId="17" fillId="5" borderId="10" xfId="5" applyFont="1" applyFill="1" applyBorder="1" applyAlignment="1" applyProtection="1">
      <alignment horizontal="center" vertical="center" wrapText="1"/>
      <protection locked="0"/>
    </xf>
    <xf numFmtId="0" fontId="17" fillId="6" borderId="9" xfId="4" applyFont="1" applyFill="1" applyBorder="1" applyAlignment="1" applyProtection="1">
      <alignment horizontal="left" vertical="center" wrapText="1"/>
      <protection locked="0"/>
    </xf>
    <xf numFmtId="0" fontId="17" fillId="6" borderId="1" xfId="4" applyFont="1" applyFill="1" applyBorder="1" applyAlignment="1" applyProtection="1">
      <alignment horizontal="left" vertical="center" wrapText="1"/>
      <protection locked="0"/>
    </xf>
    <xf numFmtId="9" fontId="17" fillId="6" borderId="1" xfId="5" applyFont="1" applyFill="1" applyBorder="1" applyAlignment="1" applyProtection="1">
      <alignment horizontal="center" vertical="center" wrapText="1"/>
      <protection locked="0"/>
    </xf>
    <xf numFmtId="9" fontId="17" fillId="6" borderId="10" xfId="5" applyFont="1" applyFill="1" applyBorder="1" applyAlignment="1" applyProtection="1">
      <alignment horizontal="center" vertical="center" wrapText="1"/>
      <protection locked="0"/>
    </xf>
    <xf numFmtId="0" fontId="17" fillId="6" borderId="1" xfId="4" applyFont="1" applyFill="1" applyBorder="1" applyAlignment="1" applyProtection="1">
      <alignment horizontal="center" vertical="center" wrapText="1"/>
      <protection locked="0"/>
    </xf>
    <xf numFmtId="0" fontId="17" fillId="6" borderId="10" xfId="4" applyFont="1" applyFill="1" applyBorder="1" applyAlignment="1" applyProtection="1">
      <alignment horizontal="center" vertical="center" wrapText="1"/>
      <protection locked="0"/>
    </xf>
    <xf numFmtId="0" fontId="17" fillId="2" borderId="9"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left" vertical="center" wrapText="1"/>
      <protection locked="0"/>
    </xf>
    <xf numFmtId="0" fontId="17" fillId="2" borderId="1" xfId="4" applyFont="1" applyFill="1" applyBorder="1" applyAlignment="1" applyProtection="1">
      <alignment horizontal="center" vertical="center" wrapText="1"/>
      <protection locked="0"/>
    </xf>
    <xf numFmtId="0" fontId="17" fillId="2" borderId="10" xfId="4" applyFont="1" applyFill="1" applyBorder="1" applyAlignment="1" applyProtection="1">
      <alignment horizontal="center" vertical="center" wrapText="1"/>
      <protection locked="0"/>
    </xf>
    <xf numFmtId="0" fontId="17" fillId="7" borderId="9"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left" vertical="center" wrapText="1"/>
      <protection locked="0"/>
    </xf>
    <xf numFmtId="0" fontId="17" fillId="7" borderId="1" xfId="4" applyFont="1" applyFill="1" applyBorder="1" applyAlignment="1" applyProtection="1">
      <alignment horizontal="center" vertical="center" wrapText="1"/>
      <protection locked="0"/>
    </xf>
    <xf numFmtId="0" fontId="17" fillId="7" borderId="10" xfId="4" applyFont="1" applyFill="1" applyBorder="1" applyAlignment="1" applyProtection="1">
      <alignment horizontal="center" vertical="center" wrapText="1"/>
      <protection locked="0"/>
    </xf>
    <xf numFmtId="9" fontId="17" fillId="7" borderId="1" xfId="5" applyFont="1" applyFill="1" applyBorder="1" applyAlignment="1" applyProtection="1">
      <alignment horizontal="center" vertical="center" wrapText="1"/>
      <protection locked="0"/>
    </xf>
    <xf numFmtId="9" fontId="17" fillId="7" borderId="10" xfId="5" applyFont="1" applyFill="1" applyBorder="1" applyAlignment="1" applyProtection="1">
      <alignment horizontal="center" vertical="center" wrapText="1"/>
      <protection locked="0"/>
    </xf>
    <xf numFmtId="0" fontId="17" fillId="7" borderId="11"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left" vertical="center" wrapText="1"/>
      <protection locked="0"/>
    </xf>
    <xf numFmtId="0" fontId="17" fillId="7" borderId="12" xfId="4" applyFont="1" applyFill="1" applyBorder="1" applyAlignment="1" applyProtection="1">
      <alignment horizontal="center" vertical="center" wrapText="1"/>
      <protection locked="0"/>
    </xf>
    <xf numFmtId="0" fontId="17"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1" fontId="26" fillId="0" borderId="16" xfId="2" applyNumberFormat="1" applyFont="1" applyFill="1" applyBorder="1" applyAlignment="1">
      <alignment horizontal="center" vertical="center"/>
    </xf>
    <xf numFmtId="164" fontId="18" fillId="0" borderId="17" xfId="2" applyFont="1" applyFill="1" applyBorder="1" applyAlignment="1">
      <alignment horizontal="center" vertical="center"/>
    </xf>
    <xf numFmtId="0" fontId="26" fillId="2" borderId="1" xfId="0" applyFont="1" applyFill="1" applyBorder="1" applyAlignment="1">
      <alignment vertical="center" wrapText="1"/>
    </xf>
    <xf numFmtId="0" fontId="26" fillId="9" borderId="1" xfId="0" applyFont="1" applyFill="1" applyBorder="1" applyAlignment="1">
      <alignment horizontal="center" vertical="center" wrapText="1"/>
    </xf>
    <xf numFmtId="0" fontId="29" fillId="2" borderId="0" xfId="0" applyFont="1" applyFill="1"/>
    <xf numFmtId="0" fontId="26" fillId="2" borderId="0" xfId="0" applyFont="1" applyFill="1"/>
    <xf numFmtId="167" fontId="28" fillId="2" borderId="1" xfId="0" applyNumberFormat="1" applyFont="1" applyFill="1" applyBorder="1" applyAlignment="1">
      <alignment vertical="center"/>
    </xf>
    <xf numFmtId="0" fontId="28" fillId="2" borderId="0" xfId="0" applyFont="1" applyFill="1"/>
    <xf numFmtId="167" fontId="28" fillId="2" borderId="0" xfId="1" applyNumberFormat="1" applyFont="1" applyFill="1" applyBorder="1"/>
    <xf numFmtId="167" fontId="25" fillId="10" borderId="1" xfId="0" applyNumberFormat="1" applyFont="1" applyFill="1" applyBorder="1" applyAlignment="1">
      <alignment vertical="center"/>
    </xf>
    <xf numFmtId="166" fontId="29" fillId="2" borderId="0" xfId="0" applyNumberFormat="1" applyFont="1" applyFill="1" applyAlignment="1">
      <alignment vertical="center"/>
    </xf>
    <xf numFmtId="166" fontId="29" fillId="2" borderId="0" xfId="0" applyNumberFormat="1" applyFont="1" applyFill="1"/>
    <xf numFmtId="167" fontId="28" fillId="2" borderId="2" xfId="0" applyNumberFormat="1" applyFont="1" applyFill="1" applyBorder="1" applyAlignment="1">
      <alignment vertical="center"/>
    </xf>
    <xf numFmtId="0" fontId="26" fillId="2" borderId="12" xfId="0" applyFont="1" applyFill="1" applyBorder="1" applyAlignment="1">
      <alignment vertical="center" wrapText="1"/>
    </xf>
    <xf numFmtId="0" fontId="26" fillId="9" borderId="12"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25" fillId="10" borderId="20" xfId="0" applyFont="1" applyFill="1" applyBorder="1" applyAlignment="1">
      <alignment horizontal="center" vertical="center"/>
    </xf>
    <xf numFmtId="0" fontId="25" fillId="10" borderId="15" xfId="0" applyFont="1" applyFill="1" applyBorder="1" applyAlignment="1">
      <alignment horizontal="center" vertical="center" wrapText="1"/>
    </xf>
    <xf numFmtId="0" fontId="19" fillId="2" borderId="14" xfId="0" applyFont="1" applyFill="1" applyBorder="1" applyAlignment="1">
      <alignment horizontal="left" vertical="center" wrapText="1" indent="1"/>
    </xf>
    <xf numFmtId="0" fontId="19" fillId="2" borderId="15" xfId="0" applyFont="1" applyFill="1" applyBorder="1" applyAlignment="1">
      <alignment horizontal="left" vertical="center" wrapText="1" indent="1"/>
    </xf>
    <xf numFmtId="0" fontId="26" fillId="9" borderId="37" xfId="0" applyFont="1" applyFill="1" applyBorder="1" applyAlignment="1">
      <alignment horizontal="center" vertical="center" wrapText="1"/>
    </xf>
    <xf numFmtId="167" fontId="28" fillId="2" borderId="0" xfId="0" applyNumberFormat="1" applyFont="1" applyFill="1" applyAlignment="1">
      <alignment vertical="center"/>
    </xf>
    <xf numFmtId="0" fontId="31" fillId="9" borderId="1" xfId="0" applyFont="1" applyFill="1" applyBorder="1" applyAlignment="1">
      <alignment horizontal="center" vertical="center" wrapText="1"/>
    </xf>
    <xf numFmtId="0" fontId="31" fillId="9" borderId="18" xfId="0" applyFont="1" applyFill="1" applyBorder="1" applyAlignment="1">
      <alignment horizontal="center" vertical="center" wrapText="1"/>
    </xf>
    <xf numFmtId="0" fontId="35" fillId="2" borderId="0" xfId="0" applyFont="1" applyFill="1"/>
    <xf numFmtId="0" fontId="28" fillId="14" borderId="1" xfId="0" applyFont="1" applyFill="1" applyBorder="1" applyAlignment="1">
      <alignment horizontal="center" vertical="center"/>
    </xf>
    <xf numFmtId="0" fontId="25" fillId="14" borderId="1" xfId="0" applyFont="1" applyFill="1" applyBorder="1" applyAlignment="1">
      <alignment horizontal="center" vertical="center" wrapText="1"/>
    </xf>
    <xf numFmtId="0" fontId="35" fillId="9" borderId="18" xfId="0" applyFont="1" applyFill="1" applyBorder="1" applyAlignment="1">
      <alignment horizontal="center" vertical="center"/>
    </xf>
    <xf numFmtId="0" fontId="19" fillId="9" borderId="18" xfId="0" applyFont="1" applyFill="1" applyBorder="1" applyAlignment="1">
      <alignment vertical="center" wrapText="1"/>
    </xf>
    <xf numFmtId="0" fontId="19" fillId="9" borderId="19" xfId="0" applyFont="1" applyFill="1" applyBorder="1" applyAlignment="1">
      <alignment horizontal="center" vertical="center" wrapText="1"/>
    </xf>
    <xf numFmtId="0" fontId="13" fillId="0" borderId="0" xfId="0" applyFont="1"/>
    <xf numFmtId="0" fontId="19" fillId="10" borderId="20" xfId="0" applyFont="1" applyFill="1" applyBorder="1" applyAlignment="1">
      <alignment horizontal="center" vertical="center"/>
    </xf>
    <xf numFmtId="0" fontId="19" fillId="10" borderId="15" xfId="0" applyFont="1" applyFill="1" applyBorder="1" applyAlignment="1">
      <alignment horizontal="center" vertical="center" wrapText="1"/>
    </xf>
    <xf numFmtId="166" fontId="13" fillId="0" borderId="0" xfId="36" applyNumberFormat="1" applyFont="1"/>
    <xf numFmtId="0" fontId="12" fillId="2" borderId="12" xfId="0" applyFont="1" applyFill="1" applyBorder="1" applyAlignment="1">
      <alignment vertical="center" wrapText="1"/>
    </xf>
    <xf numFmtId="0" fontId="12" fillId="2" borderId="0" xfId="0" applyFont="1" applyFill="1"/>
    <xf numFmtId="166" fontId="13" fillId="2" borderId="0" xfId="0" applyNumberFormat="1" applyFont="1" applyFill="1" applyAlignment="1">
      <alignment vertical="center"/>
    </xf>
    <xf numFmtId="170" fontId="12" fillId="0" borderId="12" xfId="1" applyNumberFormat="1" applyFont="1" applyFill="1" applyBorder="1" applyAlignment="1">
      <alignment vertical="center"/>
    </xf>
    <xf numFmtId="170" fontId="35" fillId="2" borderId="2" xfId="0" applyNumberFormat="1" applyFont="1" applyFill="1" applyBorder="1" applyAlignment="1">
      <alignment vertical="center"/>
    </xf>
    <xf numFmtId="170" fontId="35" fillId="2" borderId="0" xfId="1" applyNumberFormat="1" applyFont="1" applyFill="1" applyBorder="1"/>
    <xf numFmtId="170" fontId="13" fillId="2" borderId="0" xfId="0" applyNumberFormat="1" applyFont="1" applyFill="1"/>
    <xf numFmtId="170" fontId="35" fillId="2" borderId="1" xfId="0" applyNumberFormat="1" applyFont="1" applyFill="1" applyBorder="1" applyAlignment="1">
      <alignment vertical="center"/>
    </xf>
    <xf numFmtId="170" fontId="13" fillId="2" borderId="0" xfId="0" applyNumberFormat="1" applyFont="1" applyFill="1" applyAlignment="1">
      <alignment vertical="center"/>
    </xf>
    <xf numFmtId="0" fontId="19" fillId="9" borderId="37" xfId="0" applyFont="1" applyFill="1" applyBorder="1" applyAlignment="1">
      <alignment horizontal="center" vertical="center" wrapText="1"/>
    </xf>
    <xf numFmtId="0" fontId="12" fillId="2" borderId="2" xfId="0" applyFont="1" applyFill="1" applyBorder="1" applyAlignment="1">
      <alignment vertical="center" wrapText="1"/>
    </xf>
    <xf numFmtId="170" fontId="12" fillId="0" borderId="2" xfId="2" applyNumberFormat="1" applyFont="1" applyFill="1" applyBorder="1" applyAlignment="1">
      <alignment horizontal="center" vertical="center"/>
    </xf>
    <xf numFmtId="0" fontId="19" fillId="9" borderId="12" xfId="0" applyFont="1" applyFill="1" applyBorder="1" applyAlignment="1">
      <alignment horizontal="center" vertical="center" wrapText="1"/>
    </xf>
    <xf numFmtId="170" fontId="35" fillId="14" borderId="12" xfId="0" applyNumberFormat="1" applyFont="1" applyFill="1" applyBorder="1" applyAlignment="1">
      <alignment horizontal="center" vertical="center"/>
    </xf>
    <xf numFmtId="170" fontId="19" fillId="14" borderId="13" xfId="0" applyNumberFormat="1" applyFont="1" applyFill="1" applyBorder="1" applyAlignment="1">
      <alignment horizontal="center" vertical="center" wrapText="1"/>
    </xf>
    <xf numFmtId="165" fontId="28" fillId="2" borderId="2" xfId="0" applyNumberFormat="1" applyFont="1" applyFill="1" applyBorder="1" applyAlignment="1">
      <alignment vertical="center"/>
    </xf>
    <xf numFmtId="44" fontId="38" fillId="0" borderId="42" xfId="33" applyFont="1" applyFill="1" applyBorder="1" applyAlignment="1">
      <alignment vertical="center"/>
    </xf>
    <xf numFmtId="171" fontId="29" fillId="2" borderId="12" xfId="1" applyNumberFormat="1" applyFont="1" applyFill="1" applyBorder="1" applyAlignment="1">
      <alignment horizontal="center" vertical="center"/>
    </xf>
    <xf numFmtId="172" fontId="26" fillId="0" borderId="1" xfId="2" applyNumberFormat="1" applyFont="1" applyFill="1" applyBorder="1" applyAlignment="1">
      <alignment horizontal="center" vertical="center"/>
    </xf>
    <xf numFmtId="171" fontId="29" fillId="2" borderId="1" xfId="0" applyNumberFormat="1" applyFont="1" applyFill="1" applyBorder="1" applyAlignment="1">
      <alignment vertical="center"/>
    </xf>
    <xf numFmtId="0" fontId="16" fillId="2" borderId="0" xfId="0" applyFont="1" applyFill="1" applyAlignment="1">
      <alignment horizontal="center" vertical="center" wrapText="1"/>
    </xf>
    <xf numFmtId="0" fontId="29" fillId="0" borderId="18" xfId="0" applyFont="1" applyBorder="1" applyAlignment="1" applyProtection="1">
      <alignment horizontal="center" vertical="center" wrapText="1"/>
      <protection locked="0"/>
    </xf>
    <xf numFmtId="0" fontId="29" fillId="0" borderId="33" xfId="0" applyFont="1" applyBorder="1" applyAlignment="1" applyProtection="1">
      <alignment horizontal="center" vertical="center" wrapText="1"/>
      <protection locked="0"/>
    </xf>
    <xf numFmtId="0" fontId="28" fillId="0" borderId="18" xfId="0" applyFont="1" applyBorder="1" applyAlignment="1" applyProtection="1">
      <alignment horizontal="left" vertical="center" wrapText="1"/>
      <protection locked="0"/>
    </xf>
    <xf numFmtId="0" fontId="29" fillId="0" borderId="33" xfId="0" applyFont="1" applyBorder="1" applyAlignment="1" applyProtection="1">
      <alignment horizontal="left" vertical="center" wrapText="1"/>
      <protection locked="0"/>
    </xf>
    <xf numFmtId="0" fontId="26" fillId="2" borderId="18" xfId="0" applyFont="1" applyFill="1" applyBorder="1" applyAlignment="1">
      <alignment horizontal="left" vertical="center" wrapText="1"/>
    </xf>
    <xf numFmtId="0" fontId="26" fillId="2" borderId="33" xfId="0" applyFont="1" applyFill="1" applyBorder="1" applyAlignment="1">
      <alignment horizontal="left" vertical="center" wrapText="1"/>
    </xf>
    <xf numFmtId="0" fontId="29" fillId="0" borderId="18" xfId="0" applyFont="1" applyBorder="1" applyAlignment="1" applyProtection="1">
      <alignment horizontal="left" vertical="center" wrapText="1"/>
      <protection locked="0"/>
    </xf>
    <xf numFmtId="0" fontId="25" fillId="9" borderId="1" xfId="0" applyFont="1" applyFill="1" applyBorder="1" applyAlignment="1">
      <alignment horizontal="center" vertical="center" wrapText="1"/>
    </xf>
    <xf numFmtId="0" fontId="25" fillId="9" borderId="1" xfId="0" applyFont="1" applyFill="1" applyBorder="1" applyAlignment="1">
      <alignment horizontal="center" vertical="center"/>
    </xf>
    <xf numFmtId="0" fontId="25" fillId="9" borderId="9" xfId="0" applyFont="1" applyFill="1" applyBorder="1" applyAlignment="1">
      <alignment horizontal="center" vertical="center"/>
    </xf>
    <xf numFmtId="0" fontId="29" fillId="0" borderId="36" xfId="0"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36" fillId="0" borderId="2" xfId="0"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5" fillId="2" borderId="36"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2" borderId="33" xfId="0" applyFont="1" applyFill="1" applyBorder="1" applyAlignment="1">
      <alignment horizontal="center" vertical="center" wrapText="1"/>
    </xf>
    <xf numFmtId="0" fontId="19" fillId="9" borderId="36" xfId="0" applyFont="1" applyFill="1" applyBorder="1" applyAlignment="1">
      <alignment horizontal="center" vertical="center" wrapText="1"/>
    </xf>
    <xf numFmtId="0" fontId="19" fillId="9" borderId="33"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5" fillId="9" borderId="2" xfId="0" applyFont="1" applyFill="1" applyBorder="1" applyAlignment="1">
      <alignment horizontal="center" vertical="center" wrapText="1"/>
    </xf>
    <xf numFmtId="0" fontId="26" fillId="2" borderId="36"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19" fillId="9" borderId="36" xfId="0" applyFont="1" applyFill="1" applyBorder="1" applyAlignment="1">
      <alignment horizontal="center" vertical="center"/>
    </xf>
    <xf numFmtId="0" fontId="19" fillId="9" borderId="33" xfId="0" applyFont="1" applyFill="1" applyBorder="1" applyAlignment="1">
      <alignment horizontal="center" vertical="center"/>
    </xf>
    <xf numFmtId="0" fontId="26" fillId="0" borderId="35" xfId="0" applyFont="1" applyBorder="1" applyAlignment="1">
      <alignment horizontal="left" vertical="center" wrapText="1"/>
    </xf>
    <xf numFmtId="0" fontId="26" fillId="0" borderId="32" xfId="0" applyFont="1" applyBorder="1" applyAlignment="1">
      <alignment horizontal="left" vertical="center" wrapText="1"/>
    </xf>
    <xf numFmtId="0" fontId="26" fillId="0" borderId="36" xfId="0" applyFont="1" applyBorder="1" applyAlignment="1">
      <alignment horizontal="left" vertical="center" wrapText="1"/>
    </xf>
    <xf numFmtId="0" fontId="26" fillId="0" borderId="19" xfId="0" applyFont="1" applyBorder="1" applyAlignment="1">
      <alignment horizontal="left" vertical="center" wrapText="1"/>
    </xf>
    <xf numFmtId="0" fontId="20" fillId="2" borderId="21" xfId="0" applyFont="1" applyFill="1" applyBorder="1" applyAlignment="1">
      <alignment horizontal="center" vertical="center" wrapText="1"/>
    </xf>
    <xf numFmtId="0" fontId="20" fillId="2" borderId="22"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24" xfId="0" applyFont="1" applyFill="1" applyBorder="1" applyAlignment="1">
      <alignment horizontal="center" vertical="center" wrapText="1"/>
    </xf>
    <xf numFmtId="0" fontId="21" fillId="10" borderId="3" xfId="0" applyFont="1" applyFill="1" applyBorder="1" applyAlignment="1">
      <alignment horizontal="center" vertical="center" wrapText="1"/>
    </xf>
    <xf numFmtId="0" fontId="21" fillId="10" borderId="3" xfId="0" applyFont="1" applyFill="1" applyBorder="1" applyAlignment="1">
      <alignment horizontal="center" vertical="center"/>
    </xf>
    <xf numFmtId="0" fontId="21" fillId="10" borderId="25" xfId="0" applyFont="1" applyFill="1" applyBorder="1" applyAlignment="1">
      <alignment horizontal="center" vertical="center"/>
    </xf>
    <xf numFmtId="0" fontId="22" fillId="11" borderId="3" xfId="0" applyFont="1" applyFill="1" applyBorder="1" applyAlignment="1">
      <alignment horizontal="center" vertical="center" wrapText="1"/>
    </xf>
    <xf numFmtId="0" fontId="23" fillId="11" borderId="3" xfId="0" applyFont="1" applyFill="1" applyBorder="1" applyAlignment="1">
      <alignment horizontal="center" vertical="center" wrapText="1"/>
    </xf>
    <xf numFmtId="0" fontId="23" fillId="11" borderId="25" xfId="0" applyFont="1" applyFill="1" applyBorder="1" applyAlignment="1">
      <alignment horizontal="center" vertical="center" wrapText="1"/>
    </xf>
    <xf numFmtId="0" fontId="23" fillId="2" borderId="21" xfId="0" applyFont="1" applyFill="1" applyBorder="1" applyAlignment="1">
      <alignment horizontal="center" vertical="center"/>
    </xf>
    <xf numFmtId="0" fontId="23" fillId="2" borderId="27" xfId="0" applyFont="1" applyFill="1" applyBorder="1" applyAlignment="1">
      <alignment horizontal="center" vertical="center"/>
    </xf>
    <xf numFmtId="0" fontId="9" fillId="12" borderId="21"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19" fillId="9" borderId="35" xfId="0" applyFont="1" applyFill="1" applyBorder="1" applyAlignment="1">
      <alignment horizontal="center" vertical="center"/>
    </xf>
    <xf numFmtId="0" fontId="19" fillId="9" borderId="15" xfId="0" applyFont="1" applyFill="1" applyBorder="1" applyAlignment="1">
      <alignment horizontal="center" vertical="center"/>
    </xf>
    <xf numFmtId="0" fontId="30" fillId="2" borderId="28" xfId="0" applyFont="1" applyFill="1" applyBorder="1" applyAlignment="1">
      <alignment horizontal="left" vertical="center" wrapText="1" indent="4"/>
    </xf>
    <xf numFmtId="0" fontId="30" fillId="2" borderId="29" xfId="0" applyFont="1" applyFill="1" applyBorder="1" applyAlignment="1">
      <alignment horizontal="left" vertical="center" wrapText="1" indent="4"/>
    </xf>
    <xf numFmtId="0" fontId="27" fillId="2" borderId="30" xfId="0" applyFont="1" applyFill="1" applyBorder="1" applyAlignment="1">
      <alignment horizontal="left" vertical="center" wrapText="1" indent="4"/>
    </xf>
    <xf numFmtId="0" fontId="27" fillId="2" borderId="31" xfId="0" applyFont="1" applyFill="1" applyBorder="1" applyAlignment="1">
      <alignment horizontal="left" vertical="center" wrapText="1" indent="4"/>
    </xf>
    <xf numFmtId="0" fontId="26" fillId="0" borderId="26" xfId="0" applyFont="1" applyBorder="1" applyAlignment="1">
      <alignment horizontal="left" vertical="center" wrapText="1"/>
    </xf>
    <xf numFmtId="0" fontId="26" fillId="0" borderId="15" xfId="0" applyFont="1" applyBorder="1" applyAlignment="1">
      <alignment horizontal="left" vertical="center" wrapText="1"/>
    </xf>
    <xf numFmtId="0" fontId="26" fillId="0" borderId="18" xfId="0" applyFont="1" applyBorder="1" applyAlignment="1">
      <alignment horizontal="left" vertical="center" wrapText="1"/>
    </xf>
    <xf numFmtId="0" fontId="26" fillId="0" borderId="33" xfId="0" applyFont="1" applyBorder="1" applyAlignment="1">
      <alignment horizontal="left" vertical="center" wrapText="1"/>
    </xf>
    <xf numFmtId="0" fontId="25" fillId="14" borderId="1" xfId="0" applyFont="1" applyFill="1" applyBorder="1" applyAlignment="1">
      <alignment horizontal="center" vertical="center"/>
    </xf>
    <xf numFmtId="0" fontId="25" fillId="2" borderId="18" xfId="0" applyFont="1" applyFill="1" applyBorder="1" applyAlignment="1">
      <alignment horizontal="center" vertical="center" wrapText="1"/>
    </xf>
    <xf numFmtId="9" fontId="26" fillId="2" borderId="18" xfId="0" applyNumberFormat="1" applyFont="1" applyFill="1" applyBorder="1" applyAlignment="1">
      <alignment horizontal="left" vertical="center" wrapText="1"/>
    </xf>
    <xf numFmtId="9" fontId="26" fillId="2" borderId="33" xfId="0" applyNumberFormat="1" applyFont="1" applyFill="1" applyBorder="1" applyAlignment="1">
      <alignment horizontal="left" vertical="center" wrapText="1"/>
    </xf>
    <xf numFmtId="172" fontId="28" fillId="0" borderId="18" xfId="2" applyNumberFormat="1" applyFont="1" applyFill="1" applyBorder="1" applyAlignment="1">
      <alignment horizontal="center" vertical="center"/>
    </xf>
    <xf numFmtId="172" fontId="28" fillId="0" borderId="33" xfId="2" applyNumberFormat="1" applyFont="1" applyFill="1" applyBorder="1" applyAlignment="1">
      <alignment horizontal="center" vertical="center"/>
    </xf>
    <xf numFmtId="0" fontId="13" fillId="2" borderId="21" xfId="0" applyFont="1" applyFill="1" applyBorder="1" applyAlignment="1">
      <alignment horizontal="center"/>
    </xf>
    <xf numFmtId="0" fontId="13" fillId="2" borderId="22" xfId="0" applyFont="1" applyFill="1" applyBorder="1" applyAlignment="1">
      <alignment horizontal="center"/>
    </xf>
    <xf numFmtId="0" fontId="13" fillId="2" borderId="23" xfId="0" applyFont="1" applyFill="1" applyBorder="1" applyAlignment="1">
      <alignment horizontal="center"/>
    </xf>
    <xf numFmtId="0" fontId="13" fillId="2" borderId="24" xfId="0" applyFont="1" applyFill="1" applyBorder="1" applyAlignment="1">
      <alignment horizontal="center"/>
    </xf>
    <xf numFmtId="0" fontId="25" fillId="9" borderId="10" xfId="0" applyFont="1" applyFill="1" applyBorder="1" applyAlignment="1">
      <alignment horizontal="center" vertical="center" wrapText="1"/>
    </xf>
    <xf numFmtId="0" fontId="19" fillId="9" borderId="39" xfId="0" applyFont="1" applyFill="1" applyBorder="1" applyAlignment="1">
      <alignment horizontal="center" vertical="center"/>
    </xf>
    <xf numFmtId="0" fontId="19" fillId="9" borderId="40" xfId="0" applyFont="1" applyFill="1" applyBorder="1" applyAlignment="1">
      <alignment horizontal="center" vertical="center"/>
    </xf>
    <xf numFmtId="0" fontId="6" fillId="2" borderId="21" xfId="0" applyFont="1" applyFill="1" applyBorder="1" applyAlignment="1">
      <alignment horizontal="center" vertical="center"/>
    </xf>
    <xf numFmtId="0" fontId="24" fillId="2" borderId="22" xfId="0" applyFont="1" applyFill="1" applyBorder="1" applyAlignment="1">
      <alignment horizontal="center" vertical="center"/>
    </xf>
    <xf numFmtId="0" fontId="19" fillId="9" borderId="38" xfId="0" applyFont="1" applyFill="1" applyBorder="1" applyAlignment="1">
      <alignment horizontal="center" vertical="center" wrapText="1"/>
    </xf>
    <xf numFmtId="0" fontId="19" fillId="9" borderId="17" xfId="0" applyFont="1" applyFill="1" applyBorder="1" applyAlignment="1">
      <alignment horizontal="center" vertical="center" wrapText="1"/>
    </xf>
    <xf numFmtId="172" fontId="28" fillId="0" borderId="36" xfId="2" applyNumberFormat="1" applyFont="1" applyFill="1" applyBorder="1" applyAlignment="1">
      <alignment horizontal="center" vertical="center"/>
    </xf>
    <xf numFmtId="172" fontId="28" fillId="0" borderId="19" xfId="2" applyNumberFormat="1" applyFont="1" applyFill="1" applyBorder="1" applyAlignment="1">
      <alignment horizontal="center" vertical="center"/>
    </xf>
    <xf numFmtId="172" fontId="28" fillId="0" borderId="2" xfId="2" applyNumberFormat="1" applyFont="1" applyFill="1" applyBorder="1" applyAlignment="1">
      <alignment horizontal="center" vertical="center"/>
    </xf>
    <xf numFmtId="172" fontId="26" fillId="0" borderId="18" xfId="2" applyNumberFormat="1" applyFont="1" applyFill="1" applyBorder="1" applyAlignment="1">
      <alignment horizontal="center" vertical="center" wrapText="1"/>
    </xf>
    <xf numFmtId="172" fontId="26" fillId="0" borderId="2" xfId="2" applyNumberFormat="1" applyFont="1" applyFill="1" applyBorder="1" applyAlignment="1">
      <alignment horizontal="center" vertical="center" wrapText="1"/>
    </xf>
    <xf numFmtId="172" fontId="26" fillId="0" borderId="19" xfId="2" applyNumberFormat="1" applyFont="1" applyFill="1" applyBorder="1" applyAlignment="1">
      <alignment horizontal="center" vertical="center" wrapText="1"/>
    </xf>
    <xf numFmtId="171" fontId="29" fillId="2" borderId="36" xfId="0" applyNumberFormat="1" applyFont="1" applyFill="1" applyBorder="1" applyAlignment="1">
      <alignment horizontal="center" vertical="center"/>
    </xf>
    <xf numFmtId="171" fontId="29" fillId="2" borderId="2" xfId="0" applyNumberFormat="1" applyFont="1" applyFill="1" applyBorder="1" applyAlignment="1">
      <alignment horizontal="center" vertical="center"/>
    </xf>
    <xf numFmtId="168" fontId="29" fillId="2" borderId="36" xfId="0" applyNumberFormat="1" applyFont="1" applyFill="1" applyBorder="1" applyAlignment="1">
      <alignment horizontal="center" vertical="center"/>
    </xf>
    <xf numFmtId="168" fontId="29" fillId="2" borderId="2" xfId="0" applyNumberFormat="1" applyFont="1" applyFill="1" applyBorder="1" applyAlignment="1">
      <alignment horizontal="center" vertical="center"/>
    </xf>
    <xf numFmtId="0" fontId="29" fillId="0" borderId="18" xfId="5" applyNumberFormat="1" applyFont="1" applyFill="1" applyBorder="1" applyAlignment="1" applyProtection="1">
      <alignment horizontal="center" vertical="center" wrapText="1"/>
      <protection locked="0"/>
    </xf>
    <xf numFmtId="0" fontId="29" fillId="0" borderId="33" xfId="5" applyNumberFormat="1" applyFont="1" applyFill="1" applyBorder="1" applyAlignment="1" applyProtection="1">
      <alignment horizontal="center" vertical="center" wrapText="1"/>
      <protection locked="0"/>
    </xf>
    <xf numFmtId="0" fontId="29" fillId="0" borderId="36" xfId="5" applyNumberFormat="1" applyFont="1" applyFill="1" applyBorder="1" applyAlignment="1" applyProtection="1">
      <alignment horizontal="center" vertical="center" wrapText="1"/>
      <protection locked="0"/>
    </xf>
    <xf numFmtId="0" fontId="29" fillId="0" borderId="19" xfId="5" applyNumberFormat="1" applyFont="1" applyFill="1" applyBorder="1" applyAlignment="1" applyProtection="1">
      <alignment horizontal="center" vertical="center" wrapText="1"/>
      <protection locked="0"/>
    </xf>
    <xf numFmtId="0" fontId="29" fillId="0" borderId="2" xfId="5" applyNumberFormat="1" applyFont="1" applyFill="1" applyBorder="1" applyAlignment="1" applyProtection="1">
      <alignment horizontal="center" vertical="center" wrapText="1"/>
      <protection locked="0"/>
    </xf>
    <xf numFmtId="171" fontId="29" fillId="2" borderId="18" xfId="1" applyNumberFormat="1" applyFont="1" applyFill="1" applyBorder="1" applyAlignment="1">
      <alignment horizontal="center" vertical="center"/>
    </xf>
    <xf numFmtId="171" fontId="29" fillId="2" borderId="2" xfId="1" applyNumberFormat="1" applyFont="1" applyFill="1" applyBorder="1" applyAlignment="1">
      <alignment horizontal="center" vertical="center"/>
    </xf>
    <xf numFmtId="0" fontId="12" fillId="0" borderId="32" xfId="0" applyFont="1" applyBorder="1" applyAlignment="1">
      <alignment horizontal="left" vertical="center" wrapText="1"/>
    </xf>
    <xf numFmtId="0" fontId="12" fillId="0" borderId="15" xfId="0" applyFont="1" applyBorder="1" applyAlignment="1">
      <alignment horizontal="left" vertical="center" wrapText="1"/>
    </xf>
    <xf numFmtId="0" fontId="12" fillId="0" borderId="19" xfId="0" applyFont="1" applyBorder="1" applyAlignment="1">
      <alignment horizontal="left" vertical="center" wrapText="1"/>
    </xf>
    <xf numFmtId="0" fontId="12" fillId="0" borderId="33"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3" fillId="0" borderId="36" xfId="0" applyFont="1" applyBorder="1" applyAlignment="1" applyProtection="1">
      <alignment horizontal="center" vertical="center" wrapText="1"/>
      <protection locked="0"/>
    </xf>
    <xf numFmtId="0" fontId="13" fillId="0" borderId="19" xfId="0" applyFont="1" applyBorder="1" applyAlignment="1" applyProtection="1">
      <alignment horizontal="center" vertical="center" wrapText="1"/>
      <protection locked="0"/>
    </xf>
    <xf numFmtId="0" fontId="19" fillId="9" borderId="14" xfId="0" applyFont="1" applyFill="1" applyBorder="1" applyAlignment="1">
      <alignment horizontal="center" vertical="center"/>
    </xf>
    <xf numFmtId="0" fontId="19" fillId="9" borderId="11" xfId="0" applyFont="1" applyFill="1" applyBorder="1" applyAlignment="1">
      <alignment horizontal="center" vertical="center"/>
    </xf>
    <xf numFmtId="0" fontId="19" fillId="9" borderId="37"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13" fillId="0" borderId="33" xfId="0" applyFont="1" applyBorder="1" applyAlignment="1" applyProtection="1">
      <alignment horizontal="center" vertical="center" wrapText="1"/>
      <protection locked="0"/>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35" fillId="2" borderId="21" xfId="0" applyFont="1" applyFill="1" applyBorder="1" applyAlignment="1">
      <alignment horizontal="center" vertical="center"/>
    </xf>
    <xf numFmtId="0" fontId="35" fillId="2" borderId="27" xfId="0" applyFont="1" applyFill="1" applyBorder="1" applyAlignment="1">
      <alignment horizontal="center" vertical="center"/>
    </xf>
    <xf numFmtId="0" fontId="12" fillId="2" borderId="36"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18"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9" fillId="9" borderId="37" xfId="0" applyFont="1" applyFill="1" applyBorder="1" applyAlignment="1">
      <alignment horizontal="center" vertical="center"/>
    </xf>
    <xf numFmtId="0" fontId="19" fillId="9" borderId="12" xfId="0" applyFont="1" applyFill="1" applyBorder="1" applyAlignment="1">
      <alignment horizontal="center" vertical="center"/>
    </xf>
    <xf numFmtId="170" fontId="13" fillId="0" borderId="41" xfId="2" applyNumberFormat="1" applyFont="1" applyFill="1" applyBorder="1" applyAlignment="1">
      <alignment horizontal="center" vertical="center"/>
    </xf>
    <xf numFmtId="170" fontId="13" fillId="0" borderId="17" xfId="2" applyNumberFormat="1" applyFont="1" applyFill="1" applyBorder="1" applyAlignment="1">
      <alignment horizontal="center" vertical="center"/>
    </xf>
    <xf numFmtId="0" fontId="12" fillId="2" borderId="19" xfId="0" applyFont="1" applyFill="1" applyBorder="1" applyAlignment="1">
      <alignment horizontal="center" vertical="center" wrapText="1"/>
    </xf>
    <xf numFmtId="0" fontId="12" fillId="2" borderId="33" xfId="0" applyFont="1" applyFill="1" applyBorder="1" applyAlignment="1">
      <alignment horizontal="center" vertical="center" wrapText="1"/>
    </xf>
    <xf numFmtId="9" fontId="12" fillId="2" borderId="19" xfId="0" applyNumberFormat="1" applyFont="1" applyFill="1" applyBorder="1" applyAlignment="1">
      <alignment horizontal="left" vertical="center" wrapText="1"/>
    </xf>
    <xf numFmtId="9" fontId="12" fillId="2" borderId="33" xfId="0" applyNumberFormat="1" applyFont="1" applyFill="1" applyBorder="1" applyAlignment="1">
      <alignment horizontal="left" vertical="center" wrapText="1"/>
    </xf>
    <xf numFmtId="170" fontId="12" fillId="0" borderId="19" xfId="2" applyNumberFormat="1" applyFont="1" applyFill="1" applyBorder="1" applyAlignment="1">
      <alignment horizontal="center" vertical="center" wrapText="1"/>
    </xf>
    <xf numFmtId="170" fontId="12" fillId="0" borderId="2" xfId="2" applyNumberFormat="1" applyFont="1" applyFill="1" applyBorder="1" applyAlignment="1">
      <alignment horizontal="center" vertical="center" wrapText="1"/>
    </xf>
    <xf numFmtId="170" fontId="13" fillId="0" borderId="36" xfId="2" applyNumberFormat="1" applyFont="1" applyFill="1" applyBorder="1" applyAlignment="1">
      <alignment horizontal="center" vertical="center"/>
    </xf>
    <xf numFmtId="170" fontId="13" fillId="0" borderId="19" xfId="2" applyNumberFormat="1" applyFont="1" applyFill="1" applyBorder="1" applyAlignment="1">
      <alignment horizontal="center" vertical="center"/>
    </xf>
    <xf numFmtId="170" fontId="12" fillId="0" borderId="18" xfId="2" applyNumberFormat="1" applyFont="1" applyFill="1" applyBorder="1" applyAlignment="1">
      <alignment horizontal="center" vertical="center" wrapText="1"/>
    </xf>
    <xf numFmtId="170" fontId="19" fillId="14" borderId="37" xfId="0" applyNumberFormat="1" applyFont="1" applyFill="1" applyBorder="1" applyAlignment="1">
      <alignment horizontal="center" vertical="center"/>
    </xf>
    <xf numFmtId="170" fontId="19" fillId="14" borderId="16" xfId="0" applyNumberFormat="1" applyFont="1" applyFill="1" applyBorder="1" applyAlignment="1">
      <alignment horizontal="center" vertical="center"/>
    </xf>
    <xf numFmtId="0" fontId="28" fillId="0" borderId="18" xfId="0" applyFont="1" applyFill="1" applyBorder="1" applyAlignment="1" applyProtection="1">
      <alignment horizontal="center" vertical="center" wrapText="1"/>
      <protection locked="0"/>
    </xf>
    <xf numFmtId="0" fontId="28" fillId="0" borderId="33" xfId="0" applyFont="1" applyFill="1" applyBorder="1" applyAlignment="1" applyProtection="1">
      <alignment horizontal="center" vertical="center" wrapText="1"/>
      <protection locked="0"/>
    </xf>
    <xf numFmtId="0" fontId="28" fillId="0" borderId="36" xfId="0" applyFont="1" applyFill="1" applyBorder="1" applyAlignment="1" applyProtection="1">
      <alignment horizontal="center" vertical="center" wrapText="1"/>
      <protection locked="0"/>
    </xf>
    <xf numFmtId="0" fontId="28" fillId="0" borderId="19" xfId="0" applyFont="1" applyFill="1" applyBorder="1" applyAlignment="1" applyProtection="1">
      <alignment horizontal="center" vertical="center" wrapText="1"/>
      <protection locked="0"/>
    </xf>
    <xf numFmtId="0" fontId="28" fillId="0" borderId="2" xfId="0" applyFont="1" applyFill="1" applyBorder="1" applyAlignment="1" applyProtection="1">
      <alignment horizontal="center" vertical="center" wrapText="1"/>
      <protection locked="0"/>
    </xf>
    <xf numFmtId="0" fontId="26" fillId="0" borderId="38" xfId="0" applyFont="1" applyBorder="1" applyAlignment="1" applyProtection="1">
      <alignment horizontal="center" vertical="center" wrapText="1"/>
      <protection locked="0"/>
    </xf>
    <xf numFmtId="0" fontId="26" fillId="0" borderId="41"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34" xfId="0" applyFont="1" applyBorder="1" applyAlignment="1" applyProtection="1">
      <alignment horizontal="center" vertical="center" wrapText="1"/>
      <protection locked="0"/>
    </xf>
    <xf numFmtId="0" fontId="26" fillId="0" borderId="17" xfId="0" applyFont="1" applyBorder="1" applyAlignment="1" applyProtection="1">
      <alignment horizontal="center" vertical="center" wrapText="1"/>
      <protection locked="0"/>
    </xf>
  </cellXfs>
  <cellStyles count="37">
    <cellStyle name="Hipervínculo 2" xfId="13" xr:uid="{8FB84307-A5F7-4A0F-BD20-0159261BA9C9}"/>
    <cellStyle name="Millares" xfId="36" builtinId="3"/>
    <cellStyle name="Millares [0] 2" xfId="31" xr:uid="{0C4EEFF6-A1A8-4E29-9C90-7CD6B2037D72}"/>
    <cellStyle name="Millares [0] 2 2" xfId="29" xr:uid="{A0575341-DB22-4328-90E2-BDFB090D5FC4}"/>
    <cellStyle name="Millares [0] 3" xfId="18" xr:uid="{026F33C0-FC86-47A2-804E-6AD440B6DB41}"/>
    <cellStyle name="Millares 2" xfId="14" xr:uid="{5CA700F6-87F2-4DB0-A708-493C9CB4B191}"/>
    <cellStyle name="Millares 2 2" xfId="27" xr:uid="{DF03C472-6A72-4A6C-8479-2AD0B13E49B1}"/>
    <cellStyle name="Millares 2 3" xfId="30" xr:uid="{C428111D-9FEC-4363-96F9-877FC5F22BCB}"/>
    <cellStyle name="Millares 3" xfId="21" xr:uid="{430A31A0-D7EE-4971-ADCE-F0E841EE852A}"/>
    <cellStyle name="Millares 4" xfId="7" xr:uid="{2BD518D3-48CF-44A3-BA57-AC08411FF5AC}"/>
    <cellStyle name="Moneda" xfId="1" builtinId="4"/>
    <cellStyle name="Moneda [0]" xfId="2" builtinId="7"/>
    <cellStyle name="Moneda [0] 2" xfId="15" xr:uid="{D432CE82-D239-4569-B9A9-8AE0C42E174B}"/>
    <cellStyle name="Moneda [0] 2 2" xfId="25" xr:uid="{CC4F573E-5B64-4E1F-86DD-AAE143B05F05}"/>
    <cellStyle name="Moneda [0] 3" xfId="32" xr:uid="{FC3B6BEC-DD7E-4188-B396-F48CFF08AED7}"/>
    <cellStyle name="Moneda 2" xfId="16" xr:uid="{98EA0E8D-C431-4CE0-86F4-76855C7D225F}"/>
    <cellStyle name="Moneda 2 2" xfId="33" xr:uid="{AC5BC30B-A145-436A-B281-A14C7E25CAD7}"/>
    <cellStyle name="Moneda 2 3" xfId="26" xr:uid="{5F75A9F3-E9B5-4A93-A95B-DAA714DD92CE}"/>
    <cellStyle name="Moneda 3" xfId="22" xr:uid="{8E1B1D45-26DA-42A1-BA82-A638EF5E9BAD}"/>
    <cellStyle name="Moneda 4" xfId="23" xr:uid="{AB4C5EDA-0470-4464-944A-8AD52BFD9DF5}"/>
    <cellStyle name="Moneda 5" xfId="34" xr:uid="{93925928-3C3A-4D9C-BA71-2EAE8D4AC2BC}"/>
    <cellStyle name="Moneda 6" xfId="28" xr:uid="{C562B7F5-E04A-466F-BC74-D9E2A4B3B40B}"/>
    <cellStyle name="Neutral 2" xfId="11" xr:uid="{F549A3B6-B40F-43B2-9E28-F6BC267A519B}"/>
    <cellStyle name="Normal" xfId="0" builtinId="0"/>
    <cellStyle name="Normal 18" xfId="20" xr:uid="{92ED5DC9-7337-412E-B62E-298DF9B2D483}"/>
    <cellStyle name="Normal 2" xfId="8" xr:uid="{A45CFAC2-A3D6-4E80-9747-0DBEDB48E6DC}"/>
    <cellStyle name="Normal 2 5 2" xfId="3" xr:uid="{00000000-0005-0000-0000-000003000000}"/>
    <cellStyle name="Normal 3" xfId="10" xr:uid="{26A389FF-4DE0-4A62-B3E8-F47FE47C0F0C}"/>
    <cellStyle name="Normal 4" xfId="9" xr:uid="{447FE60F-397C-4843-9AC8-2C736795E1C4}"/>
    <cellStyle name="Normal 5" xfId="17" xr:uid="{D06ECC15-0ED1-4E0B-8024-8153651F1F29}"/>
    <cellStyle name="Normal 6" xfId="6" xr:uid="{D34E86BB-AE8B-4B54-AFC6-5EE593CAB64C}"/>
    <cellStyle name="Normal 6 2" xfId="35" xr:uid="{A285459B-B77C-407A-BB51-DD041B16D9B5}"/>
    <cellStyle name="Normal 6 2 3" xfId="19" xr:uid="{D2B330C4-8776-4B4A-9FF8-65A84B29D25D}"/>
    <cellStyle name="Normal 7" xfId="4" xr:uid="{00000000-0005-0000-0000-000004000000}"/>
    <cellStyle name="Porcentaje" xfId="5" builtinId="5"/>
    <cellStyle name="Porcentaje 2" xfId="12" xr:uid="{1186F7A2-5093-48BA-B197-C494BC0E13E5}"/>
    <cellStyle name="Porcentaje 3" xfId="24" xr:uid="{C8E94905-0470-4CB2-8E71-8BF5592AC0CB}"/>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361950</xdr:colOff>
      <xdr:row>2</xdr:row>
      <xdr:rowOff>142875</xdr:rowOff>
    </xdr:from>
    <xdr:to>
      <xdr:col>20</xdr:col>
      <xdr:colOff>1737359</xdr:colOff>
      <xdr:row>5</xdr:row>
      <xdr:rowOff>440055</xdr:rowOff>
    </xdr:to>
    <xdr:pic>
      <xdr:nvPicPr>
        <xdr:cNvPr id="6949" name="Imagen 2">
          <a:extLst>
            <a:ext uri="{FF2B5EF4-FFF2-40B4-BE49-F238E27FC236}">
              <a16:creationId xmlns:a16="http://schemas.microsoft.com/office/drawing/2014/main" id="{3E6A24D0-915A-67BA-EB49-3660DB376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248" b="1248"/>
        <a:stretch>
          <a:fillRect/>
        </a:stretch>
      </xdr:blipFill>
      <xdr:spPr bwMode="auto">
        <a:xfrm>
          <a:off x="34013775" y="476250"/>
          <a:ext cx="3276600"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ColWidth="11.44140625" defaultRowHeight="12" customHeight="1" x14ac:dyDescent="0.3"/>
  <cols>
    <col min="1" max="1" width="10.6640625" style="5" customWidth="1"/>
    <col min="2" max="9" width="11.44140625" style="5"/>
    <col min="10" max="15" width="11.44140625" style="5" customWidth="1"/>
    <col min="16" max="16384" width="11.44140625" style="5"/>
  </cols>
  <sheetData>
    <row r="2" spans="2:2" ht="21" customHeight="1" x14ac:dyDescent="0.3">
      <c r="B2" s="6" t="s">
        <v>22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ColWidth="11.44140625" defaultRowHeight="14.4" x14ac:dyDescent="0.3"/>
  <cols>
    <col min="1" max="1" width="11.44140625" style="7"/>
    <col min="2" max="2" width="29.44140625" style="7" customWidth="1"/>
    <col min="3" max="3" width="31.33203125" style="7" customWidth="1"/>
    <col min="4" max="4" width="28.6640625" style="7" customWidth="1"/>
    <col min="5" max="5" width="55.6640625" style="7" bestFit="1" customWidth="1"/>
    <col min="6" max="6" width="16" style="9" bestFit="1" customWidth="1"/>
    <col min="7" max="7" width="32.33203125" style="9" customWidth="1"/>
    <col min="8" max="8" width="23.5546875" style="9" customWidth="1"/>
    <col min="9" max="16384" width="11.44140625" style="7"/>
  </cols>
  <sheetData>
    <row r="1" spans="2:8" ht="60" customHeight="1" x14ac:dyDescent="0.3">
      <c r="B1" s="111" t="s">
        <v>26</v>
      </c>
      <c r="C1" s="111"/>
      <c r="D1" s="111"/>
      <c r="E1" s="111"/>
      <c r="F1" s="111"/>
      <c r="G1" s="111"/>
      <c r="H1" s="111"/>
    </row>
    <row r="2" spans="2:8" x14ac:dyDescent="0.3">
      <c r="B2" s="111"/>
      <c r="C2" s="111"/>
      <c r="D2" s="111"/>
      <c r="E2" s="111"/>
      <c r="F2" s="111"/>
      <c r="G2" s="111"/>
      <c r="H2" s="111"/>
    </row>
    <row r="3" spans="2:8" ht="26.4" thickBot="1" x14ac:dyDescent="0.35">
      <c r="B3" s="10"/>
      <c r="C3" s="10"/>
      <c r="D3" s="10"/>
      <c r="E3" s="10"/>
      <c r="F3" s="10"/>
      <c r="G3" s="10"/>
      <c r="H3" s="10"/>
    </row>
    <row r="4" spans="2:8" s="8" customFormat="1" ht="44.25" customHeight="1" thickBot="1" x14ac:dyDescent="0.35">
      <c r="B4" s="11" t="s">
        <v>27</v>
      </c>
      <c r="C4" s="12" t="s">
        <v>28</v>
      </c>
      <c r="D4" s="12" t="s">
        <v>29</v>
      </c>
      <c r="E4" s="12" t="s">
        <v>30</v>
      </c>
      <c r="F4" s="12" t="s">
        <v>31</v>
      </c>
      <c r="G4" s="12" t="s">
        <v>32</v>
      </c>
      <c r="H4" s="13" t="s">
        <v>33</v>
      </c>
    </row>
    <row r="5" spans="2:8" ht="41.4" x14ac:dyDescent="0.3">
      <c r="B5" s="14" t="s">
        <v>34</v>
      </c>
      <c r="C5" s="15" t="s">
        <v>35</v>
      </c>
      <c r="D5" s="15" t="s">
        <v>36</v>
      </c>
      <c r="E5" s="15" t="s">
        <v>37</v>
      </c>
      <c r="F5" s="16">
        <v>8.6999999999999994E-2</v>
      </c>
      <c r="G5" s="16">
        <v>0.12</v>
      </c>
      <c r="H5" s="17">
        <f>+G5-F5</f>
        <v>3.3000000000000002E-2</v>
      </c>
    </row>
    <row r="6" spans="2:8" ht="41.4" x14ac:dyDescent="0.3">
      <c r="B6" s="18" t="s">
        <v>34</v>
      </c>
      <c r="C6" s="19" t="s">
        <v>35</v>
      </c>
      <c r="D6" s="19" t="s">
        <v>36</v>
      </c>
      <c r="E6" s="19" t="s">
        <v>38</v>
      </c>
      <c r="F6" s="20" t="s">
        <v>39</v>
      </c>
      <c r="G6" s="20" t="s">
        <v>40</v>
      </c>
      <c r="H6" s="21">
        <f>565995-218427</f>
        <v>347568</v>
      </c>
    </row>
    <row r="7" spans="2:8" ht="41.4" x14ac:dyDescent="0.3">
      <c r="B7" s="18" t="s">
        <v>34</v>
      </c>
      <c r="C7" s="19" t="s">
        <v>35</v>
      </c>
      <c r="D7" s="19" t="s">
        <v>36</v>
      </c>
      <c r="E7" s="19" t="s">
        <v>41</v>
      </c>
      <c r="F7" s="20" t="s">
        <v>42</v>
      </c>
      <c r="G7" s="20" t="s">
        <v>43</v>
      </c>
      <c r="H7" s="21" t="s">
        <v>43</v>
      </c>
    </row>
    <row r="8" spans="2:8" ht="41.4" x14ac:dyDescent="0.3">
      <c r="B8" s="18" t="s">
        <v>34</v>
      </c>
      <c r="C8" s="19" t="s">
        <v>35</v>
      </c>
      <c r="D8" s="19" t="s">
        <v>44</v>
      </c>
      <c r="E8" s="19" t="s">
        <v>45</v>
      </c>
      <c r="F8" s="22">
        <v>0</v>
      </c>
      <c r="G8" s="22">
        <v>1</v>
      </c>
      <c r="H8" s="23">
        <v>1</v>
      </c>
    </row>
    <row r="9" spans="2:8" ht="41.4" x14ac:dyDescent="0.3">
      <c r="B9" s="18" t="s">
        <v>34</v>
      </c>
      <c r="C9" s="19" t="s">
        <v>35</v>
      </c>
      <c r="D9" s="19" t="s">
        <v>36</v>
      </c>
      <c r="E9" s="19" t="s">
        <v>46</v>
      </c>
      <c r="F9" s="20">
        <v>29</v>
      </c>
      <c r="G9" s="20">
        <v>20</v>
      </c>
      <c r="H9" s="21">
        <v>9</v>
      </c>
    </row>
    <row r="10" spans="2:8" ht="41.4" x14ac:dyDescent="0.3">
      <c r="B10" s="18" t="s">
        <v>34</v>
      </c>
      <c r="C10" s="19" t="s">
        <v>35</v>
      </c>
      <c r="D10" s="19" t="s">
        <v>36</v>
      </c>
      <c r="E10" s="19" t="s">
        <v>47</v>
      </c>
      <c r="F10" s="20">
        <v>0.22</v>
      </c>
      <c r="G10" s="20">
        <v>0.35</v>
      </c>
      <c r="H10" s="21">
        <f>G10-F10</f>
        <v>0.12999999999999998</v>
      </c>
    </row>
    <row r="11" spans="2:8" ht="41.4" x14ac:dyDescent="0.3">
      <c r="B11" s="18" t="s">
        <v>34</v>
      </c>
      <c r="C11" s="19" t="s">
        <v>35</v>
      </c>
      <c r="D11" s="19" t="s">
        <v>44</v>
      </c>
      <c r="E11" s="19" t="s">
        <v>48</v>
      </c>
      <c r="F11" s="22">
        <v>0</v>
      </c>
      <c r="G11" s="22">
        <v>1</v>
      </c>
      <c r="H11" s="23">
        <v>1</v>
      </c>
    </row>
    <row r="12" spans="2:8" ht="41.4" x14ac:dyDescent="0.3">
      <c r="B12" s="24" t="s">
        <v>34</v>
      </c>
      <c r="C12" s="25" t="s">
        <v>49</v>
      </c>
      <c r="D12" s="25" t="s">
        <v>36</v>
      </c>
      <c r="E12" s="25" t="s">
        <v>50</v>
      </c>
      <c r="F12" s="26" t="s">
        <v>51</v>
      </c>
      <c r="G12" s="26" t="s">
        <v>52</v>
      </c>
      <c r="H12" s="27">
        <f>260000-65000</f>
        <v>195000</v>
      </c>
    </row>
    <row r="13" spans="2:8" ht="41.4" x14ac:dyDescent="0.3">
      <c r="B13" s="24" t="s">
        <v>34</v>
      </c>
      <c r="C13" s="25" t="s">
        <v>49</v>
      </c>
      <c r="D13" s="25" t="s">
        <v>36</v>
      </c>
      <c r="E13" s="25" t="s">
        <v>53</v>
      </c>
      <c r="F13" s="28">
        <v>0</v>
      </c>
      <c r="G13" s="28">
        <v>0.15</v>
      </c>
      <c r="H13" s="29">
        <f>G13-F13</f>
        <v>0.15</v>
      </c>
    </row>
    <row r="14" spans="2:8" ht="41.4" x14ac:dyDescent="0.3">
      <c r="B14" s="24" t="s">
        <v>34</v>
      </c>
      <c r="C14" s="25" t="s">
        <v>49</v>
      </c>
      <c r="D14" s="25" t="s">
        <v>36</v>
      </c>
      <c r="E14" s="25" t="s">
        <v>54</v>
      </c>
      <c r="F14" s="26">
        <v>429</v>
      </c>
      <c r="G14" s="26">
        <v>1865</v>
      </c>
      <c r="H14" s="27">
        <f>+G14-F14</f>
        <v>1436</v>
      </c>
    </row>
    <row r="15" spans="2:8" ht="41.4" x14ac:dyDescent="0.3">
      <c r="B15" s="24" t="s">
        <v>34</v>
      </c>
      <c r="C15" s="25" t="s">
        <v>49</v>
      </c>
      <c r="D15" s="25" t="s">
        <v>36</v>
      </c>
      <c r="E15" s="25" t="s">
        <v>55</v>
      </c>
      <c r="F15" s="26" t="s">
        <v>56</v>
      </c>
      <c r="G15" s="26" t="s">
        <v>57</v>
      </c>
      <c r="H15" s="27">
        <f>1402900-701000</f>
        <v>701900</v>
      </c>
    </row>
    <row r="16" spans="2:8" ht="41.4" x14ac:dyDescent="0.3">
      <c r="B16" s="24" t="s">
        <v>34</v>
      </c>
      <c r="C16" s="25" t="s">
        <v>49</v>
      </c>
      <c r="D16" s="25" t="s">
        <v>36</v>
      </c>
      <c r="E16" s="25" t="s">
        <v>58</v>
      </c>
      <c r="F16" s="28">
        <v>0</v>
      </c>
      <c r="G16" s="28">
        <v>0.2</v>
      </c>
      <c r="H16" s="29">
        <f>G16-F16</f>
        <v>0.2</v>
      </c>
    </row>
    <row r="17" spans="2:9" ht="41.4" x14ac:dyDescent="0.3">
      <c r="B17" s="24" t="s">
        <v>34</v>
      </c>
      <c r="C17" s="25" t="s">
        <v>49</v>
      </c>
      <c r="D17" s="25" t="s">
        <v>36</v>
      </c>
      <c r="E17" s="25" t="s">
        <v>59</v>
      </c>
      <c r="F17" s="28">
        <v>0</v>
      </c>
      <c r="G17" s="28">
        <v>0.3</v>
      </c>
      <c r="H17" s="29">
        <v>0.3</v>
      </c>
    </row>
    <row r="18" spans="2:9" ht="41.4" x14ac:dyDescent="0.3">
      <c r="B18" s="24" t="s">
        <v>34</v>
      </c>
      <c r="C18" s="25" t="s">
        <v>49</v>
      </c>
      <c r="D18" s="25" t="s">
        <v>60</v>
      </c>
      <c r="E18" s="25" t="s">
        <v>61</v>
      </c>
      <c r="F18" s="26">
        <v>2</v>
      </c>
      <c r="G18" s="26">
        <v>5</v>
      </c>
      <c r="H18" s="27">
        <f>+G18-F18</f>
        <v>3</v>
      </c>
    </row>
    <row r="19" spans="2:9" ht="41.4" x14ac:dyDescent="0.3">
      <c r="B19" s="24" t="s">
        <v>34</v>
      </c>
      <c r="C19" s="25" t="s">
        <v>49</v>
      </c>
      <c r="D19" s="25" t="s">
        <v>60</v>
      </c>
      <c r="E19" s="25" t="s">
        <v>62</v>
      </c>
      <c r="F19" s="26">
        <v>0</v>
      </c>
      <c r="G19" s="26">
        <v>8</v>
      </c>
      <c r="H19" s="27">
        <f>+G19-F19</f>
        <v>8</v>
      </c>
    </row>
    <row r="20" spans="2:9" ht="69" x14ac:dyDescent="0.3">
      <c r="B20" s="30" t="s">
        <v>34</v>
      </c>
      <c r="C20" s="31" t="s">
        <v>63</v>
      </c>
      <c r="D20" s="31" t="s">
        <v>36</v>
      </c>
      <c r="E20" s="31" t="s">
        <v>64</v>
      </c>
      <c r="F20" s="32">
        <v>0</v>
      </c>
      <c r="G20" s="32">
        <v>8</v>
      </c>
      <c r="H20" s="33">
        <v>8</v>
      </c>
    </row>
    <row r="21" spans="2:9" ht="69" x14ac:dyDescent="0.3">
      <c r="B21" s="30" t="s">
        <v>34</v>
      </c>
      <c r="C21" s="31" t="s">
        <v>63</v>
      </c>
      <c r="D21" s="31" t="s">
        <v>36</v>
      </c>
      <c r="E21" s="31" t="s">
        <v>65</v>
      </c>
      <c r="F21" s="34">
        <v>0</v>
      </c>
      <c r="G21" s="34">
        <v>1</v>
      </c>
      <c r="H21" s="35">
        <v>1</v>
      </c>
    </row>
    <row r="22" spans="2:9" ht="69" x14ac:dyDescent="0.3">
      <c r="B22" s="30" t="s">
        <v>34</v>
      </c>
      <c r="C22" s="31" t="s">
        <v>63</v>
      </c>
      <c r="D22" s="31" t="s">
        <v>60</v>
      </c>
      <c r="E22" s="31" t="s">
        <v>66</v>
      </c>
      <c r="F22" s="34">
        <v>0</v>
      </c>
      <c r="G22" s="34">
        <v>1</v>
      </c>
      <c r="H22" s="35">
        <v>1</v>
      </c>
    </row>
    <row r="23" spans="2:9" ht="69" x14ac:dyDescent="0.3">
      <c r="B23" s="36" t="s">
        <v>34</v>
      </c>
      <c r="C23" s="37" t="s">
        <v>67</v>
      </c>
      <c r="D23" s="37" t="s">
        <v>36</v>
      </c>
      <c r="E23" s="37" t="s">
        <v>68</v>
      </c>
      <c r="F23" s="38">
        <v>0.84</v>
      </c>
      <c r="G23" s="38">
        <v>0.9</v>
      </c>
      <c r="H23" s="39">
        <f>+G23-F23</f>
        <v>6.0000000000000053E-2</v>
      </c>
    </row>
    <row r="24" spans="2:9" ht="69" x14ac:dyDescent="0.3">
      <c r="B24" s="36" t="s">
        <v>34</v>
      </c>
      <c r="C24" s="37" t="s">
        <v>67</v>
      </c>
      <c r="D24" s="37" t="s">
        <v>36</v>
      </c>
      <c r="E24" s="37" t="s">
        <v>69</v>
      </c>
      <c r="F24" s="40">
        <v>0</v>
      </c>
      <c r="G24" s="40">
        <v>8</v>
      </c>
      <c r="H24" s="41">
        <f>+G24-F24</f>
        <v>8</v>
      </c>
    </row>
    <row r="25" spans="2:9" ht="69" x14ac:dyDescent="0.3">
      <c r="B25" s="36" t="s">
        <v>34</v>
      </c>
      <c r="C25" s="37" t="s">
        <v>67</v>
      </c>
      <c r="D25" s="37" t="s">
        <v>60</v>
      </c>
      <c r="E25" s="37" t="s">
        <v>70</v>
      </c>
      <c r="F25" s="38">
        <v>0.75</v>
      </c>
      <c r="G25" s="38">
        <v>0.95</v>
      </c>
      <c r="H25" s="39">
        <f>+G25-F25</f>
        <v>0.19999999999999996</v>
      </c>
      <c r="I25" s="56"/>
    </row>
    <row r="26" spans="2:9" ht="55.2" x14ac:dyDescent="0.3">
      <c r="B26" s="42" t="s">
        <v>71</v>
      </c>
      <c r="C26" s="43"/>
      <c r="D26" s="43" t="s">
        <v>72</v>
      </c>
      <c r="E26" s="43" t="s">
        <v>73</v>
      </c>
      <c r="F26" s="44" t="s">
        <v>74</v>
      </c>
      <c r="G26" s="44" t="s">
        <v>75</v>
      </c>
      <c r="H26" s="45" t="s">
        <v>76</v>
      </c>
    </row>
    <row r="27" spans="2:9" ht="55.2" x14ac:dyDescent="0.3">
      <c r="B27" s="46" t="s">
        <v>71</v>
      </c>
      <c r="C27" s="47"/>
      <c r="D27" s="47" t="s">
        <v>72</v>
      </c>
      <c r="E27" s="47" t="s">
        <v>77</v>
      </c>
      <c r="F27" s="48" t="s">
        <v>74</v>
      </c>
      <c r="G27" s="48" t="s">
        <v>78</v>
      </c>
      <c r="H27" s="49" t="s">
        <v>78</v>
      </c>
    </row>
    <row r="28" spans="2:9" ht="41.4" x14ac:dyDescent="0.3">
      <c r="B28" s="46" t="s">
        <v>79</v>
      </c>
      <c r="C28" s="47"/>
      <c r="D28" s="47" t="s">
        <v>80</v>
      </c>
      <c r="E28" s="47" t="s">
        <v>81</v>
      </c>
      <c r="F28" s="48">
        <v>1</v>
      </c>
      <c r="G28" s="48">
        <v>6</v>
      </c>
      <c r="H28" s="49">
        <f>+G28-F28</f>
        <v>5</v>
      </c>
    </row>
    <row r="29" spans="2:9" ht="55.2" x14ac:dyDescent="0.3">
      <c r="B29" s="46" t="s">
        <v>79</v>
      </c>
      <c r="C29" s="47"/>
      <c r="D29" s="47" t="s">
        <v>80</v>
      </c>
      <c r="E29" s="47" t="s">
        <v>77</v>
      </c>
      <c r="F29" s="48" t="s">
        <v>82</v>
      </c>
      <c r="G29" s="48" t="s">
        <v>83</v>
      </c>
      <c r="H29" s="49" t="s">
        <v>84</v>
      </c>
    </row>
    <row r="30" spans="2:9" ht="41.4" x14ac:dyDescent="0.3">
      <c r="B30" s="46" t="s">
        <v>85</v>
      </c>
      <c r="C30" s="47"/>
      <c r="D30" s="47" t="s">
        <v>86</v>
      </c>
      <c r="E30" s="47" t="s">
        <v>87</v>
      </c>
      <c r="F30" s="48">
        <v>0</v>
      </c>
      <c r="G30" s="48">
        <v>1</v>
      </c>
      <c r="H30" s="49">
        <v>1</v>
      </c>
    </row>
    <row r="31" spans="2:9" ht="69" x14ac:dyDescent="0.3">
      <c r="B31" s="46" t="s">
        <v>88</v>
      </c>
      <c r="C31" s="47"/>
      <c r="D31" s="47" t="s">
        <v>89</v>
      </c>
      <c r="E31" s="47" t="s">
        <v>90</v>
      </c>
      <c r="F31" s="48">
        <v>6</v>
      </c>
      <c r="G31" s="48">
        <v>0</v>
      </c>
      <c r="H31" s="49">
        <v>0</v>
      </c>
    </row>
    <row r="32" spans="2:9" ht="55.2" x14ac:dyDescent="0.3">
      <c r="B32" s="46" t="s">
        <v>91</v>
      </c>
      <c r="C32" s="47"/>
      <c r="D32" s="47" t="s">
        <v>92</v>
      </c>
      <c r="E32" s="47" t="s">
        <v>93</v>
      </c>
      <c r="F32" s="48">
        <v>3</v>
      </c>
      <c r="G32" s="48">
        <v>0</v>
      </c>
      <c r="H32" s="49">
        <v>0</v>
      </c>
    </row>
    <row r="33" spans="2:8" ht="55.2" x14ac:dyDescent="0.3">
      <c r="B33" s="46" t="s">
        <v>91</v>
      </c>
      <c r="C33" s="47"/>
      <c r="D33" s="47" t="s">
        <v>92</v>
      </c>
      <c r="E33" s="47" t="s">
        <v>94</v>
      </c>
      <c r="F33" s="48">
        <v>0</v>
      </c>
      <c r="G33" s="48" t="s">
        <v>95</v>
      </c>
      <c r="H33" s="49" t="s">
        <v>95</v>
      </c>
    </row>
    <row r="34" spans="2:8" ht="41.4" x14ac:dyDescent="0.3">
      <c r="B34" s="46" t="s">
        <v>96</v>
      </c>
      <c r="C34" s="47"/>
      <c r="D34" s="47" t="s">
        <v>97</v>
      </c>
      <c r="E34" s="47" t="s">
        <v>98</v>
      </c>
      <c r="F34" s="48">
        <v>0</v>
      </c>
      <c r="G34" s="48">
        <v>12000</v>
      </c>
      <c r="H34" s="49">
        <v>12000</v>
      </c>
    </row>
    <row r="35" spans="2:8" ht="55.2" x14ac:dyDescent="0.3">
      <c r="B35" s="46" t="s">
        <v>96</v>
      </c>
      <c r="C35" s="47"/>
      <c r="D35" s="47" t="s">
        <v>97</v>
      </c>
      <c r="E35" s="47" t="s">
        <v>94</v>
      </c>
      <c r="F35" s="48" t="s">
        <v>74</v>
      </c>
      <c r="G35" s="48" t="s">
        <v>99</v>
      </c>
      <c r="H35" s="49" t="s">
        <v>99</v>
      </c>
    </row>
    <row r="36" spans="2:8" ht="55.2" x14ac:dyDescent="0.3">
      <c r="B36" s="46" t="s">
        <v>100</v>
      </c>
      <c r="C36" s="47"/>
      <c r="D36" s="47" t="s">
        <v>101</v>
      </c>
      <c r="E36" s="47" t="s">
        <v>102</v>
      </c>
      <c r="F36" s="48">
        <v>0</v>
      </c>
      <c r="G36" s="48">
        <v>3100</v>
      </c>
      <c r="H36" s="49">
        <v>3100</v>
      </c>
    </row>
    <row r="37" spans="2:8" ht="69" x14ac:dyDescent="0.3">
      <c r="B37" s="46" t="s">
        <v>103</v>
      </c>
      <c r="C37" s="47"/>
      <c r="D37" s="47" t="s">
        <v>104</v>
      </c>
      <c r="E37" s="47" t="s">
        <v>94</v>
      </c>
      <c r="F37" s="48" t="s">
        <v>105</v>
      </c>
      <c r="G37" s="48" t="s">
        <v>106</v>
      </c>
      <c r="H37" s="49">
        <f>300000-4000</f>
        <v>296000</v>
      </c>
    </row>
    <row r="38" spans="2:8" ht="27.6" x14ac:dyDescent="0.3">
      <c r="B38" s="46" t="s">
        <v>107</v>
      </c>
      <c r="C38" s="47"/>
      <c r="D38" s="47" t="s">
        <v>108</v>
      </c>
      <c r="E38" s="47" t="s">
        <v>109</v>
      </c>
      <c r="F38" s="50">
        <v>0.3</v>
      </c>
      <c r="G38" s="50">
        <v>0.34699999999999998</v>
      </c>
      <c r="H38" s="51">
        <f>+G38-F38</f>
        <v>4.6999999999999986E-2</v>
      </c>
    </row>
    <row r="39" spans="2:8" ht="42" thickBot="1" x14ac:dyDescent="0.35">
      <c r="B39" s="52" t="s">
        <v>107</v>
      </c>
      <c r="C39" s="53"/>
      <c r="D39" s="53" t="s">
        <v>108</v>
      </c>
      <c r="E39" s="53" t="s">
        <v>110</v>
      </c>
      <c r="F39" s="54" t="s">
        <v>111</v>
      </c>
      <c r="G39" s="54">
        <v>10</v>
      </c>
      <c r="H39" s="55">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N29"/>
  <sheetViews>
    <sheetView tabSelected="1" topLeftCell="K1" zoomScale="70" zoomScaleNormal="70" workbookViewId="0">
      <pane ySplit="9" topLeftCell="A15" activePane="bottomLeft" state="frozen"/>
      <selection pane="bottomLeft" activeCell="Q19" sqref="Q19"/>
    </sheetView>
  </sheetViews>
  <sheetFormatPr baseColWidth="10" defaultColWidth="0" defaultRowHeight="13.8" zeroHeight="1" x14ac:dyDescent="0.3"/>
  <cols>
    <col min="1" max="1" width="2.109375" style="2" customWidth="1"/>
    <col min="2" max="2" width="37.5546875" style="2" customWidth="1"/>
    <col min="3" max="3" width="48.5546875" style="2" customWidth="1"/>
    <col min="4" max="4" width="23.6640625" style="2" customWidth="1"/>
    <col min="5" max="5" width="19" style="2" customWidth="1"/>
    <col min="6" max="6" width="32.88671875" style="2" customWidth="1"/>
    <col min="7" max="7" width="39.6640625" style="2" customWidth="1"/>
    <col min="8" max="8" width="41" style="2" customWidth="1"/>
    <col min="9" max="9" width="41.33203125" style="2" customWidth="1"/>
    <col min="10" max="10" width="23.5546875" style="2" customWidth="1"/>
    <col min="11" max="11" width="22.109375" style="2" customWidth="1"/>
    <col min="12" max="12" width="17.33203125" style="2" customWidth="1"/>
    <col min="13" max="13" width="39.88671875" style="2" customWidth="1"/>
    <col min="14" max="14" width="6.109375" style="2" customWidth="1"/>
    <col min="15" max="15" width="34.33203125" style="2" customWidth="1"/>
    <col min="16" max="16" width="28.88671875" style="2" customWidth="1"/>
    <col min="17" max="17" width="29.6640625" style="2" customWidth="1"/>
    <col min="18" max="18" width="27.44140625" style="2" customWidth="1"/>
    <col min="19" max="19" width="22.109375" style="2" customWidth="1"/>
    <col min="20" max="20" width="28.5546875" style="2" customWidth="1"/>
    <col min="21" max="21" width="32.6640625" style="2" customWidth="1"/>
    <col min="22" max="22" width="6.33203125" style="2" customWidth="1"/>
    <col min="23" max="118" width="0" style="2" hidden="1" customWidth="1"/>
    <col min="119" max="16384" width="10.88671875" style="2" hidden="1"/>
  </cols>
  <sheetData>
    <row r="1" spans="1:116" ht="14.4" hidden="1" thickBot="1" x14ac:dyDescent="0.35"/>
    <row r="2" spans="1:116" ht="14.4" hidden="1" thickBot="1" x14ac:dyDescent="0.35"/>
    <row r="3" spans="1:116" ht="88.5" hidden="1" customHeight="1" thickBot="1" x14ac:dyDescent="0.35">
      <c r="B3" s="143" t="s">
        <v>115</v>
      </c>
      <c r="C3" s="144"/>
      <c r="D3" s="147"/>
      <c r="E3" s="148"/>
      <c r="F3" s="148"/>
      <c r="G3" s="148"/>
      <c r="H3" s="148"/>
      <c r="I3" s="148"/>
      <c r="J3" s="148"/>
      <c r="K3" s="148"/>
      <c r="L3" s="148"/>
      <c r="M3" s="148"/>
      <c r="N3" s="148"/>
      <c r="O3" s="148"/>
      <c r="P3" s="148"/>
      <c r="Q3" s="148"/>
      <c r="R3" s="148"/>
      <c r="S3" s="149"/>
      <c r="T3" s="174"/>
      <c r="U3" s="175"/>
    </row>
    <row r="4" spans="1:116" ht="30" customHeight="1" thickBot="1" x14ac:dyDescent="0.35">
      <c r="B4" s="145"/>
      <c r="C4" s="146"/>
      <c r="D4" s="150"/>
      <c r="E4" s="151"/>
      <c r="F4" s="151"/>
      <c r="G4" s="151"/>
      <c r="H4" s="151"/>
      <c r="I4" s="151"/>
      <c r="J4" s="151"/>
      <c r="K4" s="151"/>
      <c r="L4" s="151"/>
      <c r="M4" s="151"/>
      <c r="N4" s="151"/>
      <c r="O4" s="151"/>
      <c r="P4" s="151"/>
      <c r="Q4" s="151"/>
      <c r="R4" s="151"/>
      <c r="S4" s="152"/>
      <c r="T4" s="176"/>
      <c r="U4" s="177"/>
    </row>
    <row r="5" spans="1:116" ht="29.25" customHeight="1" thickBot="1" x14ac:dyDescent="0.35">
      <c r="B5" s="153" t="s">
        <v>117</v>
      </c>
      <c r="C5" s="154"/>
      <c r="D5" s="155" t="s">
        <v>151</v>
      </c>
      <c r="E5" s="156"/>
      <c r="F5" s="156"/>
      <c r="G5" s="156"/>
      <c r="H5" s="156"/>
      <c r="I5" s="156"/>
      <c r="J5" s="156"/>
      <c r="K5" s="156"/>
      <c r="L5" s="156"/>
      <c r="M5" s="156"/>
      <c r="N5" s="156"/>
      <c r="O5" s="156"/>
      <c r="P5" s="156"/>
      <c r="Q5" s="156"/>
      <c r="R5" s="156"/>
      <c r="S5" s="157"/>
      <c r="T5" s="181" t="s">
        <v>116</v>
      </c>
      <c r="U5" s="182"/>
    </row>
    <row r="6" spans="1:116" s="4" customFormat="1" ht="49.5" customHeight="1" thickBot="1" x14ac:dyDescent="0.35">
      <c r="A6" s="2"/>
      <c r="B6" s="73" t="s">
        <v>0</v>
      </c>
      <c r="C6" s="160" t="s">
        <v>118</v>
      </c>
      <c r="D6" s="161"/>
      <c r="E6" s="161"/>
      <c r="F6" s="161"/>
      <c r="G6" s="161"/>
      <c r="H6" s="161"/>
      <c r="I6" s="161"/>
      <c r="J6" s="161"/>
      <c r="K6" s="161"/>
      <c r="L6" s="161"/>
      <c r="M6" s="161"/>
      <c r="N6" s="161"/>
      <c r="O6" s="161"/>
      <c r="P6" s="161"/>
      <c r="Q6" s="161"/>
      <c r="R6" s="161"/>
      <c r="S6" s="161"/>
      <c r="T6" s="75" t="s">
        <v>134</v>
      </c>
      <c r="U6" s="57">
        <v>2024</v>
      </c>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row>
    <row r="7" spans="1:116" ht="40.5" customHeight="1" thickBot="1" x14ac:dyDescent="0.35">
      <c r="B7" s="74" t="s">
        <v>1</v>
      </c>
      <c r="C7" s="162" t="s">
        <v>119</v>
      </c>
      <c r="D7" s="163"/>
      <c r="E7" s="163"/>
      <c r="F7" s="163"/>
      <c r="G7" s="163"/>
      <c r="H7" s="163"/>
      <c r="I7" s="163"/>
      <c r="J7" s="163"/>
      <c r="K7" s="163"/>
      <c r="L7" s="163"/>
      <c r="M7" s="163"/>
      <c r="N7" s="163"/>
      <c r="O7" s="163"/>
      <c r="P7" s="163"/>
      <c r="Q7" s="163"/>
      <c r="R7" s="163"/>
      <c r="S7" s="163"/>
      <c r="T7" s="76" t="s">
        <v>135</v>
      </c>
      <c r="U7" s="58"/>
    </row>
    <row r="8" spans="1:116" ht="37.5" customHeight="1" x14ac:dyDescent="0.3">
      <c r="B8" s="158" t="s">
        <v>2</v>
      </c>
      <c r="C8" s="131" t="s">
        <v>10</v>
      </c>
      <c r="D8" s="131" t="s">
        <v>24</v>
      </c>
      <c r="E8" s="131" t="s">
        <v>25</v>
      </c>
      <c r="F8" s="131" t="s">
        <v>11</v>
      </c>
      <c r="G8" s="131" t="s">
        <v>23</v>
      </c>
      <c r="H8" s="137" t="s">
        <v>5</v>
      </c>
      <c r="I8" s="131" t="s">
        <v>147</v>
      </c>
      <c r="J8" s="137" t="s">
        <v>3</v>
      </c>
      <c r="K8" s="131" t="s">
        <v>6</v>
      </c>
      <c r="L8" s="131" t="s">
        <v>4</v>
      </c>
      <c r="M8" s="131" t="s">
        <v>112</v>
      </c>
      <c r="N8" s="131" t="s">
        <v>7</v>
      </c>
      <c r="O8" s="137" t="s">
        <v>114</v>
      </c>
      <c r="P8" s="179" t="s">
        <v>17</v>
      </c>
      <c r="Q8" s="180"/>
      <c r="R8" s="179" t="s">
        <v>18</v>
      </c>
      <c r="S8" s="180"/>
      <c r="T8" s="131" t="s">
        <v>12</v>
      </c>
      <c r="U8" s="183" t="s">
        <v>13</v>
      </c>
    </row>
    <row r="9" spans="1:116" ht="33.75" customHeight="1" thickBot="1" x14ac:dyDescent="0.35">
      <c r="B9" s="159"/>
      <c r="C9" s="132"/>
      <c r="D9" s="132"/>
      <c r="E9" s="132"/>
      <c r="F9" s="132"/>
      <c r="G9" s="132"/>
      <c r="H9" s="138"/>
      <c r="I9" s="132"/>
      <c r="J9" s="138"/>
      <c r="K9" s="132"/>
      <c r="L9" s="132"/>
      <c r="M9" s="132"/>
      <c r="N9" s="132"/>
      <c r="O9" s="138"/>
      <c r="P9" s="84" t="s">
        <v>8</v>
      </c>
      <c r="Q9" s="85" t="s">
        <v>9</v>
      </c>
      <c r="R9" s="86" t="s">
        <v>15</v>
      </c>
      <c r="S9" s="86" t="s">
        <v>16</v>
      </c>
      <c r="T9" s="132"/>
      <c r="U9" s="184"/>
    </row>
    <row r="10" spans="1:116" ht="87.75" customHeight="1" x14ac:dyDescent="0.3">
      <c r="B10" s="139" t="s">
        <v>120</v>
      </c>
      <c r="C10" s="141" t="s">
        <v>140</v>
      </c>
      <c r="D10" s="242">
        <v>1</v>
      </c>
      <c r="E10" s="122" t="s">
        <v>138</v>
      </c>
      <c r="F10" s="124" t="s">
        <v>142</v>
      </c>
      <c r="G10" s="124" t="s">
        <v>149</v>
      </c>
      <c r="H10" s="135" t="s">
        <v>123</v>
      </c>
      <c r="I10" s="122" t="s">
        <v>143</v>
      </c>
      <c r="J10" s="128" t="s">
        <v>122</v>
      </c>
      <c r="K10" s="122" t="s">
        <v>127</v>
      </c>
      <c r="L10" s="122" t="s">
        <v>128</v>
      </c>
      <c r="M10" s="122" t="s">
        <v>145</v>
      </c>
      <c r="N10" s="77" t="s">
        <v>130</v>
      </c>
      <c r="O10" s="122" t="s">
        <v>136</v>
      </c>
      <c r="P10" s="190">
        <v>2635960225.4899998</v>
      </c>
      <c r="Q10" s="185">
        <f>SUM(P10:P13)</f>
        <v>4393016843.0599995</v>
      </c>
      <c r="R10" s="191">
        <v>2605323741.79</v>
      </c>
      <c r="S10" s="193">
        <v>1739517643.25</v>
      </c>
      <c r="T10" s="197">
        <v>0</v>
      </c>
      <c r="U10" s="245" t="s">
        <v>155</v>
      </c>
    </row>
    <row r="11" spans="1:116" ht="87.75" customHeight="1" thickBot="1" x14ac:dyDescent="0.35">
      <c r="B11" s="140"/>
      <c r="C11" s="142"/>
      <c r="D11" s="243"/>
      <c r="E11" s="123"/>
      <c r="F11" s="125"/>
      <c r="G11" s="125"/>
      <c r="H11" s="136"/>
      <c r="I11" s="123"/>
      <c r="J11" s="129"/>
      <c r="K11" s="123"/>
      <c r="L11" s="123"/>
      <c r="M11" s="123"/>
      <c r="N11" s="60" t="s">
        <v>131</v>
      </c>
      <c r="O11" s="123"/>
      <c r="P11" s="189"/>
      <c r="Q11" s="186"/>
      <c r="R11" s="192"/>
      <c r="S11" s="194"/>
      <c r="T11" s="198"/>
      <c r="U11" s="246"/>
    </row>
    <row r="12" spans="1:116" ht="87.75" customHeight="1" x14ac:dyDescent="0.3">
      <c r="B12" s="140"/>
      <c r="C12" s="142"/>
      <c r="D12" s="243"/>
      <c r="E12" s="123"/>
      <c r="F12" s="125"/>
      <c r="G12" s="125"/>
      <c r="H12" s="135" t="s">
        <v>154</v>
      </c>
      <c r="I12" s="123"/>
      <c r="J12" s="129"/>
      <c r="K12" s="123"/>
      <c r="L12" s="123"/>
      <c r="M12" s="123"/>
      <c r="N12" s="79"/>
      <c r="O12" s="123"/>
      <c r="P12" s="188">
        <v>1757056617.5699999</v>
      </c>
      <c r="Q12" s="186"/>
      <c r="R12" s="200">
        <v>1743355327.8299999</v>
      </c>
      <c r="S12" s="200">
        <v>1381868774.3</v>
      </c>
      <c r="T12" s="198"/>
      <c r="U12" s="246"/>
    </row>
    <row r="13" spans="1:116" ht="87.75" customHeight="1" thickBot="1" x14ac:dyDescent="0.35">
      <c r="B13" s="140"/>
      <c r="C13" s="142"/>
      <c r="D13" s="244"/>
      <c r="E13" s="113"/>
      <c r="F13" s="126"/>
      <c r="G13" s="126"/>
      <c r="H13" s="136"/>
      <c r="I13" s="127"/>
      <c r="J13" s="130"/>
      <c r="K13" s="127"/>
      <c r="L13" s="127"/>
      <c r="M13" s="127"/>
      <c r="N13" s="80"/>
      <c r="O13" s="127"/>
      <c r="P13" s="189"/>
      <c r="Q13" s="187"/>
      <c r="R13" s="201"/>
      <c r="S13" s="201"/>
      <c r="T13" s="199"/>
      <c r="U13" s="247"/>
    </row>
    <row r="14" spans="1:116" ht="37.5" customHeight="1" x14ac:dyDescent="0.3">
      <c r="B14" s="121" t="s">
        <v>113</v>
      </c>
      <c r="C14" s="119" t="s">
        <v>10</v>
      </c>
      <c r="D14" s="133" t="s">
        <v>24</v>
      </c>
      <c r="E14" s="119" t="s">
        <v>25</v>
      </c>
      <c r="F14" s="119" t="s">
        <v>11</v>
      </c>
      <c r="G14" s="119" t="s">
        <v>23</v>
      </c>
      <c r="H14" s="120" t="s">
        <v>5</v>
      </c>
      <c r="I14" s="119" t="s">
        <v>147</v>
      </c>
      <c r="J14" s="120" t="s">
        <v>3</v>
      </c>
      <c r="K14" s="119" t="s">
        <v>6</v>
      </c>
      <c r="L14" s="119" t="s">
        <v>4</v>
      </c>
      <c r="M14" s="119" t="s">
        <v>112</v>
      </c>
      <c r="N14" s="119" t="s">
        <v>7</v>
      </c>
      <c r="O14" s="120" t="s">
        <v>114</v>
      </c>
      <c r="P14" s="168" t="s">
        <v>17</v>
      </c>
      <c r="Q14" s="168"/>
      <c r="R14" s="120" t="s">
        <v>18</v>
      </c>
      <c r="S14" s="120"/>
      <c r="T14" s="119" t="s">
        <v>12</v>
      </c>
      <c r="U14" s="178" t="s">
        <v>13</v>
      </c>
    </row>
    <row r="15" spans="1:116" ht="33.75" customHeight="1" x14ac:dyDescent="0.3">
      <c r="B15" s="121"/>
      <c r="C15" s="119"/>
      <c r="D15" s="134"/>
      <c r="E15" s="119"/>
      <c r="F15" s="119"/>
      <c r="G15" s="119"/>
      <c r="H15" s="120"/>
      <c r="I15" s="119"/>
      <c r="J15" s="120"/>
      <c r="K15" s="119"/>
      <c r="L15" s="119"/>
      <c r="M15" s="120"/>
      <c r="N15" s="119"/>
      <c r="O15" s="120"/>
      <c r="P15" s="82" t="s">
        <v>8</v>
      </c>
      <c r="Q15" s="83" t="s">
        <v>9</v>
      </c>
      <c r="R15" s="72" t="s">
        <v>15</v>
      </c>
      <c r="S15" s="72" t="s">
        <v>16</v>
      </c>
      <c r="T15" s="119"/>
      <c r="U15" s="178"/>
    </row>
    <row r="16" spans="1:116" ht="132.75" customHeight="1" x14ac:dyDescent="0.3">
      <c r="B16" s="164" t="s">
        <v>121</v>
      </c>
      <c r="C16" s="166" t="s">
        <v>141</v>
      </c>
      <c r="D16" s="240">
        <v>25</v>
      </c>
      <c r="E16" s="112" t="s">
        <v>138</v>
      </c>
      <c r="F16" s="114" t="s">
        <v>142</v>
      </c>
      <c r="G16" s="118" t="s">
        <v>139</v>
      </c>
      <c r="H16" s="59" t="s">
        <v>125</v>
      </c>
      <c r="I16" s="116" t="s">
        <v>144</v>
      </c>
      <c r="J16" s="169" t="s">
        <v>126</v>
      </c>
      <c r="K16" s="112" t="s">
        <v>129</v>
      </c>
      <c r="L16" s="112" t="s">
        <v>128</v>
      </c>
      <c r="M16" s="170" t="s">
        <v>145</v>
      </c>
      <c r="N16" s="60" t="s">
        <v>132</v>
      </c>
      <c r="O16" s="166" t="s">
        <v>137</v>
      </c>
      <c r="P16" s="109">
        <v>220723135.31999999</v>
      </c>
      <c r="Q16" s="172">
        <f>SUM(P16:P17)</f>
        <v>3149760062.9400001</v>
      </c>
      <c r="R16" s="110">
        <f>+P16</f>
        <v>220723135.31999999</v>
      </c>
      <c r="S16" s="110">
        <v>108829233.45</v>
      </c>
      <c r="T16" s="195">
        <v>23</v>
      </c>
      <c r="U16" s="248" t="s">
        <v>156</v>
      </c>
    </row>
    <row r="17" spans="2:21" ht="132.75" customHeight="1" thickBot="1" x14ac:dyDescent="0.35">
      <c r="B17" s="165"/>
      <c r="C17" s="167"/>
      <c r="D17" s="241"/>
      <c r="E17" s="113"/>
      <c r="F17" s="115"/>
      <c r="G17" s="115"/>
      <c r="H17" s="70" t="s">
        <v>146</v>
      </c>
      <c r="I17" s="117"/>
      <c r="J17" s="130"/>
      <c r="K17" s="113"/>
      <c r="L17" s="113"/>
      <c r="M17" s="171"/>
      <c r="N17" s="71" t="s">
        <v>133</v>
      </c>
      <c r="O17" s="167"/>
      <c r="P17" s="107">
        <v>2929036927.6199999</v>
      </c>
      <c r="Q17" s="173"/>
      <c r="R17" s="110">
        <f>+P17</f>
        <v>2929036927.6199999</v>
      </c>
      <c r="S17" s="108">
        <v>2303270590.4899998</v>
      </c>
      <c r="T17" s="196"/>
      <c r="U17" s="249"/>
    </row>
    <row r="18" spans="2:21" ht="33.75" customHeight="1" x14ac:dyDescent="0.3">
      <c r="B18" s="2" t="s">
        <v>14</v>
      </c>
      <c r="C18" s="61"/>
      <c r="D18" s="61"/>
      <c r="E18" s="61"/>
      <c r="F18" s="61"/>
      <c r="G18" s="61"/>
      <c r="H18" s="61"/>
      <c r="I18" s="61"/>
      <c r="J18" s="61"/>
      <c r="K18" s="61"/>
      <c r="L18" s="61"/>
      <c r="M18" s="62"/>
      <c r="N18" s="61"/>
      <c r="O18" s="78"/>
      <c r="P18" s="106">
        <f>SUM(P10:P17)</f>
        <v>7542776905.999999</v>
      </c>
      <c r="Q18" s="69">
        <f>SUM(Q10:Q17)</f>
        <v>7542776906</v>
      </c>
      <c r="R18" s="106">
        <f>SUM(R10:R17)</f>
        <v>7498439132.5599995</v>
      </c>
      <c r="S18" s="106">
        <f>SUM(S10:S17)</f>
        <v>5533486241.4899998</v>
      </c>
      <c r="T18" s="61"/>
      <c r="U18" s="61"/>
    </row>
    <row r="19" spans="2:21" ht="24" customHeight="1" x14ac:dyDescent="0.3">
      <c r="C19" s="61"/>
      <c r="D19" s="61"/>
      <c r="E19" s="61"/>
      <c r="F19" s="61"/>
      <c r="G19" s="61"/>
      <c r="H19" s="61"/>
      <c r="I19" s="61"/>
      <c r="J19" s="61"/>
      <c r="K19" s="61"/>
      <c r="L19" s="61"/>
      <c r="M19" s="61"/>
      <c r="N19" s="61"/>
      <c r="O19" s="64"/>
      <c r="P19" s="65"/>
      <c r="Q19" s="61"/>
      <c r="R19" s="61"/>
      <c r="S19" s="61"/>
      <c r="T19" s="61"/>
      <c r="U19" s="61"/>
    </row>
    <row r="20" spans="2:21" ht="30" customHeight="1" x14ac:dyDescent="0.3">
      <c r="C20" s="61"/>
      <c r="D20" s="61"/>
      <c r="E20" s="61"/>
      <c r="F20" s="61"/>
      <c r="G20" s="61"/>
      <c r="H20" s="61"/>
      <c r="I20" s="61"/>
      <c r="J20" s="61"/>
      <c r="K20" s="61"/>
      <c r="L20" s="61"/>
      <c r="M20" s="61"/>
      <c r="N20" s="61"/>
      <c r="O20" s="66" t="s">
        <v>19</v>
      </c>
      <c r="P20" s="63">
        <f>+P18+P19</f>
        <v>7542776905.999999</v>
      </c>
      <c r="Q20" s="67"/>
      <c r="R20" s="61"/>
      <c r="S20" s="61"/>
      <c r="T20" s="61"/>
      <c r="U20" s="61"/>
    </row>
    <row r="21" spans="2:21" ht="18.899999999999999" customHeight="1" x14ac:dyDescent="0.3">
      <c r="B21" s="2" t="s">
        <v>150</v>
      </c>
      <c r="C21" s="61"/>
      <c r="D21" s="61"/>
      <c r="E21" s="61"/>
      <c r="F21" s="61"/>
      <c r="G21" s="61"/>
      <c r="H21" s="61"/>
      <c r="I21" s="61"/>
      <c r="J21" s="61"/>
      <c r="K21" s="61"/>
      <c r="L21" s="61"/>
      <c r="M21" s="61"/>
      <c r="N21" s="61"/>
      <c r="O21" s="61"/>
      <c r="P21" s="61"/>
      <c r="Q21" s="67"/>
      <c r="R21" s="68"/>
      <c r="S21" s="68"/>
      <c r="T21" s="61"/>
      <c r="U21" s="61"/>
    </row>
    <row r="22" spans="2:21" hidden="1" x14ac:dyDescent="0.3">
      <c r="B22" s="81"/>
      <c r="Q22" s="3"/>
      <c r="R22" s="3"/>
      <c r="S22" s="3"/>
    </row>
    <row r="23" spans="2:21" hidden="1" x14ac:dyDescent="0.3">
      <c r="B23" s="81"/>
    </row>
    <row r="26" spans="2:21" hidden="1" x14ac:dyDescent="0.3">
      <c r="O26" s="1"/>
    </row>
    <row r="27" spans="2:21" hidden="1" x14ac:dyDescent="0.3">
      <c r="O27" s="1"/>
    </row>
    <row r="28" spans="2:21" hidden="1" x14ac:dyDescent="0.3">
      <c r="U28" s="2" t="s">
        <v>20</v>
      </c>
    </row>
    <row r="29" spans="2:21" hidden="1" x14ac:dyDescent="0.3">
      <c r="U29" s="2" t="s">
        <v>21</v>
      </c>
    </row>
  </sheetData>
  <protectedRanges>
    <protectedRange password="C9BB" sqref="D10:D13 D16:D17" name="Rango1_3"/>
  </protectedRanges>
  <dataConsolidate/>
  <mergeCells count="83">
    <mergeCell ref="T16:T17"/>
    <mergeCell ref="T10:T13"/>
    <mergeCell ref="U10:U13"/>
    <mergeCell ref="U16:U17"/>
    <mergeCell ref="R12:R13"/>
    <mergeCell ref="S12:S13"/>
    <mergeCell ref="T3:U4"/>
    <mergeCell ref="T14:T15"/>
    <mergeCell ref="O8:O9"/>
    <mergeCell ref="U14:U15"/>
    <mergeCell ref="R14:S14"/>
    <mergeCell ref="R8:S8"/>
    <mergeCell ref="T5:U5"/>
    <mergeCell ref="T8:T9"/>
    <mergeCell ref="U8:U9"/>
    <mergeCell ref="Q10:Q13"/>
    <mergeCell ref="P12:P13"/>
    <mergeCell ref="P10:P11"/>
    <mergeCell ref="P8:Q8"/>
    <mergeCell ref="O10:O13"/>
    <mergeCell ref="R10:R11"/>
    <mergeCell ref="S10:S11"/>
    <mergeCell ref="N8:N9"/>
    <mergeCell ref="B16:B17"/>
    <mergeCell ref="C16:C17"/>
    <mergeCell ref="O14:O15"/>
    <mergeCell ref="P14:Q14"/>
    <mergeCell ref="J16:J17"/>
    <mergeCell ref="K16:K17"/>
    <mergeCell ref="L16:L17"/>
    <mergeCell ref="M16:M17"/>
    <mergeCell ref="Q16:Q17"/>
    <mergeCell ref="O16:O17"/>
    <mergeCell ref="J14:J15"/>
    <mergeCell ref="M14:M15"/>
    <mergeCell ref="N14:N15"/>
    <mergeCell ref="D16:D17"/>
    <mergeCell ref="K14:K15"/>
    <mergeCell ref="C8:C9"/>
    <mergeCell ref="B10:B13"/>
    <mergeCell ref="C10:C13"/>
    <mergeCell ref="K10:K13"/>
    <mergeCell ref="B3:C4"/>
    <mergeCell ref="D3:S3"/>
    <mergeCell ref="D4:S4"/>
    <mergeCell ref="L8:L9"/>
    <mergeCell ref="B5:C5"/>
    <mergeCell ref="D5:S5"/>
    <mergeCell ref="H8:H9"/>
    <mergeCell ref="B8:B9"/>
    <mergeCell ref="C6:S6"/>
    <mergeCell ref="C7:S7"/>
    <mergeCell ref="G8:G9"/>
    <mergeCell ref="I8:I9"/>
    <mergeCell ref="L10:L13"/>
    <mergeCell ref="M10:M13"/>
    <mergeCell ref="J10:J13"/>
    <mergeCell ref="D8:D9"/>
    <mergeCell ref="D14:D15"/>
    <mergeCell ref="E14:E15"/>
    <mergeCell ref="G10:G13"/>
    <mergeCell ref="I10:I13"/>
    <mergeCell ref="H10:H11"/>
    <mergeCell ref="H12:H13"/>
    <mergeCell ref="J8:J9"/>
    <mergeCell ref="K8:K9"/>
    <mergeCell ref="M8:M9"/>
    <mergeCell ref="F8:F9"/>
    <mergeCell ref="E8:E9"/>
    <mergeCell ref="L14:L15"/>
    <mergeCell ref="B14:B15"/>
    <mergeCell ref="C14:C15"/>
    <mergeCell ref="F14:F15"/>
    <mergeCell ref="D10:D13"/>
    <mergeCell ref="E10:E13"/>
    <mergeCell ref="F10:F13"/>
    <mergeCell ref="E16:E17"/>
    <mergeCell ref="F16:F17"/>
    <mergeCell ref="I16:I17"/>
    <mergeCell ref="G16:G17"/>
    <mergeCell ref="G14:G15"/>
    <mergeCell ref="I14:I15"/>
    <mergeCell ref="H14:H15"/>
  </mergeCells>
  <dataValidations count="3">
    <dataValidation type="custom" allowBlank="1" showInputMessage="1" showErrorMessage="1" errorTitle="REVISAR VALORES" error="El valor Obligado NO puede ser mayor al valor Comprometido_x000a_Si requiere puede solicitar actualización del proyecto." sqref="S10 R16:S16" xr:uid="{61956DC2-441F-4A0A-BE65-89D05A0BBCBE}">
      <formula1>R10&lt;=O10</formula1>
    </dataValidation>
    <dataValidation type="custom" allowBlank="1" showInputMessage="1" showErrorMessage="1" errorTitle="REVISAR VALORES" error="El valor comprometido NO puede ser mayor al valor Vigente._x000a_Si requiere puede solicitar actualización del proyecto." sqref="R10" xr:uid="{3E48950D-5C0C-4255-81ED-E572657D0658}">
      <formula1>R10&lt;=Q10</formula1>
    </dataValidation>
    <dataValidation type="custom" allowBlank="1" showInputMessage="1" showErrorMessage="1" errorTitle="REVISAR VALORES" error="El valor comprometido NO puede ser mayor al valor Vigente._x000a_Si requiere puede solicitar actualización del proyecto." sqref="R17" xr:uid="{2A959670-2140-44B0-B832-EAE8F572972C}">
      <formula1>R17&lt;=Q16</formula1>
    </dataValidation>
  </dataValidations>
  <pageMargins left="0.31496062992125984" right="0.11811023622047245" top="1.3385826771653544" bottom="0.74803149606299213" header="0.31496062992125984" footer="0.31496062992125984"/>
  <pageSetup scale="22"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FEF1A-B542-4571-8086-F6459ED0D974}">
  <dimension ref="A2:K23"/>
  <sheetViews>
    <sheetView zoomScaleNormal="100" workbookViewId="0"/>
  </sheetViews>
  <sheetFormatPr baseColWidth="10" defaultColWidth="11.5546875" defaultRowHeight="13.8" x14ac:dyDescent="0.3"/>
  <cols>
    <col min="1" max="1" width="37.5546875" style="2" customWidth="1"/>
    <col min="2" max="2" width="48.5546875" style="2" customWidth="1"/>
    <col min="3" max="3" width="23.6640625" style="2" customWidth="1"/>
    <col min="4" max="4" width="19" style="2" customWidth="1"/>
    <col min="5" max="5" width="41" style="2" customWidth="1"/>
    <col min="6" max="6" width="23.5546875" style="2" customWidth="1"/>
    <col min="7" max="7" width="22.109375" style="2" customWidth="1"/>
    <col min="8" max="8" width="39.88671875" style="2" customWidth="1"/>
    <col min="9" max="9" width="28.88671875" style="2" customWidth="1"/>
    <col min="10" max="10" width="29.6640625" style="2" customWidth="1"/>
    <col min="11" max="11" width="12.88671875" style="87" bestFit="1" customWidth="1"/>
    <col min="12" max="16384" width="11.5546875" style="87"/>
  </cols>
  <sheetData>
    <row r="2" spans="1:11" ht="14.4" thickBot="1" x14ac:dyDescent="0.35"/>
    <row r="3" spans="1:11" ht="14.4" customHeight="1" x14ac:dyDescent="0.3">
      <c r="A3" s="215" t="s">
        <v>115</v>
      </c>
      <c r="B3" s="216"/>
      <c r="C3" s="87"/>
      <c r="D3" s="87"/>
      <c r="E3" s="87"/>
      <c r="F3" s="87"/>
      <c r="G3" s="87"/>
      <c r="H3" s="87"/>
      <c r="I3" s="87"/>
      <c r="J3" s="87"/>
    </row>
    <row r="4" spans="1:11" ht="15" customHeight="1" thickBot="1" x14ac:dyDescent="0.35">
      <c r="A4" s="217"/>
      <c r="B4" s="218"/>
      <c r="C4" s="87"/>
      <c r="D4" s="87"/>
      <c r="E4" s="87"/>
      <c r="F4" s="87"/>
      <c r="G4" s="87"/>
      <c r="H4" s="87"/>
      <c r="I4" s="87"/>
      <c r="J4" s="87"/>
    </row>
    <row r="5" spans="1:11" ht="14.4" thickBot="1" x14ac:dyDescent="0.35">
      <c r="A5" s="219" t="s">
        <v>152</v>
      </c>
      <c r="B5" s="220"/>
      <c r="C5" s="87"/>
      <c r="D5" s="87"/>
      <c r="E5" s="87"/>
      <c r="F5" s="87"/>
      <c r="G5" s="87"/>
      <c r="H5" s="87"/>
      <c r="I5" s="87"/>
      <c r="J5" s="87"/>
    </row>
    <row r="6" spans="1:11" ht="14.4" thickBot="1" x14ac:dyDescent="0.35">
      <c r="A6" s="88" t="s">
        <v>0</v>
      </c>
      <c r="B6" s="87"/>
      <c r="C6" s="87"/>
      <c r="D6" s="87"/>
      <c r="E6" s="87"/>
      <c r="F6" s="87"/>
      <c r="G6" s="87"/>
      <c r="H6" s="87"/>
      <c r="I6" s="87"/>
      <c r="J6" s="87"/>
    </row>
    <row r="7" spans="1:11" ht="14.4" thickBot="1" x14ac:dyDescent="0.35">
      <c r="A7" s="89" t="s">
        <v>1</v>
      </c>
      <c r="B7" s="87"/>
      <c r="C7" s="87"/>
      <c r="D7" s="87"/>
      <c r="E7" s="87"/>
      <c r="F7" s="87"/>
      <c r="G7" s="87"/>
      <c r="H7" s="87"/>
      <c r="I7" s="87"/>
      <c r="J7" s="87"/>
    </row>
    <row r="8" spans="1:11" ht="14.4" customHeight="1" x14ac:dyDescent="0.3">
      <c r="A8" s="158" t="s">
        <v>2</v>
      </c>
      <c r="B8" s="131" t="s">
        <v>10</v>
      </c>
      <c r="C8" s="131" t="s">
        <v>24</v>
      </c>
      <c r="D8" s="131" t="s">
        <v>25</v>
      </c>
      <c r="E8" s="137" t="s">
        <v>5</v>
      </c>
      <c r="F8" s="137" t="s">
        <v>3</v>
      </c>
      <c r="G8" s="131" t="s">
        <v>6</v>
      </c>
      <c r="H8" s="131" t="s">
        <v>112</v>
      </c>
      <c r="I8" s="179" t="s">
        <v>17</v>
      </c>
      <c r="J8" s="180"/>
    </row>
    <row r="9" spans="1:11" ht="14.4" thickBot="1" x14ac:dyDescent="0.35">
      <c r="A9" s="159"/>
      <c r="B9" s="132"/>
      <c r="C9" s="132"/>
      <c r="D9" s="132"/>
      <c r="E9" s="138"/>
      <c r="F9" s="138"/>
      <c r="G9" s="132"/>
      <c r="H9" s="132"/>
      <c r="I9" s="84" t="s">
        <v>8</v>
      </c>
      <c r="J9" s="85" t="s">
        <v>9</v>
      </c>
      <c r="K9" s="90">
        <v>1000000</v>
      </c>
    </row>
    <row r="10" spans="1:11" ht="14.4" customHeight="1" x14ac:dyDescent="0.3">
      <c r="A10" s="206" t="s">
        <v>120</v>
      </c>
      <c r="B10" s="207" t="s">
        <v>153</v>
      </c>
      <c r="C10" s="208">
        <v>15</v>
      </c>
      <c r="D10" s="208" t="s">
        <v>138</v>
      </c>
      <c r="E10" s="221" t="s">
        <v>123</v>
      </c>
      <c r="F10" s="208" t="s">
        <v>122</v>
      </c>
      <c r="G10" s="208" t="s">
        <v>127</v>
      </c>
      <c r="H10" s="208" t="s">
        <v>145</v>
      </c>
      <c r="I10" s="233" t="s">
        <v>148</v>
      </c>
      <c r="J10" s="235">
        <f>(SUM(I10:I13))/1</f>
        <v>6215.51829</v>
      </c>
    </row>
    <row r="11" spans="1:11" ht="14.4" customHeight="1" x14ac:dyDescent="0.3">
      <c r="A11" s="202"/>
      <c r="B11" s="204"/>
      <c r="C11" s="209"/>
      <c r="D11" s="209"/>
      <c r="E11" s="222"/>
      <c r="F11" s="209"/>
      <c r="G11" s="209"/>
      <c r="H11" s="209"/>
      <c r="I11" s="234"/>
      <c r="J11" s="236">
        <v>0</v>
      </c>
    </row>
    <row r="12" spans="1:11" ht="14.4" customHeight="1" x14ac:dyDescent="0.3">
      <c r="A12" s="202"/>
      <c r="B12" s="204"/>
      <c r="C12" s="209"/>
      <c r="D12" s="209"/>
      <c r="E12" s="223" t="s">
        <v>124</v>
      </c>
      <c r="F12" s="209"/>
      <c r="G12" s="209"/>
      <c r="H12" s="209"/>
      <c r="I12" s="237">
        <v>6215.51829</v>
      </c>
      <c r="J12" s="236">
        <v>0</v>
      </c>
    </row>
    <row r="13" spans="1:11" ht="14.4" customHeight="1" thickBot="1" x14ac:dyDescent="0.35">
      <c r="A13" s="202"/>
      <c r="B13" s="204"/>
      <c r="C13" s="209"/>
      <c r="D13" s="209"/>
      <c r="E13" s="224"/>
      <c r="F13" s="209"/>
      <c r="G13" s="209"/>
      <c r="H13" s="209"/>
      <c r="I13" s="233">
        <v>0</v>
      </c>
      <c r="J13" s="236">
        <v>0</v>
      </c>
    </row>
    <row r="14" spans="1:11" ht="15.6" customHeight="1" x14ac:dyDescent="0.3">
      <c r="A14" s="210" t="s">
        <v>113</v>
      </c>
      <c r="B14" s="212" t="s">
        <v>10</v>
      </c>
      <c r="C14" s="100"/>
      <c r="D14" s="212" t="s">
        <v>25</v>
      </c>
      <c r="E14" s="225" t="s">
        <v>5</v>
      </c>
      <c r="F14" s="225" t="s">
        <v>3</v>
      </c>
      <c r="G14" s="212" t="s">
        <v>6</v>
      </c>
      <c r="H14" s="212" t="s">
        <v>112</v>
      </c>
      <c r="I14" s="238" t="s">
        <v>17</v>
      </c>
      <c r="J14" s="239"/>
    </row>
    <row r="15" spans="1:11" ht="14.4" thickBot="1" x14ac:dyDescent="0.35">
      <c r="A15" s="211"/>
      <c r="B15" s="213"/>
      <c r="C15" s="103"/>
      <c r="D15" s="213"/>
      <c r="E15" s="226"/>
      <c r="F15" s="226"/>
      <c r="G15" s="213"/>
      <c r="H15" s="226"/>
      <c r="I15" s="104" t="s">
        <v>8</v>
      </c>
      <c r="J15" s="105" t="s">
        <v>9</v>
      </c>
    </row>
    <row r="16" spans="1:11" ht="14.4" customHeight="1" x14ac:dyDescent="0.3">
      <c r="A16" s="202" t="s">
        <v>121</v>
      </c>
      <c r="B16" s="204" t="s">
        <v>153</v>
      </c>
      <c r="C16" s="209">
        <v>12</v>
      </c>
      <c r="D16" s="209" t="s">
        <v>138</v>
      </c>
      <c r="E16" s="101" t="s">
        <v>125</v>
      </c>
      <c r="F16" s="229" t="s">
        <v>126</v>
      </c>
      <c r="G16" s="209" t="s">
        <v>129</v>
      </c>
      <c r="H16" s="231" t="s">
        <v>145</v>
      </c>
      <c r="I16" s="102" t="s">
        <v>148</v>
      </c>
      <c r="J16" s="227">
        <f>(SUM(I16:I17))/1</f>
        <v>1970.6455599999999</v>
      </c>
    </row>
    <row r="17" spans="1:10" ht="15" customHeight="1" thickBot="1" x14ac:dyDescent="0.35">
      <c r="A17" s="203"/>
      <c r="B17" s="205"/>
      <c r="C17" s="214"/>
      <c r="D17" s="214"/>
      <c r="E17" s="91" t="s">
        <v>146</v>
      </c>
      <c r="F17" s="230"/>
      <c r="G17" s="214"/>
      <c r="H17" s="232"/>
      <c r="I17" s="94">
        <f>1970645560/K9</f>
        <v>1970.6455599999999</v>
      </c>
      <c r="J17" s="228">
        <v>0</v>
      </c>
    </row>
    <row r="18" spans="1:10" x14ac:dyDescent="0.3">
      <c r="A18" s="2" t="s">
        <v>14</v>
      </c>
      <c r="H18" s="92"/>
      <c r="I18" s="95">
        <f>SUM(I10:I17)</f>
        <v>8186.1638499999999</v>
      </c>
      <c r="J18" s="95">
        <f>SUM(J10:J17)</f>
        <v>8186.1638499999999</v>
      </c>
    </row>
    <row r="19" spans="1:10" x14ac:dyDescent="0.3">
      <c r="I19" s="96"/>
      <c r="J19" s="97"/>
    </row>
    <row r="20" spans="1:10" x14ac:dyDescent="0.3">
      <c r="I20" s="98">
        <f>+I18+I19</f>
        <v>8186.1638499999999</v>
      </c>
      <c r="J20" s="99"/>
    </row>
    <row r="21" spans="1:10" x14ac:dyDescent="0.3">
      <c r="A21" s="2" t="s">
        <v>150</v>
      </c>
      <c r="J21" s="93"/>
    </row>
    <row r="22" spans="1:10" x14ac:dyDescent="0.3">
      <c r="A22" s="81"/>
      <c r="J22" s="3"/>
    </row>
    <row r="23" spans="1:10" x14ac:dyDescent="0.3">
      <c r="A23" s="81"/>
    </row>
  </sheetData>
  <protectedRanges>
    <protectedRange password="C9BB" sqref="C10:C13 C16:C17" name="Rango1_3_1"/>
  </protectedRanges>
  <mergeCells count="39">
    <mergeCell ref="D16:D17"/>
    <mergeCell ref="J16:J17"/>
    <mergeCell ref="F16:F17"/>
    <mergeCell ref="G16:G17"/>
    <mergeCell ref="H8:H9"/>
    <mergeCell ref="H10:H13"/>
    <mergeCell ref="H14:H15"/>
    <mergeCell ref="H16:H17"/>
    <mergeCell ref="G8:G9"/>
    <mergeCell ref="G10:G13"/>
    <mergeCell ref="G14:G15"/>
    <mergeCell ref="I8:J8"/>
    <mergeCell ref="I10:I11"/>
    <mergeCell ref="J10:J13"/>
    <mergeCell ref="I12:I13"/>
    <mergeCell ref="I14:J14"/>
    <mergeCell ref="E8:E9"/>
    <mergeCell ref="E10:E11"/>
    <mergeCell ref="E12:E13"/>
    <mergeCell ref="E14:E15"/>
    <mergeCell ref="F8:F9"/>
    <mergeCell ref="F10:F13"/>
    <mergeCell ref="F14:F15"/>
    <mergeCell ref="D8:D9"/>
    <mergeCell ref="D10:D13"/>
    <mergeCell ref="D14:D15"/>
    <mergeCell ref="A3:B4"/>
    <mergeCell ref="A5:B5"/>
    <mergeCell ref="A8:A9"/>
    <mergeCell ref="B8:B9"/>
    <mergeCell ref="C8:C9"/>
    <mergeCell ref="A16:A17"/>
    <mergeCell ref="B16:B17"/>
    <mergeCell ref="A10:A13"/>
    <mergeCell ref="B10:B13"/>
    <mergeCell ref="C10:C13"/>
    <mergeCell ref="A14:A15"/>
    <mergeCell ref="B14:B15"/>
    <mergeCell ref="C16:C17"/>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B9A6AE-F461-4F6A-A7BF-082A48F5828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0BF5F22-BBFB-44EE-81E6-F8543D8412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Instrucciones</vt:lpstr>
      <vt:lpstr>Estrategias y Metas PND </vt:lpstr>
      <vt:lpstr>F-E-GIP-31-V5</vt:lpstr>
      <vt:lpstr>Hoja1</vt:lpstr>
      <vt:lpstr>'F-E-GIP-31-V5'!Área_de_impresión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dc:creator>
  <cp:lastModifiedBy>JOHANA POLANCO CHAVARRO</cp:lastModifiedBy>
  <cp:lastPrinted>2023-12-03T21:10:09Z</cp:lastPrinted>
  <dcterms:created xsi:type="dcterms:W3CDTF">2012-11-26T14:41:24Z</dcterms:created>
  <dcterms:modified xsi:type="dcterms:W3CDTF">2026-02-09T18:19:53Z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