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E:\2025\1. PNNC\5. FONAM\2024\IV Trimestre\Infraestructura\"/>
    </mc:Choice>
  </mc:AlternateContent>
  <xr:revisionPtr revIDLastSave="0" documentId="13_ncr:1_{EC4A4EE7-EBBA-47CD-B608-B383011DF667}" xr6:coauthVersionLast="47" xr6:coauthVersionMax="47" xr10:uidLastSave="{00000000-0000-0000-0000-000000000000}"/>
  <bookViews>
    <workbookView xWindow="-120" yWindow="-120" windowWidth="20730" windowHeight="11160" firstSheet="2" activeTab="2" xr2:uid="{00000000-000D-0000-FFFF-FFFF00000000}"/>
  </bookViews>
  <sheets>
    <sheet name="Instrucciones" sheetId="10" state="hidden" r:id="rId1"/>
    <sheet name="Estrategias y Metas PND " sheetId="11" state="hidden" r:id="rId2"/>
    <sheet name="F-E-GIP-31-V5 IV Trim" sheetId="12" r:id="rId3"/>
    <sheet name="F-E-GIP-31-V5" sheetId="9" state="hidden" r:id="rId4"/>
  </sheets>
  <definedNames>
    <definedName name="_xlnm.Print_Area" localSheetId="3">'F-E-GIP-31-V5'!$A$1:$W$25</definedName>
    <definedName name="_xlnm.Print_Area" localSheetId="2">'F-E-GIP-31-V5 IV Trim'!$A$1:$W$25</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8" i="12" l="1"/>
  <c r="S18" i="12"/>
  <c r="Q18" i="12"/>
  <c r="Q20" i="12" s="1"/>
  <c r="R16" i="12"/>
  <c r="R10" i="12"/>
  <c r="T18" i="9"/>
  <c r="S18" i="9"/>
  <c r="R18" i="12" l="1"/>
  <c r="Q18" i="9"/>
  <c r="R10" i="9"/>
  <c r="R16" i="9"/>
  <c r="R20" i="9" l="1"/>
  <c r="R18" i="9"/>
  <c r="Q20" i="9"/>
  <c r="H38" i="11"/>
  <c r="H37" i="11"/>
  <c r="H28" i="11"/>
  <c r="H25" i="11"/>
  <c r="H24" i="11"/>
  <c r="H23" i="11"/>
  <c r="H19" i="11"/>
  <c r="H18" i="11"/>
  <c r="H16" i="11"/>
  <c r="H15" i="11"/>
  <c r="H14" i="11"/>
  <c r="H13" i="11"/>
  <c r="H12" i="11"/>
  <c r="H10" i="11"/>
  <c r="H6" i="11"/>
  <c r="H5" i="11"/>
  <c r="R2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1AD3B5D5-2B81-41F8-9AD1-34D5FD4BFDDE}">
      <text>
        <r>
          <rPr>
            <b/>
            <sz val="11"/>
            <color indexed="81"/>
            <rFont val="Tahoma"/>
            <family val="2"/>
          </rPr>
          <t>OAP-MADS: El nombre debe coincidir con el titulo del proyecto registrado.</t>
        </r>
      </text>
    </comment>
    <comment ref="B7" authorId="1" shapeId="0" xr:uid="{64BFCA8B-1A3F-4AD4-90E6-B460BDA17F17}">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78352558-43CB-4475-A114-104CBAFFBB85}">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67508DD9-1A73-4BEF-B264-BA7EEC905047}">
      <text>
        <r>
          <rPr>
            <b/>
            <sz val="11"/>
            <color indexed="81"/>
            <rFont val="Tahoma"/>
            <family val="2"/>
          </rPr>
          <t xml:space="preserve">OAP MADS: </t>
        </r>
        <r>
          <rPr>
            <sz val="11"/>
            <color indexed="81"/>
            <rFont val="Tahoma"/>
            <family val="2"/>
          </rPr>
          <t>Ver bases del PND</t>
        </r>
      </text>
    </comment>
    <comment ref="D8" authorId="2" shapeId="0" xr:uid="{849164F6-AD49-4446-B43F-3BC37D3F4338}">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2" shapeId="0" xr:uid="{8E71AA04-49D9-4101-846B-49FA514103E6}">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8" authorId="3" shapeId="0" xr:uid="{A72AD9F2-7B60-4D0F-8BAB-46DF1C22F787}">
      <text>
        <r>
          <rPr>
            <sz val="11"/>
            <color indexed="81"/>
            <rFont val="Tahoma"/>
            <family val="2"/>
          </rPr>
          <t>El indicador de la meta se constituye en la escala numérica para medir el cumplimiento de la meta propuesta.</t>
        </r>
      </text>
    </comment>
    <comment ref="G8" authorId="0" shapeId="0" xr:uid="{DE90E28F-4103-4260-AE52-0144979CDA46}">
      <text>
        <r>
          <rPr>
            <b/>
            <sz val="11"/>
            <color indexed="81"/>
            <rFont val="Tahoma"/>
            <family val="2"/>
          </rPr>
          <t>OAP MADS: Enuncie la Meta:</t>
        </r>
        <r>
          <rPr>
            <sz val="11"/>
            <color indexed="81"/>
            <rFont val="Tahoma"/>
            <family val="2"/>
          </rPr>
          <t xml:space="preserve"> Ver bases del PND</t>
        </r>
      </text>
    </comment>
    <comment ref="H8" authorId="0" shapeId="0" xr:uid="{26C508E5-E999-4663-809F-3F604254822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8" authorId="0" shapeId="0" xr:uid="{D54B100F-2629-4D40-83EA-BEDAC054B339}">
      <text>
        <r>
          <rPr>
            <b/>
            <sz val="11"/>
            <color indexed="81"/>
            <rFont val="Tahoma"/>
            <family val="2"/>
          </rPr>
          <t xml:space="preserve">OAP-MADS. </t>
        </r>
        <r>
          <rPr>
            <sz val="11"/>
            <color indexed="81"/>
            <rFont val="Tahoma"/>
            <family val="2"/>
          </rPr>
          <t>es la acción que contribuye a la transformación de insumos en productos</t>
        </r>
      </text>
    </comment>
    <comment ref="K8" authorId="3" shapeId="0" xr:uid="{EC661DA5-F7AA-4D95-BC9E-5F9BCA5CC4AD}">
      <text>
        <r>
          <rPr>
            <b/>
            <sz val="11"/>
            <color indexed="81"/>
            <rFont val="Tahoma"/>
            <family val="2"/>
          </rPr>
          <t>OAP - MADS:</t>
        </r>
        <r>
          <rPr>
            <sz val="11"/>
            <color indexed="81"/>
            <rFont val="Tahoma"/>
            <family val="2"/>
          </rPr>
          <t xml:space="preserve">
Identifique cual es el producto que le permite alcanzar el objetivo específico.</t>
        </r>
      </text>
    </comment>
    <comment ref="L8" authorId="3" shapeId="0" xr:uid="{37AE95E4-5B55-472F-88F5-93466F6D39D4}">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8" authorId="3" shapeId="0" xr:uid="{5CA76B78-6158-437E-B960-2721F2F19DD2}">
      <text>
        <r>
          <rPr>
            <b/>
            <sz val="11"/>
            <color indexed="81"/>
            <rFont val="Tahoma"/>
            <family val="2"/>
          </rPr>
          <t>OAP - MADS:</t>
        </r>
        <r>
          <rPr>
            <sz val="11"/>
            <color indexed="81"/>
            <rFont val="Tahoma"/>
            <family val="2"/>
          </rPr>
          <t xml:space="preserve">
Unidad de medida en la que está expresado el indicador de producto</t>
        </r>
      </text>
    </comment>
    <comment ref="P8" authorId="0" shapeId="0" xr:uid="{404C4F34-51AB-46C2-9F2D-C3E949CA39E6}">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U8" authorId="0" shapeId="0" xr:uid="{B3EF1DE6-EF04-47CA-9B27-7165E8D9607D}">
      <text>
        <r>
          <rPr>
            <b/>
            <sz val="9"/>
            <color indexed="81"/>
            <rFont val="Tahoma"/>
            <family val="2"/>
          </rPr>
          <t xml:space="preserve">OAP - MADS: </t>
        </r>
        <r>
          <rPr>
            <sz val="11"/>
            <color indexed="81"/>
            <rFont val="Tahoma"/>
            <family val="2"/>
          </rPr>
          <t>Describir avance semestral conforme al indicador del producto</t>
        </r>
      </text>
    </comment>
    <comment ref="V8" authorId="0" shapeId="0" xr:uid="{9C340693-F184-4BB2-9A58-D2E59D0B62D0}">
      <text>
        <r>
          <rPr>
            <b/>
            <sz val="11"/>
            <color indexed="81"/>
            <rFont val="Tahoma"/>
            <family val="2"/>
          </rPr>
          <t xml:space="preserve">OAP - MADS: </t>
        </r>
        <r>
          <rPr>
            <sz val="11"/>
            <color indexed="81"/>
            <rFont val="Tahoma"/>
            <family val="2"/>
          </rPr>
          <t>Describir brevemente  el avance semestral referente al producto y los resultados.</t>
        </r>
      </text>
    </comment>
    <comment ref="Q9" authorId="0" shapeId="0" xr:uid="{D07DC141-3862-4FE4-995C-BB2348C22839}">
      <text>
        <r>
          <rPr>
            <sz val="11"/>
            <color indexed="81"/>
            <rFont val="Tahoma"/>
            <family val="2"/>
          </rPr>
          <t>OAP-MADS: Se identifica el valor por cada una de las actividades.</t>
        </r>
      </text>
    </comment>
    <comment ref="R9" authorId="0" shapeId="0" xr:uid="{DE62E6FB-4314-427E-AFBF-2FC9EA0AAE4F}">
      <text>
        <r>
          <rPr>
            <sz val="11"/>
            <color indexed="81"/>
            <rFont val="Tahoma"/>
            <family val="2"/>
          </rPr>
          <t>OAP-MADS: Se identifica el valor por cada objetivo- sumatoria de los valores de cada una de las actividades que correspondan al objetivo.</t>
        </r>
      </text>
    </comment>
    <comment ref="S9" authorId="0" shapeId="0" xr:uid="{AB30EBC6-6249-4C3E-9487-45ECA3FD03D6}">
      <text>
        <r>
          <rPr>
            <sz val="11"/>
            <color indexed="81"/>
            <rFont val="Tahoma"/>
            <family val="2"/>
          </rPr>
          <t>OAP-MADS: escribir el valor de acuerdo a los contratos ya suscritos para la ejecución del proyecto</t>
        </r>
        <r>
          <rPr>
            <b/>
            <sz val="9"/>
            <color indexed="81"/>
            <rFont val="Tahoma"/>
            <family val="2"/>
          </rPr>
          <t>.</t>
        </r>
      </text>
    </comment>
    <comment ref="T9" authorId="0" shapeId="0" xr:uid="{8355DA4A-A90B-4711-8230-91A9E3157626}">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AB10BD42-1DFB-4DE2-A0B1-6E7522B24622}">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E0F12562-8330-4B32-8691-2907B33CF095}">
      <text>
        <r>
          <rPr>
            <b/>
            <sz val="11"/>
            <color indexed="81"/>
            <rFont val="Tahoma"/>
            <family val="2"/>
          </rPr>
          <t xml:space="preserve">OAP MADS: </t>
        </r>
        <r>
          <rPr>
            <sz val="11"/>
            <color indexed="81"/>
            <rFont val="Tahoma"/>
            <family val="2"/>
          </rPr>
          <t>Ver bases del PND</t>
        </r>
      </text>
    </comment>
    <comment ref="D14" authorId="2" shapeId="0" xr:uid="{BC53B53A-3433-4FD1-A9DB-0CA4D508AB3D}">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14" authorId="3" shapeId="0" xr:uid="{72C0D8ED-6C3E-4626-A0C2-4BCB36F70872}">
      <text>
        <r>
          <rPr>
            <sz val="11"/>
            <color indexed="81"/>
            <rFont val="Tahoma"/>
            <family val="2"/>
          </rPr>
          <t>El indicador de la meta se constituye en la escala numérica para medir el cumplimiento de la meta propuesta.</t>
        </r>
      </text>
    </comment>
    <comment ref="G14" authorId="0" shapeId="0" xr:uid="{8EC5FBE5-9CE4-419B-A673-51B8E9EA7DA2}">
      <text>
        <r>
          <rPr>
            <b/>
            <sz val="11"/>
            <color indexed="81"/>
            <rFont val="Tahoma"/>
            <family val="2"/>
          </rPr>
          <t>OAP MADS: Enuncie la Meta:</t>
        </r>
        <r>
          <rPr>
            <sz val="11"/>
            <color indexed="81"/>
            <rFont val="Tahoma"/>
            <family val="2"/>
          </rPr>
          <t xml:space="preserve"> Ver bases del PND</t>
        </r>
      </text>
    </comment>
    <comment ref="H14" authorId="0" shapeId="0" xr:uid="{FB560734-9171-4FBC-B2EA-8A8FE7E31592}">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14" authorId="0" shapeId="0" xr:uid="{C7C7189D-99A3-4CF4-80E5-FAF7104E1844}">
      <text>
        <r>
          <rPr>
            <b/>
            <sz val="11"/>
            <color indexed="81"/>
            <rFont val="Tahoma"/>
            <family val="2"/>
          </rPr>
          <t xml:space="preserve">OAP-MADS. </t>
        </r>
        <r>
          <rPr>
            <sz val="11"/>
            <color indexed="81"/>
            <rFont val="Tahoma"/>
            <family val="2"/>
          </rPr>
          <t>es la acción que contribuye a la transformación de insumos en productos</t>
        </r>
      </text>
    </comment>
    <comment ref="K14" authorId="3" shapeId="0" xr:uid="{02356F34-1540-4625-BFDD-02A2093F2EAC}">
      <text>
        <r>
          <rPr>
            <b/>
            <sz val="11"/>
            <color indexed="81"/>
            <rFont val="Tahoma"/>
            <family val="2"/>
          </rPr>
          <t>OAP - MADS:</t>
        </r>
        <r>
          <rPr>
            <sz val="11"/>
            <color indexed="81"/>
            <rFont val="Tahoma"/>
            <family val="2"/>
          </rPr>
          <t xml:space="preserve">
Identifique cual es el producto que le permite alcanzar el objetivo específico.</t>
        </r>
      </text>
    </comment>
    <comment ref="L14" authorId="3" shapeId="0" xr:uid="{4F689206-201A-4083-8D05-73AD3D209A86}">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14" authorId="3" shapeId="0" xr:uid="{B0EE00B3-3CA9-49E4-88CE-310A425ABEE7}">
      <text>
        <r>
          <rPr>
            <b/>
            <sz val="11"/>
            <color indexed="81"/>
            <rFont val="Tahoma"/>
            <family val="2"/>
          </rPr>
          <t>OAP - MADS:</t>
        </r>
        <r>
          <rPr>
            <sz val="11"/>
            <color indexed="81"/>
            <rFont val="Tahoma"/>
            <family val="2"/>
          </rPr>
          <t xml:space="preserve">
Unidad de medida en la que está expresado el indicador de producto</t>
        </r>
      </text>
    </comment>
    <comment ref="P14" authorId="0" shapeId="0" xr:uid="{8C564DDA-D87C-4942-819F-6335C585BA1E}">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U14" authorId="0" shapeId="0" xr:uid="{DAFF2A6E-5548-47E6-AFF1-0BEE460E7866}">
      <text>
        <r>
          <rPr>
            <b/>
            <sz val="9"/>
            <color indexed="81"/>
            <rFont val="Tahoma"/>
            <family val="2"/>
          </rPr>
          <t xml:space="preserve">OAP - MADS: </t>
        </r>
        <r>
          <rPr>
            <sz val="11"/>
            <color indexed="81"/>
            <rFont val="Tahoma"/>
            <family val="2"/>
          </rPr>
          <t>Describir avance semestral conforme al indicador del producto</t>
        </r>
      </text>
    </comment>
    <comment ref="V14" authorId="0" shapeId="0" xr:uid="{BB1AF975-6488-4D92-B38E-3231E5B6703B}">
      <text>
        <r>
          <rPr>
            <b/>
            <sz val="11"/>
            <color indexed="81"/>
            <rFont val="Tahoma"/>
            <family val="2"/>
          </rPr>
          <t xml:space="preserve">OAP - MADS: </t>
        </r>
        <r>
          <rPr>
            <sz val="11"/>
            <color indexed="81"/>
            <rFont val="Tahoma"/>
            <family val="2"/>
          </rPr>
          <t>Describir brevemente  el avance semestral referente al producto y los resultados.</t>
        </r>
      </text>
    </comment>
    <comment ref="Q15" authorId="0" shapeId="0" xr:uid="{179D393E-0729-411C-AEAD-C81CD5017A43}">
      <text>
        <r>
          <rPr>
            <sz val="11"/>
            <color indexed="81"/>
            <rFont val="Tahoma"/>
            <family val="2"/>
          </rPr>
          <t>OAP-MADS: Se identifica el valor por cada una de las actividades.</t>
        </r>
      </text>
    </comment>
    <comment ref="R15" authorId="0" shapeId="0" xr:uid="{C3C368AF-CC99-486A-9944-0E2E41B036AF}">
      <text>
        <r>
          <rPr>
            <sz val="11"/>
            <color indexed="81"/>
            <rFont val="Tahoma"/>
            <family val="2"/>
          </rPr>
          <t>OAP-MADS: Se identifica el valor por cada objetivo- sumatoria de los valores de cada una de las actividades que correspondan al objetivo.</t>
        </r>
      </text>
    </comment>
    <comment ref="S15" authorId="0" shapeId="0" xr:uid="{7E32B3CA-A80A-400A-BD8B-B6D1C6CEB2A9}">
      <text>
        <r>
          <rPr>
            <sz val="11"/>
            <color indexed="81"/>
            <rFont val="Tahoma"/>
            <family val="2"/>
          </rPr>
          <t>OAP-MADS: escribir el valor de acuerdo a los contratos ya suscritos para la ejecución del proyecto</t>
        </r>
        <r>
          <rPr>
            <b/>
            <sz val="9"/>
            <color indexed="81"/>
            <rFont val="Tahoma"/>
            <family val="2"/>
          </rPr>
          <t>.</t>
        </r>
      </text>
    </comment>
    <comment ref="T15" authorId="0" shapeId="0" xr:uid="{B5DB0080-DC64-4F37-B117-F59DA206FEC5}">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200-000001000000}">
      <text>
        <r>
          <rPr>
            <b/>
            <sz val="11"/>
            <color indexed="81"/>
            <rFont val="Tahoma"/>
            <family val="2"/>
          </rPr>
          <t>OAP-MADS: El nombre debe coincidir con el titulo del proyecto registrado.</t>
        </r>
      </text>
    </comment>
    <comment ref="B7"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200-000004000000}">
      <text>
        <r>
          <rPr>
            <b/>
            <sz val="11"/>
            <color indexed="81"/>
            <rFont val="Tahoma"/>
            <family val="2"/>
          </rPr>
          <t xml:space="preserve">OAP MADS: </t>
        </r>
        <r>
          <rPr>
            <sz val="11"/>
            <color indexed="81"/>
            <rFont val="Tahoma"/>
            <family val="2"/>
          </rPr>
          <t>Ver bases del PND</t>
        </r>
      </text>
    </comment>
    <comment ref="D8" authorId="2" shapeId="0" xr:uid="{F44F2AC1-C29D-47F2-A88F-4B77F5BB11F4}">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2" shapeId="0" xr:uid="{B9AFA367-CC79-4F58-83D1-3B28CCA650D7}">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8" authorId="3" shapeId="0" xr:uid="{00000000-0006-0000-0200-000006000000}">
      <text>
        <r>
          <rPr>
            <sz val="11"/>
            <color indexed="81"/>
            <rFont val="Tahoma"/>
            <family val="2"/>
          </rPr>
          <t>El indicador de la meta se constituye en la escala numérica para medir el cumplimiento de la meta propuesta.</t>
        </r>
      </text>
    </comment>
    <comment ref="G8" authorId="0" shapeId="0" xr:uid="{00000000-0006-0000-0200-000007000000}">
      <text>
        <r>
          <rPr>
            <b/>
            <sz val="11"/>
            <color indexed="81"/>
            <rFont val="Tahoma"/>
            <family val="2"/>
          </rPr>
          <t>OAP MADS: Enuncie la Meta:</t>
        </r>
        <r>
          <rPr>
            <sz val="11"/>
            <color indexed="81"/>
            <rFont val="Tahoma"/>
            <family val="2"/>
          </rPr>
          <t xml:space="preserve"> Ver bases del PND</t>
        </r>
      </text>
    </comment>
    <comment ref="H8"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8" authorId="0" shapeId="0" xr:uid="{6DB60266-CFF7-4A24-9014-C46AEB8DC5FC}">
      <text>
        <r>
          <rPr>
            <b/>
            <sz val="11"/>
            <color indexed="81"/>
            <rFont val="Tahoma"/>
            <family val="2"/>
          </rPr>
          <t xml:space="preserve">OAP-MADS. </t>
        </r>
        <r>
          <rPr>
            <sz val="11"/>
            <color indexed="81"/>
            <rFont val="Tahoma"/>
            <family val="2"/>
          </rPr>
          <t>es la acción que contribuye a la transformación de insumos en productos</t>
        </r>
      </text>
    </comment>
    <comment ref="K8"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L8"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8"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P8"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U8"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V8"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Q9" authorId="0" shapeId="0" xr:uid="{3C6653AD-28E0-4C65-8119-31C021155175}">
      <text>
        <r>
          <rPr>
            <sz val="11"/>
            <color indexed="81"/>
            <rFont val="Tahoma"/>
            <family val="2"/>
          </rPr>
          <t>OAP-MADS: Se identifica el valor por cada una de las actividades.</t>
        </r>
      </text>
    </comment>
    <comment ref="R9" authorId="0" shapeId="0" xr:uid="{CA8CD00E-8173-486A-9127-7028E7C30850}">
      <text>
        <r>
          <rPr>
            <sz val="11"/>
            <color indexed="81"/>
            <rFont val="Tahoma"/>
            <family val="2"/>
          </rPr>
          <t>OAP-MADS: Se identifica el valor por cada objetivo- sumatoria de los valores de cada una de las actividades que correspondan al objetivo.</t>
        </r>
      </text>
    </comment>
    <comment ref="S9"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T9"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00000000-0006-0000-02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00000000-0006-0000-0200-000015000000}">
      <text>
        <r>
          <rPr>
            <b/>
            <sz val="11"/>
            <color indexed="81"/>
            <rFont val="Tahoma"/>
            <family val="2"/>
          </rPr>
          <t xml:space="preserve">OAP MADS: </t>
        </r>
        <r>
          <rPr>
            <sz val="11"/>
            <color indexed="81"/>
            <rFont val="Tahoma"/>
            <family val="2"/>
          </rPr>
          <t>Ver bases del PND</t>
        </r>
      </text>
    </comment>
    <comment ref="D14" authorId="2" shapeId="0" xr:uid="{00000000-0006-0000-02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14" authorId="3" shapeId="0" xr:uid="{00000000-0006-0000-0200-000017000000}">
      <text>
        <r>
          <rPr>
            <sz val="11"/>
            <color indexed="81"/>
            <rFont val="Tahoma"/>
            <family val="2"/>
          </rPr>
          <t>El indicador de la meta se constituye en la escala numérica para medir el cumplimiento de la meta propuesta.</t>
        </r>
      </text>
    </comment>
    <comment ref="G14" authorId="0" shapeId="0" xr:uid="{00000000-0006-0000-0200-000018000000}">
      <text>
        <r>
          <rPr>
            <b/>
            <sz val="11"/>
            <color indexed="81"/>
            <rFont val="Tahoma"/>
            <family val="2"/>
          </rPr>
          <t>OAP MADS: Enuncie la Meta:</t>
        </r>
        <r>
          <rPr>
            <sz val="11"/>
            <color indexed="81"/>
            <rFont val="Tahoma"/>
            <family val="2"/>
          </rPr>
          <t xml:space="preserve"> Ver bases del PND</t>
        </r>
      </text>
    </comment>
    <comment ref="H14" authorId="0" shapeId="0" xr:uid="{00000000-0006-0000-02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14" authorId="0" shapeId="0" xr:uid="{00000000-0006-0000-02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K14" authorId="3" shapeId="0" xr:uid="{00000000-0006-0000-02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L14" authorId="3" shapeId="0" xr:uid="{00000000-0006-0000-02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14" authorId="3" shapeId="0" xr:uid="{00000000-0006-0000-0200-00001D000000}">
      <text>
        <r>
          <rPr>
            <b/>
            <sz val="11"/>
            <color indexed="81"/>
            <rFont val="Tahoma"/>
            <family val="2"/>
          </rPr>
          <t>OAP - MADS:</t>
        </r>
        <r>
          <rPr>
            <sz val="11"/>
            <color indexed="81"/>
            <rFont val="Tahoma"/>
            <family val="2"/>
          </rPr>
          <t xml:space="preserve">
Unidad de medida en la que está expresado el indicador de producto</t>
        </r>
      </text>
    </comment>
    <comment ref="P14" authorId="0" shapeId="0" xr:uid="{00000000-0006-0000-02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U14" authorId="0" shapeId="0" xr:uid="{00000000-0006-0000-0200-00001F000000}">
      <text>
        <r>
          <rPr>
            <b/>
            <sz val="9"/>
            <color indexed="81"/>
            <rFont val="Tahoma"/>
            <family val="2"/>
          </rPr>
          <t xml:space="preserve">OAP - MADS: </t>
        </r>
        <r>
          <rPr>
            <sz val="11"/>
            <color indexed="81"/>
            <rFont val="Tahoma"/>
            <family val="2"/>
          </rPr>
          <t>Describir avance semestral conforme al indicador del producto</t>
        </r>
      </text>
    </comment>
    <comment ref="V14" authorId="0" shapeId="0" xr:uid="{00000000-0006-0000-02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Q15" authorId="0" shapeId="0" xr:uid="{00000000-0006-0000-0200-000021000000}">
      <text>
        <r>
          <rPr>
            <sz val="11"/>
            <color indexed="81"/>
            <rFont val="Tahoma"/>
            <family val="2"/>
          </rPr>
          <t>OAP-MADS: Se identifica el valor por cada una de las actividades.</t>
        </r>
      </text>
    </comment>
    <comment ref="R15" authorId="0" shapeId="0" xr:uid="{00000000-0006-0000-0200-000022000000}">
      <text>
        <r>
          <rPr>
            <sz val="11"/>
            <color indexed="81"/>
            <rFont val="Tahoma"/>
            <family val="2"/>
          </rPr>
          <t>OAP-MADS: Se identifica el valor por cada objetivo- sumatoria de los valores de cada una de las actividades que correspondan al objetivo.</t>
        </r>
      </text>
    </comment>
    <comment ref="S15" authorId="0" shapeId="0" xr:uid="{00000000-0006-0000-0200-000023000000}">
      <text>
        <r>
          <rPr>
            <sz val="11"/>
            <color indexed="81"/>
            <rFont val="Tahoma"/>
            <family val="2"/>
          </rPr>
          <t>OAP-MADS: escribir el valor de acuerdo a los contratos ya suscritos para la ejecución del proyecto</t>
        </r>
        <r>
          <rPr>
            <b/>
            <sz val="9"/>
            <color indexed="81"/>
            <rFont val="Tahoma"/>
            <family val="2"/>
          </rPr>
          <t>.</t>
        </r>
      </text>
    </comment>
    <comment ref="T15" authorId="0" shapeId="0" xr:uid="{00000000-0006-0000-02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<sst xmlns="http://schemas.openxmlformats.org/spreadsheetml/2006/main" count="388" uniqueCount="173">
  <si>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</si>
  <si>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</si>
  <si>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</si>
  <si>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</si>
  <si>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</si>
  <si>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</si>
  <si>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</si>
  <si>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</si>
  <si>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</si>
  <si>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</si>
  <si>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</si>
  <si>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</si>
  <si>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</si>
  <si>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</si>
  <si>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</si>
  <si>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</si>
  <si>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</si>
  <si>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</si>
  <si>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</si>
  <si>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</si>
  <si>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</si>
  <si>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</si>
  <si>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</si>
  <si>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</si>
  <si>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</si>
  <si>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</si>
  <si>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</si>
  <si>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</si>
  <si>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</si>
  <si>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</si>
  <si>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</si>
  <si>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</si>
  <si>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</si>
  <si>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</si>
  <si>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</si>
  <si>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</si>
  <si>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</si>
  <si>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</si>
  <si>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</si>
  <si>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</si>
  <si>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</si>
  <si>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</si>
  <si>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</si>
  <si>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</si>
  <si>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</si>
  <si>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</si>
  <si>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</si>
  <si>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</si>
  <si>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</si>
  <si>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</si>
  <si>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</si>
  <si>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</si>
  <si>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</si>
  <si>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</si>
  <si>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</si>
  <si>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</si>
  <si>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</si>
  <si>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</si>
  <si>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</si>
  <si>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</si>
  <si>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</si>
  <si>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</si>
  <si>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</si>
  <si>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</si>
  <si>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</si>
  <si>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</si>
  <si>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</si>
  <si>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</si>
  <si>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</si>
  <si>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</si>
  <si>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</si>
  <si>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</si>
  <si>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</si>
  <si>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</si>
  <si>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</si>
  <si>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</si>
  <si>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</si>
  <si>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</si>
  <si>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</si>
  <si>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</si>
  <si>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</si>
  <si>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</si>
  <si>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</si>
  <si>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</si>
  <si>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</si>
  <si>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</si>
  <si>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</si>
  <si>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</si>
  <si>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</si>
  <si>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</si>
  <si>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</si>
  <si>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</si>
  <si>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</si>
  <si>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</si>
  <si>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</si>
  <si>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</si>
  <si>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</si>
  <si>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</si>
  <si>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</si>
  <si>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</si>
  <si>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</si>
  <si>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</si>
  <si>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</si>
  <si>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</si>
  <si>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</si>
  <si>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</si>
  <si>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</si>
  <si>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</si>
  <si>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</si>
  <si>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</si>
  <si>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</si>
  <si>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</si>
  <si>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</si>
  <si>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Objetivo específico (2)</t>
  </si>
  <si>
    <t>Resultados Esperados</t>
  </si>
  <si>
    <t xml:space="preserve">MINISTERIO DE AMBIENTE 
Y DESARROLLO SOSTENIBLE </t>
  </si>
  <si>
    <r>
      <t xml:space="preserve">CODIGO: </t>
    </r>
    <r>
      <rPr>
        <sz val="11"/>
        <rFont val="Arial Narrow"/>
        <family val="2"/>
      </rPr>
      <t>F-E-GIP-31</t>
    </r>
  </si>
  <si>
    <r>
      <t>Versión :</t>
    </r>
    <r>
      <rPr>
        <sz val="12"/>
        <color indexed="8"/>
        <rFont val="Verdana"/>
        <family val="2"/>
      </rPr>
      <t>5</t>
    </r>
  </si>
  <si>
    <t>FONDO NACIONAL AMBIENTAL - FONAM
 PLAN OPERATIVO ANUAL</t>
  </si>
  <si>
    <r>
      <t xml:space="preserve">Vigencia: </t>
    </r>
    <r>
      <rPr>
        <sz val="12"/>
        <rFont val="Arial Narrow"/>
        <family val="2"/>
      </rPr>
      <t>09/11/2023</t>
    </r>
  </si>
  <si>
    <t>MEJORAMIENTO DE LA INFRAESTRUCTURA FÍSICA EN LOS PARQUES NACIONALES NATURALES DE COLOMBIA Y SUS ÁREAS PROTEGIDAS NACIONAL</t>
  </si>
  <si>
    <t xml:space="preserve">Aumentar la capacidad instalada de infraestructura en las áreas protegidas y las sedes administrativas de PNNC. </t>
  </si>
  <si>
    <t>Adecuar la infraestructura física para la administración, vigilancia y el control de las áreas protegidas y la atención de visitantes para el servicio de ecoturismo en las áreas protegidas y las sedes de parques nacionales naturales.</t>
  </si>
  <si>
    <t>Mejorar las condiciones de infraestructura física para la administración, vigilancia y el control de las áreas protegidas y la atención de visitantes para el servicio de ecoturismo en las áreas protegidas.</t>
  </si>
  <si>
    <t>Sedes Adecuadas</t>
  </si>
  <si>
    <t>1. Seguimiento.</t>
  </si>
  <si>
    <t>2. Obra civil.</t>
  </si>
  <si>
    <t>3. Realizar la preparación del proceso técnico y administrativos para la adquisición de la Sede Central.</t>
  </si>
  <si>
    <t>4. Realizar la adquisición de la Sede Central y la Dirección Territorial Amazonía de PNNC.</t>
  </si>
  <si>
    <t>Sedes adquiridas</t>
  </si>
  <si>
    <t>Sedes Adquiridas</t>
  </si>
  <si>
    <t>5. Realizar el alistamiento y preparación de los procesos de las obras de mantenimiento en las Sedes de PNNC encargadas de la administración y control de las áreas protegidas.</t>
  </si>
  <si>
    <t>Sedes Mantenidas</t>
  </si>
  <si>
    <t>Sedes adecuadas</t>
  </si>
  <si>
    <t>Número de sedes</t>
  </si>
  <si>
    <t>Sedes mantenidas</t>
  </si>
  <si>
    <t>1.1</t>
  </si>
  <si>
    <t>1.2</t>
  </si>
  <si>
    <t>1.3</t>
  </si>
  <si>
    <t>1.4</t>
  </si>
  <si>
    <t>1.5</t>
  </si>
  <si>
    <t>1.6</t>
  </si>
  <si>
    <t xml:space="preserve">AÑO: </t>
  </si>
  <si>
    <t>PERIODO REPORTE:</t>
  </si>
  <si>
    <t>Contar con infraestructura adecuada para la administración, la vigilancia y el control de las áreas protegidas.</t>
  </si>
  <si>
    <t>Realizar los mantenimientos para las sedes de PNNC que contribuyen a la administración, la vigilancia y el control de las áreas protegidas.</t>
  </si>
  <si>
    <t>No aplica para la vigencia 2024 con recursos FONAM.</t>
  </si>
  <si>
    <t>N.A.</t>
  </si>
  <si>
    <t>Número</t>
  </si>
  <si>
    <r>
      <rPr>
        <b/>
        <sz val="12"/>
        <color theme="1"/>
        <rFont val="Calibri"/>
        <family val="2"/>
        <scheme val="minor"/>
      </rPr>
      <t xml:space="preserve">Plan Estratégico Institucional
</t>
    </r>
    <r>
      <rPr>
        <sz val="12"/>
        <color theme="1"/>
        <rFont val="Calibri"/>
        <family val="2"/>
        <scheme val="minor"/>
      </rPr>
      <t xml:space="preserve">
Objetivo: Potenciar el desarrollo territorial sostenible e innovador para la conservación de la biodiversidad. 
Eje número dos: Territorios sostenibles e innovadores.</t>
    </r>
  </si>
  <si>
    <r>
      <rPr>
        <b/>
        <sz val="12"/>
        <rFont val="Calibri"/>
        <family val="2"/>
        <scheme val="minor"/>
      </rPr>
      <t>Transformación</t>
    </r>
    <r>
      <rPr>
        <sz val="12"/>
        <rFont val="Calibri"/>
        <family val="2"/>
        <scheme val="minor"/>
      </rPr>
      <t xml:space="preserve">
</t>
    </r>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t>
    </r>
    <r>
      <rPr>
        <b/>
        <sz val="12"/>
        <rFont val="Calibri"/>
        <family val="2"/>
        <scheme val="minor"/>
      </rPr>
      <t xml:space="preserve">
Internacionalización, transformación productiva para la vida y la acción climática
</t>
    </r>
    <r>
      <rPr>
        <sz val="12"/>
        <rFont val="Calibri"/>
        <family val="2"/>
        <scheme val="minor"/>
      </rPr>
      <t xml:space="preserve">
A. Naturaleza viva: regeneración con inclusión social.</t>
    </r>
  </si>
  <si>
    <r>
      <rPr>
        <b/>
        <sz val="12"/>
        <rFont val="Calibri"/>
        <family val="2"/>
        <scheme val="minor"/>
      </rPr>
      <t xml:space="preserve">Transformación
Ordenamiento del territorio alrededor del agua y justicia ambiental 
</t>
    </r>
    <r>
      <rPr>
        <sz val="12"/>
        <rFont val="Calibri"/>
        <family val="2"/>
        <scheme val="minor"/>
      </rPr>
      <t xml:space="preserve">
A. Fortalecimiento de la justicia ambiental e inclusiva.
</t>
    </r>
    <r>
      <rPr>
        <b/>
        <sz val="12"/>
        <rFont val="Calibri"/>
        <family val="2"/>
        <scheme val="minor"/>
      </rPr>
      <t xml:space="preserve">
Internacionalización, transformación productiva para la vida y la acción climática
</t>
    </r>
    <r>
      <rPr>
        <sz val="12"/>
        <rFont val="Calibri"/>
        <family val="2"/>
        <scheme val="minor"/>
      </rPr>
      <t xml:space="preserve">
A. Naturaleza viva: regeneración con inclusión social.</t>
    </r>
  </si>
  <si>
    <r>
      <t xml:space="preserve">Catalizadores
</t>
    </r>
    <r>
      <rPr>
        <sz val="12"/>
        <color theme="1"/>
        <rFont val="Calibri"/>
        <family val="2"/>
        <scheme val="minor"/>
      </rPr>
      <t>O.A.1. Justicia ambiental y gobernanza inclusiva.
I.A.1. Programa de conservación de la naturaleza y su restauración.</t>
    </r>
  </si>
  <si>
    <t xml:space="preserve">Infraestructura nueva y/o adecuaciones que involucra, sedes administrativas, control y ecoturísticas (Cuartos técnicos, bodegas, alojamiento, taquillas, centros de interpretación, baterías de baño, senderos, entre otros). </t>
  </si>
  <si>
    <t xml:space="preserve">Mantenimientos de infraestructura que involucra, sedes administrativas, control y ecoturísticas (Cuartos técnicos, bodegas, alojamiento, taquillas, centros de interpretación, baterías de baño, senderos, entre otros). </t>
  </si>
  <si>
    <t>Seguimientos mensuales e informes trimestrales que den a conocer los avances de las metas programadas en la vigencia.</t>
  </si>
  <si>
    <t>6. Realizar las obras de mantenimientos de las sedes de las áreas protegidas encargadas de la administración y control de las áreas protegidas.</t>
  </si>
  <si>
    <t>Proceso: Gestión Integrada del Portafolio de Planes, Programas y Proyectos</t>
  </si>
  <si>
    <t>Descripción de  actividad 
(Detallar las cantidades de actividad vs los recursos programados)</t>
  </si>
  <si>
    <t xml:space="preserve">                               -  </t>
  </si>
  <si>
    <r>
      <t xml:space="preserve">Catalizadores
</t>
    </r>
    <r>
      <rPr>
        <sz val="12"/>
        <color rgb="FFFF0000"/>
        <rFont val="Calibri"/>
        <family val="2"/>
        <scheme val="minor"/>
      </rPr>
      <t>O.A.1. Justicia ambiental y gobernanza inclusiva.
I.A.1. Programa de conservación de la naturaleza y su restauración.</t>
    </r>
  </si>
  <si>
    <r>
      <rPr>
        <b/>
        <sz val="12"/>
        <color rgb="FFFF0000"/>
        <rFont val="Calibri"/>
        <family val="2"/>
        <scheme val="minor"/>
      </rPr>
      <t xml:space="preserve">Plan Estratégico Institucional
</t>
    </r>
    <r>
      <rPr>
        <sz val="12"/>
        <color rgb="FFFF0000"/>
        <rFont val="Calibri"/>
        <family val="2"/>
        <scheme val="minor"/>
      </rPr>
      <t xml:space="preserve">
Objetivo: Potenciar el desarrollo territorial sostenible e innovador para la conservación de la biodiversidad. 
Eje número dos: Territorios sostenibles e innovadores.</t>
    </r>
  </si>
  <si>
    <t>1. Meta Inicial</t>
  </si>
  <si>
    <t>3  En rojo se elimina información que no corresponde a la programación de la vigencia (actividades)</t>
  </si>
  <si>
    <r>
      <t xml:space="preserve">Meta de la Entidad </t>
    </r>
    <r>
      <rPr>
        <b/>
        <vertAlign val="superscript"/>
        <sz val="13"/>
        <rFont val="Calibri"/>
        <family val="2"/>
        <scheme val="minor"/>
      </rPr>
      <t>1</t>
    </r>
  </si>
  <si>
    <r>
      <t xml:space="preserve">Meta de la Entidad (Ajustada) </t>
    </r>
    <r>
      <rPr>
        <b/>
        <vertAlign val="superscript"/>
        <sz val="13"/>
        <rFont val="Calibri"/>
        <family val="2"/>
        <scheme val="minor"/>
      </rPr>
      <t>2</t>
    </r>
  </si>
  <si>
    <r>
      <t xml:space="preserve">Actividad/Entregable </t>
    </r>
    <r>
      <rPr>
        <b/>
        <vertAlign val="superscript"/>
        <sz val="12"/>
        <rFont val="Calibri"/>
        <family val="2"/>
        <scheme val="minor"/>
      </rPr>
      <t>3</t>
    </r>
  </si>
  <si>
    <t>Durante el primer semestre de la vigencia actual 2024, se adelantó la etapa precontractual de los siguientes procesos:
●	NC12-P3299011-018 NC12-P3299016-018 Realizar las obras de mantenimiento en infraestructura en el sector Poblado del Parque Nacional Natural Gorgona
●	NC12-P3299011-019 NC12-P3299016-019 Contratar la interventoría integral técnica, administrativa, financiera, ambiental y jurídica para el contrato que tiene por objeto: “Realizar las obras de mantenimiento y adecuación en infraestructura en el sector poblado del Parque Nacional Natural Gorgona.”
●	NC12-P3299011-033 NC12-P3299016-036 Realizar las obras de mantenimiento y adecuación de infraestructura perteneciente al Parque Nacional Natural La Paya.
De estos, se adjudicaron los siguientes procesos de contratación:
●	NC12-P3299011-018 Realizar las obras de mantenimiento en infraestructura en el sector Poblado del Parque Nacional Natural Gorgona. Se adjudicó el 27 de mayo de 2024.
●	NC12-P3299011-019 Contratar la interventoría integral técnica, administrativa, financiera, ambiental y jurídica para el contrato que tiene por objeto: “Realizar las obras de mantenimiento y adecuación en infraestructura en el sector poblado del Parque Nacional Natural Gorgona. Se adjudicó el 20 de junio de 2024.
Al respecto, el avance físico de la meta con corte al 30 de junio de 2024 equivale a cero (0), toda vez que el indicador y su medición corresponde a “sedes mantenidas”, es decir, que solo podrá tener avance en el momento en que sean recibidas las obras que se encuentran en ejecución, y aquellas pendientes de ejecución hasta que se efectúe su debida adjudicación.
Por lo anterior, el avance físico de la meta empezará a tener resultados a partir del tercer trimestre del año 2024, cuando los contratos de obra que se encuentran en ejecución finalicen y sean recibidos a satisfacción por los respectivos supervisores. Es necesario resaltar, que no es posible reportar los avances parciales en la meta, toda vez que la unidad de medida es en números enteros.
Actividades: 
-	REALIZAR LAS OBRAS CIVILES EN LAS SEDES OPERATIVAS, ADMINISTRATIVAS Y DE ECOTURISMO DE LAS ÁREAS PROTEGIDAS DE PNNC
Se adelantó la etapa precontractual de los siguientes procesos:
●	NC12-P3299011-018 Realizar las obras de mantenimiento en infraestructura en el sector Poblado del Parque Nacional Natural Gorgona 
●	NC12-P3299011-019 Contratar la interventoría integral técnica, administrativa, financiera, ambiental y jurídica para el contrato que tiene por objeto: “Realizar las obras de mantenimiento y adecuación en infraestructura en el sector poblado del Parque Nacional Natural Gorgona.”
●	NC12-P3299011-033 Realizar las obras de mantenimiento y adecuación de infraestructura perteneciente al Parque Nacional Natural La Paya.</t>
  </si>
  <si>
    <t xml:space="preserve">El mantenimiento de sedes consiste en desarrollar actividades enmarcadas en la realización de obras civiles sobre un inmueble propiedad de Parques Nacionales Naturales de Colombia, donde se ejecutan las operaciones y cuidados necesarios para su conservación en buen estado o en determinadas situaciones para evitar su degradación. Estas acciones de mantenimiento de las sedes son de fundamental importancia para evitar el rápido deterioro de las infraestructuras que conlleva en última a la pérdida de esta, generando una disminución de capacidad de la entidad en cumplir su misión.
Durante el primer semestre de la vigencia actual 2024, se adelantó la etapa precontractual de los siguientes procesos:
●	NC12-P3299011-018 NC12-P3299016-018 Realizar las obras de mantenimiento en infraestructura en el sector Poblado del Parque Nacional Natural Gorgona
●	NC12-P3299011-019 NC12-P3299016-019 Contratar la interventoría integral técnica, administrativa, financiera, ambiental y jurídica para el contrato que tiene por objeto: “Realizar las obras de mantenimiento y adecuación en infraestructura en el sector poblado del Parque Nacional Natural Gorgona.”
●	NC12-P3299011-033 NC12-P3299016-036 Realizar las obras de mantenimiento y adecuación de infraestructura perteneciente al Parque Nacional Natural La Paya.
●	NC12-P3299016-026 Realizar las obras de mantenimiento de las infraestructuras del área protegida Parque Nacional Natural Las Orquídeas.
●	NC12-P3299016-037 Realizar las obras de mantenimiento de infraestructura perteneciente al Santuario de Flora Plantas Medicinales Orito Ingi – Ande.
●	NC12-P3299016-038 Realizar las obras de mantenimiento de infraestructura perteneciente al Parque Nacional Natural Serranía de los Churumbelos.
●	NC12-P3299016-039 Realizar las obras de mantenimiento de infraestructura perteneciente a la Reserva Nacional Natural Nukak.
De estos, se adjudicaron los siguientes procesos de contratación:
●	NC12-P3299011-018 Realizar las obras de mantenimiento en infraestructura en el sector Poblado del Parque Nacional Natural Gorgona. Se adjudicó el 27 de mayo de 2024.
●	NC12-P3299011-019 Contratar la interventoría integral técnica, administrativa, financiera, ambiental y jurídica para el contrato que tiene por objeto: “Realizar las obras de mantenimiento y adecuación en infraestructura en el sector poblado del Parque Nacional Natural Gorgona.”. Se adjudicó el 20 de junio de 2024.
Al respecto, el avance físico de la meta con corte al 30 de junio de 2024 equivale a cero (0), toda vez que el indicador y su medición corresponde a “sedes mantenidas”, es decir, que solo podrá tener avance en el momento en que sean recibidas las obras que se encuentran en ejecución, y aquellas pendientes de ejecución hasta que se efectúe su debida adjudicación.
Por lo anterior, el avance físico de la meta empezará a tener resultados a partir del tercer trimestre del año 2024, cuando los contratos de obra que se encuentran en ejecución finalicen y sean recibidos a satisfacción por los respectivos supervisores. Es necesario resaltar, que no es posible reportar los avances parciales en la meta, toda vez que la unidad de medida es en números enteros.
Actividades: 
-	REALIZAR LAS OBRAS DE MANTENIMIENTOS DE LAS SEDES DE LAS ÁREAS PROTEGIDAS ENCARGADAS DE LA ADMINISTRACIÓN Y CONTROL DE LAS AREAS PROTEGIDAS
Se adelantó la etapa precontractual de los siguientes procesos:
●	NC12-P3299011-018 Realizar las obras de mantenimiento en infraestructura en el sector Poblado del Parque Nacional Natural Gorgona
●	NC12-P3299011-019 Contratar la interventoría integral técnica, administrativa, financiera, ambiental y jurídica para el contrato que tiene por objeto: “Realizar las obras de mantenimiento y adecuación en infraestructura en el sector poblado del Parque Nacional Natural Gorgona.”
●	NC12-P3299011-033 Realizar las obras de mantenimiento y adecuación de infraestructura perteneciente al Parque Nacional Natural La Paya.
●	NC12-P3299016-026 Realizar las obras de mantenimiento de las infraestructuras del área protegida Parque Nacional Natural Las Orquídeas.
●	NC12-P3299016-037 Realizar las obras de mantenimiento de infraestructura perteneciente al Santuario de Flora Plantas Medicinales Orito Ingi – Ande.
●	NC12-P3299016-038 Realizar las obras de mantenimiento de infraestructura perteneciente al Parque Nacional Natural Serranía de los Churumbelos.
●	NC12-P3299016-039 Realizar las obras de mantenimiento de infraestructura perteneciente a la Reserva Nacional Natural Nukak.
</t>
  </si>
  <si>
    <t>1. Meta Ajustada. Actualización del Proyecto en el mes de Mayo</t>
  </si>
  <si>
    <t>Meta de la Entidad (Ajustada) 2</t>
  </si>
  <si>
    <t>Durante el cuarto trimestre de la vigencia actual 2024, se ejecutaron las siguientes obras:
	Adecuación del Bloque comedor cocina del Santuario de Flora y Fauna Otún Quimbaya, contrato de obra NC-CO-386-2024, adjudicado por un valor de $ 622.623.118, finalizado el 30 de diciembre de 2024.
	Adecuación del Auditorio del Santuario de Flora y Fauna Otún Quimbaya, contrato de obra NC-CO-386-2024, adjudicado por un valor de $ 622.623.118, finalizado el 30 de diciembre de 2024. 
	Adecuación de la Recepción del Santuario de Flora y Fauna Otún Quimbaya, contrato de obra NC-CO-386-2024, adjudicado por un valor de $ 622.623.118, finalizado el 30 de diciembre de 2024.
	Adecuación eléctrica de la Casa Verde del Santuario de Flora y Fauna Otún Quimbaya, contrato de obra NC-CO-386-2024, adjudicado por un valor de $ 622.623.118, finalizado el 30 de diciembre de 2024.
Debido a factores externos, algunos de los proyectos no se recibirán dentro de la vigencia del 2024, es por ello que 10 proyectos se recibirán durante el primer semestre de la vigencia 2025</t>
  </si>
  <si>
    <t xml:space="preserve">     Durante la actual vigencia, se ejecutaron las siguientes obras:
	Mantenimiento de la Sede Administrativa del Santuario de Flora y Fauna Ciénaga Grande, contrato de obra NC-CO-377-2024, adjudicado por un valor de $ 38.902.391, finalizado el 15 de noviembre de 2024.
	Mantenimiento de la Sede Administrativa San José del Guaviare No. placa de inventario 54039 de La Reserva Nacional Natural Nukak, contrato de obra NC-CO-365-2024, adjudicado por un valor de $38.902.391, finalizado el 03 de diciembre de 2024.
	Mantenimiento de la Sede Administrativa en Puerto Leguízamo del Parque Nacional Natural La Paya, contrato de obra NC-CO-387-2024, adjudicado por un valor de $ 153.506.115, finalizado el 21 de noviembre de 2024.
	Mantenimiento de la Sede Administrativa Orito del Santuario de Flora Plantas Medicinales Orito Ingi Ande, contrato de obra NC-CO-358-2024, adjudicado por un valor de $ 218.814.327, finalizado el 24 de diciembre de 2024.
	Mantenimiento de la Sede Administrativa Orito del Santuario de Flora Plantas Medicinales Orito Ingi Ande, contrato de obra NC-CO-358-2024, adjudicado por un valor de $ 218.814.327, finalizado el 24 de diciembre de 2024.
	Mantenimiento de la Sede Administrativa en el municipio de Mocoa del Parque Nacional Natural Serranía de los Churumbelos, contrato de obra NC-CO-351-2024, adjudicado por un valor de $ 27.453.186, finalizado el 27 de diciembre de 2024.
Es necesario resaltar, que no es posible reportar los avances parciales en la meta, toda vez que la unidad de medida es en números enteros, es decir, que solo podrá tener avance en el momento en que sean recibidas las obras que se encuentran en ejecución.
Debido a factores externos, algunos de los proyectos no se recibirán dentro de la vigencia del 2024, es por ello que 2 proyectos se recibirán durante el primer semestre de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</si>
</sst>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quot;$&quot;\ * #,##0_);_(&quot;$&quot;\ * \(#,##0\);_(&quot;$&quot;\ * &quot;-&quot;_);_(@_)"/>
    <numFmt numFmtId="167" formatCode="_(&quot;$&quot;\ * #,##0.00_);_(&quot;$&quot;\ * \(#,##0.00\);_(&quot;$&quot;\ * &quot;-&quot;??_);_(@_)"/>
    <numFmt numFmtId="168" formatCode="_-* #,##0_-;\-* #,##0_-;_-* &quot;-&quot;??_-;_-@_-"/>
    <numFmt numFmtId="169" formatCode="_(&quot;$&quot;\ * #,##0_);_(&quot;$&quot;\ * \(#,##0\);_(&quot;$&quot;\ * &quot;-&quot;??_);_(@_)"/>
    <numFmt numFmtId="170" formatCode="_-[$$-240A]\ * #,##0_-;\-[$$-240A]\ * #,##0_-;_-[$$-240A]\ * &quot;-&quot;??_-;_-@_-"/>
    <numFmt numFmtId="171" formatCode="_-&quot;$&quot;* #,##0_-;\-&quot;$&quot;* #,##0_-;_-&quot;$&quot;* &quot;-&quot;_-;_-@_-"/>
    <numFmt numFmtId="172" formatCode="_-[$$-240A]\ * #,##0.00_-;\-[$$-240A]\ * #,##0.00_-;_-[$$-240A]\ * &quot;-&quot;??_-;_-@_-"/>
  </numFmts>
  <fonts count="41"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2"/>
      <color indexed="8"/>
      <name val="Verdana"/>
      <family val="2"/>
    </font>
    <font>
      <b/>
      <sz val="12"/>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b/>
      <sz val="10"/>
      <name val="Calibri"/>
      <family val="2"/>
      <scheme val="minor"/>
    </font>
    <font>
      <sz val="14"/>
      <color theme="1"/>
      <name val="Verdana"/>
      <family val="2"/>
    </font>
    <font>
      <b/>
      <sz val="18"/>
      <color theme="1"/>
      <name val="Verdana"/>
      <family val="2"/>
    </font>
    <font>
      <b/>
      <sz val="12"/>
      <color theme="0"/>
      <name val="Verdana"/>
      <family val="2"/>
    </font>
    <font>
      <b/>
      <sz val="12"/>
      <color theme="1"/>
      <name val="Verdana"/>
      <family val="2"/>
    </font>
    <font>
      <b/>
      <sz val="11"/>
      <color rgb="FFFF0000"/>
      <name val="Arial Narrow"/>
      <family val="2"/>
    </font>
    <font>
      <b/>
      <sz val="12"/>
      <name val="Calibri"/>
      <family val="2"/>
      <scheme val="minor"/>
    </font>
    <font>
      <sz val="12"/>
      <name val="Calibri"/>
      <family val="2"/>
      <scheme val="minor"/>
    </font>
    <font>
      <sz val="14"/>
      <name val="Calibri"/>
      <family val="2"/>
      <scheme val="minor"/>
    </font>
    <font>
      <b/>
      <sz val="12"/>
      <color theme="1"/>
      <name val="Calibri"/>
      <family val="2"/>
      <scheme val="minor"/>
    </font>
    <font>
      <sz val="12"/>
      <color theme="1"/>
      <name val="Calibri"/>
      <family val="2"/>
      <scheme val="minor"/>
    </font>
    <font>
      <b/>
      <sz val="16"/>
      <name val="Calibri"/>
      <family val="2"/>
      <scheme val="minor"/>
    </font>
    <font>
      <b/>
      <sz val="18"/>
      <color theme="1"/>
      <name val="Calibri"/>
      <family val="2"/>
      <scheme val="minor"/>
    </font>
    <font>
      <sz val="12"/>
      <color rgb="FFFF0000"/>
      <name val="Calibri"/>
      <family val="2"/>
      <scheme val="minor"/>
    </font>
    <font>
      <sz val="11"/>
      <color rgb="FF9C6500"/>
      <name val="Calibri"/>
      <family val="2"/>
      <scheme val="minor"/>
    </font>
    <font>
      <u/>
      <sz val="11"/>
      <color theme="10"/>
      <name val="Calibri"/>
      <family val="2"/>
      <scheme val="minor"/>
    </font>
    <font>
      <sz val="11"/>
      <color theme="1"/>
      <name val="Arial"/>
      <family val="2"/>
    </font>
    <font>
      <b/>
      <sz val="12"/>
      <color rgb="FFFF0000"/>
      <name val="Calibri"/>
      <family val="2"/>
      <scheme val="minor"/>
    </font>
    <font>
      <b/>
      <sz val="18"/>
      <color rgb="FFFF0000"/>
      <name val="Calibri"/>
      <family val="2"/>
      <scheme val="minor"/>
    </font>
    <font>
      <b/>
      <sz val="10"/>
      <color theme="1"/>
      <name val="Calibri"/>
      <family val="2"/>
      <scheme val="minor"/>
    </font>
    <font>
      <b/>
      <vertAlign val="superscript"/>
      <sz val="13"/>
      <name val="Calibri"/>
      <family val="2"/>
      <scheme val="minor"/>
    </font>
    <font>
      <b/>
      <vertAlign val="superscript"/>
      <sz val="12"/>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E1E1E1"/>
        <bgColor indexed="64"/>
      </patternFill>
    </fill>
    <fill>
      <patternFill patternType="solid">
        <fgColor rgb="FF96BE55"/>
        <bgColor indexed="64"/>
      </patternFill>
    </fill>
    <fill>
      <patternFill patternType="solid">
        <fgColor rgb="FF594F4E"/>
        <bgColor indexed="64"/>
      </patternFill>
    </fill>
    <fill>
      <patternFill patternType="solid">
        <fgColor theme="2"/>
        <bgColor indexed="64"/>
      </patternFill>
    </fill>
    <fill>
      <patternFill patternType="solid">
        <fgColor rgb="FFFFEB9C"/>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36">
    <xf numFmtId="0" fontId="0" fillId="0" borderId="0"/>
    <xf numFmtId="167" fontId="11" fillId="0" borderId="0" applyFont="0" applyFill="0" applyBorder="0" applyAlignment="0" applyProtection="0"/>
    <xf numFmtId="166" fontId="11" fillId="0" borderId="0" applyFont="0" applyFill="0" applyBorder="0" applyAlignment="0" applyProtection="0"/>
    <xf numFmtId="0" fontId="11" fillId="0" borderId="0"/>
    <xf numFmtId="0" fontId="5" fillId="0" borderId="0"/>
    <xf numFmtId="9" fontId="11" fillId="0" borderId="0" applyFont="0" applyFill="0" applyBorder="0" applyAlignment="0" applyProtection="0"/>
    <xf numFmtId="0" fontId="29" fillId="0" borderId="0"/>
    <xf numFmtId="43" fontId="29" fillId="0" borderId="0" applyFont="0" applyFill="0" applyBorder="0" applyAlignment="0" applyProtection="0"/>
    <xf numFmtId="0" fontId="11" fillId="0" borderId="0"/>
    <xf numFmtId="0" fontId="11" fillId="0" borderId="0"/>
    <xf numFmtId="0" fontId="5" fillId="0" borderId="0"/>
    <xf numFmtId="0" fontId="33" fillId="13" borderId="0" applyNumberFormat="0" applyBorder="0" applyAlignment="0" applyProtection="0"/>
    <xf numFmtId="9" fontId="11" fillId="0" borderId="0" applyFont="0" applyFill="0" applyBorder="0" applyAlignment="0" applyProtection="0"/>
    <xf numFmtId="0" fontId="34" fillId="0" borderId="0" applyNumberForma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0" fontId="11" fillId="0" borderId="0"/>
    <xf numFmtId="41" fontId="11" fillId="0" borderId="0" applyFont="0" applyFill="0" applyBorder="0" applyAlignment="0" applyProtection="0"/>
    <xf numFmtId="0" fontId="5" fillId="0" borderId="0"/>
    <xf numFmtId="0" fontId="29" fillId="0" borderId="0"/>
    <xf numFmtId="43" fontId="11" fillId="0" borderId="0" applyFont="0" applyFill="0" applyBorder="0" applyAlignment="0" applyProtection="0"/>
    <xf numFmtId="165" fontId="11" fillId="0" borderId="0" applyFont="0" applyFill="0" applyBorder="0" applyAlignment="0" applyProtection="0"/>
    <xf numFmtId="165" fontId="29" fillId="0" borderId="0" applyFont="0" applyFill="0" applyBorder="0" applyAlignment="0" applyProtection="0"/>
    <xf numFmtId="9" fontId="29" fillId="0" borderId="0" applyFont="0" applyFill="0" applyBorder="0" applyAlignment="0" applyProtection="0"/>
    <xf numFmtId="171"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29" fillId="0" borderId="0" applyFont="0" applyFill="0" applyBorder="0" applyAlignment="0" applyProtection="0"/>
    <xf numFmtId="0" fontId="35" fillId="0" borderId="0"/>
  </cellStyleXfs>
  <cellXfs count="214">
    <xf numFmtId="0" fontId="0" fillId="0" borderId="0" xfId="0"/>
    <xf numFmtId="0" fontId="12" fillId="2" borderId="0" xfId="0" applyFont="1" applyFill="1" applyAlignment="1">
      <alignment horizontal="center" vertical="center" wrapText="1"/>
    </xf>
    <xf numFmtId="0" fontId="13" fillId="2" borderId="0" xfId="0" applyFont="1" applyFill="1"/>
    <xf numFmtId="169" fontId="13" fillId="2" borderId="0" xfId="0" applyNumberFormat="1" applyFont="1" applyFill="1"/>
    <xf numFmtId="0" fontId="13" fillId="2" borderId="3" xfId="0" applyFont="1" applyFill="1" applyBorder="1"/>
    <xf numFmtId="0" fontId="0" fillId="2" borderId="0" xfId="0" applyFill="1"/>
    <xf numFmtId="0" fontId="14" fillId="2" borderId="0" xfId="0" applyFont="1" applyFill="1" applyAlignment="1">
      <alignment vertical="center"/>
    </xf>
    <xf numFmtId="0" fontId="0" fillId="2" borderId="0" xfId="0" applyFill="1" applyAlignment="1">
      <alignment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6" fillId="2" borderId="0" xfId="0" applyFont="1" applyFill="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7" fillId="3" borderId="7" xfId="4" applyFont="1" applyFill="1" applyBorder="1" applyAlignment="1" applyProtection="1">
      <alignment horizontal="left" vertical="center" wrapText="1"/>
      <protection locked="0"/>
    </xf>
    <xf numFmtId="0" fontId="17" fillId="3" borderId="2" xfId="4" applyFont="1" applyFill="1" applyBorder="1" applyAlignment="1" applyProtection="1">
      <alignment horizontal="left" vertical="center" wrapText="1"/>
      <protection locked="0"/>
    </xf>
    <xf numFmtId="9" fontId="17" fillId="3" borderId="2" xfId="5" applyFont="1" applyFill="1" applyBorder="1" applyAlignment="1" applyProtection="1">
      <alignment horizontal="center" vertical="center" wrapText="1"/>
      <protection locked="0"/>
    </xf>
    <xf numFmtId="9" fontId="17" fillId="3" borderId="8" xfId="5" applyFont="1" applyFill="1" applyBorder="1" applyAlignment="1" applyProtection="1">
      <alignment horizontal="center" vertical="center" wrapText="1"/>
      <protection locked="0"/>
    </xf>
    <xf numFmtId="0" fontId="17" fillId="3" borderId="9"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center" vertical="center" wrapText="1"/>
      <protection locked="0"/>
    </xf>
    <xf numFmtId="0" fontId="17" fillId="3" borderId="10" xfId="4" applyFont="1" applyFill="1" applyBorder="1" applyAlignment="1" applyProtection="1">
      <alignment horizontal="center" vertical="center" wrapText="1"/>
      <protection locked="0"/>
    </xf>
    <xf numFmtId="9" fontId="17" fillId="3" borderId="1" xfId="5" applyFont="1" applyFill="1" applyBorder="1" applyAlignment="1" applyProtection="1">
      <alignment horizontal="center" vertical="center" wrapText="1"/>
      <protection locked="0"/>
    </xf>
    <xf numFmtId="9" fontId="17" fillId="3" borderId="10" xfId="5" applyFont="1" applyFill="1" applyBorder="1" applyAlignment="1" applyProtection="1">
      <alignment horizontal="center" vertical="center" wrapText="1"/>
      <protection locked="0"/>
    </xf>
    <xf numFmtId="0" fontId="17" fillId="4" borderId="9"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center" vertical="center" wrapText="1"/>
      <protection locked="0"/>
    </xf>
    <xf numFmtId="0" fontId="17" fillId="4" borderId="10" xfId="4" applyFont="1" applyFill="1" applyBorder="1" applyAlignment="1" applyProtection="1">
      <alignment horizontal="center" vertical="center" wrapText="1"/>
      <protection locked="0"/>
    </xf>
    <xf numFmtId="9" fontId="17" fillId="4" borderId="1" xfId="5" applyFont="1" applyFill="1" applyBorder="1" applyAlignment="1" applyProtection="1">
      <alignment horizontal="center" vertical="center" wrapText="1"/>
      <protection locked="0"/>
    </xf>
    <xf numFmtId="9" fontId="17" fillId="4" borderId="10" xfId="5" applyFont="1" applyFill="1" applyBorder="1" applyAlignment="1" applyProtection="1">
      <alignment horizontal="center" vertical="center" wrapText="1"/>
      <protection locked="0"/>
    </xf>
    <xf numFmtId="0" fontId="17" fillId="5" borderId="9"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center" vertical="center" wrapText="1"/>
      <protection locked="0"/>
    </xf>
    <xf numFmtId="0" fontId="17" fillId="5" borderId="10" xfId="4" applyFont="1" applyFill="1" applyBorder="1" applyAlignment="1" applyProtection="1">
      <alignment horizontal="center" vertical="center" wrapText="1"/>
      <protection locked="0"/>
    </xf>
    <xf numFmtId="9" fontId="17" fillId="5" borderId="1" xfId="5" applyFont="1" applyFill="1" applyBorder="1" applyAlignment="1" applyProtection="1">
      <alignment horizontal="center" vertical="center" wrapText="1"/>
      <protection locked="0"/>
    </xf>
    <xf numFmtId="9" fontId="17" fillId="5" borderId="10" xfId="5" applyFont="1" applyFill="1" applyBorder="1" applyAlignment="1" applyProtection="1">
      <alignment horizontal="center" vertical="center" wrapText="1"/>
      <protection locked="0"/>
    </xf>
    <xf numFmtId="0" fontId="17" fillId="6" borderId="9" xfId="4" applyFont="1" applyFill="1" applyBorder="1" applyAlignment="1" applyProtection="1">
      <alignment horizontal="left" vertical="center" wrapText="1"/>
      <protection locked="0"/>
    </xf>
    <xf numFmtId="0" fontId="17" fillId="6" borderId="1" xfId="4" applyFont="1" applyFill="1" applyBorder="1" applyAlignment="1" applyProtection="1">
      <alignment horizontal="left" vertical="center" wrapText="1"/>
      <protection locked="0"/>
    </xf>
    <xf numFmtId="9" fontId="17" fillId="6" borderId="1" xfId="5" applyFont="1" applyFill="1" applyBorder="1" applyAlignment="1" applyProtection="1">
      <alignment horizontal="center" vertical="center" wrapText="1"/>
      <protection locked="0"/>
    </xf>
    <xf numFmtId="9" fontId="17" fillId="6" borderId="10" xfId="5" applyFont="1" applyFill="1" applyBorder="1" applyAlignment="1" applyProtection="1">
      <alignment horizontal="center" vertical="center" wrapText="1"/>
      <protection locked="0"/>
    </xf>
    <xf numFmtId="0" fontId="17" fillId="6" borderId="1" xfId="4" applyFont="1" applyFill="1" applyBorder="1" applyAlignment="1" applyProtection="1">
      <alignment horizontal="center" vertical="center" wrapText="1"/>
      <protection locked="0"/>
    </xf>
    <xf numFmtId="0" fontId="17" fillId="6" borderId="10" xfId="4" applyFont="1" applyFill="1" applyBorder="1" applyAlignment="1" applyProtection="1">
      <alignment horizontal="center" vertical="center" wrapText="1"/>
      <protection locked="0"/>
    </xf>
    <xf numFmtId="0" fontId="17" fillId="2" borderId="9"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center" vertical="center" wrapText="1"/>
      <protection locked="0"/>
    </xf>
    <xf numFmtId="0" fontId="17" fillId="2" borderId="10" xfId="4" applyFont="1" applyFill="1" applyBorder="1" applyAlignment="1" applyProtection="1">
      <alignment horizontal="center" vertical="center" wrapText="1"/>
      <protection locked="0"/>
    </xf>
    <xf numFmtId="0" fontId="17" fillId="7" borderId="9"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center" vertical="center" wrapText="1"/>
      <protection locked="0"/>
    </xf>
    <xf numFmtId="0" fontId="17" fillId="7" borderId="10" xfId="4" applyFont="1" applyFill="1" applyBorder="1" applyAlignment="1" applyProtection="1">
      <alignment horizontal="center" vertical="center" wrapText="1"/>
      <protection locked="0"/>
    </xf>
    <xf numFmtId="9" fontId="17" fillId="7" borderId="1" xfId="5" applyFont="1" applyFill="1" applyBorder="1" applyAlignment="1" applyProtection="1">
      <alignment horizontal="center" vertical="center" wrapText="1"/>
      <protection locked="0"/>
    </xf>
    <xf numFmtId="9" fontId="17" fillId="7" borderId="10" xfId="5" applyFont="1" applyFill="1" applyBorder="1" applyAlignment="1" applyProtection="1">
      <alignment horizontal="center" vertical="center" wrapText="1"/>
      <protection locked="0"/>
    </xf>
    <xf numFmtId="0" fontId="17" fillId="7" borderId="11"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center" vertical="center" wrapText="1"/>
      <protection locked="0"/>
    </xf>
    <xf numFmtId="0" fontId="17"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1" fontId="26" fillId="0" borderId="16" xfId="2" applyNumberFormat="1" applyFont="1" applyFill="1" applyBorder="1" applyAlignment="1">
      <alignment horizontal="center" vertical="center"/>
    </xf>
    <xf numFmtId="166" fontId="18" fillId="0" borderId="17" xfId="2" applyFont="1" applyFill="1" applyBorder="1" applyAlignment="1">
      <alignment horizontal="center" vertical="center"/>
    </xf>
    <xf numFmtId="0" fontId="25" fillId="9" borderId="19" xfId="0" applyFont="1" applyFill="1" applyBorder="1" applyAlignment="1">
      <alignment horizontal="center" vertical="center" wrapText="1"/>
    </xf>
    <xf numFmtId="0" fontId="26" fillId="2" borderId="1" xfId="0" applyFont="1" applyFill="1" applyBorder="1" applyAlignment="1">
      <alignment vertical="center" wrapText="1"/>
    </xf>
    <xf numFmtId="0" fontId="26" fillId="9" borderId="1" xfId="0" applyFont="1" applyFill="1" applyBorder="1" applyAlignment="1">
      <alignment horizontal="center" vertical="center" wrapText="1"/>
    </xf>
    <xf numFmtId="170" fontId="29" fillId="2" borderId="1" xfId="0" applyNumberFormat="1" applyFont="1" applyFill="1" applyBorder="1" applyAlignment="1">
      <alignment vertical="center"/>
    </xf>
    <xf numFmtId="0" fontId="29" fillId="0" borderId="1" xfId="5" applyNumberFormat="1" applyFont="1" applyFill="1" applyBorder="1" applyAlignment="1" applyProtection="1">
      <alignment vertical="center" wrapText="1"/>
      <protection locked="0"/>
    </xf>
    <xf numFmtId="0" fontId="29" fillId="0" borderId="10" xfId="0" applyFont="1" applyBorder="1" applyAlignment="1" applyProtection="1">
      <alignment vertical="center" wrapText="1"/>
      <protection locked="0"/>
    </xf>
    <xf numFmtId="170" fontId="29" fillId="2" borderId="1" xfId="1" applyNumberFormat="1" applyFont="1" applyFill="1" applyBorder="1" applyAlignment="1">
      <alignment horizontal="center" vertical="center"/>
    </xf>
    <xf numFmtId="0" fontId="29" fillId="2" borderId="0" xfId="0" applyFont="1" applyFill="1"/>
    <xf numFmtId="0" fontId="26" fillId="2" borderId="0" xfId="0" applyFont="1" applyFill="1"/>
    <xf numFmtId="169" fontId="28" fillId="2" borderId="1" xfId="0" applyNumberFormat="1" applyFont="1" applyFill="1" applyBorder="1" applyAlignment="1">
      <alignment vertical="center"/>
    </xf>
    <xf numFmtId="0" fontId="28" fillId="2" borderId="0" xfId="0" applyFont="1" applyFill="1"/>
    <xf numFmtId="169" fontId="28" fillId="2" borderId="0" xfId="1" applyNumberFormat="1" applyFont="1" applyFill="1" applyBorder="1"/>
    <xf numFmtId="169" fontId="25" fillId="10" borderId="1" xfId="0" applyNumberFormat="1" applyFont="1" applyFill="1" applyBorder="1" applyAlignment="1">
      <alignment vertical="center"/>
    </xf>
    <xf numFmtId="168" fontId="29" fillId="2" borderId="0" xfId="0" applyNumberFormat="1" applyFont="1" applyFill="1" applyAlignment="1">
      <alignment vertical="center"/>
    </xf>
    <xf numFmtId="168" fontId="29" fillId="2" borderId="0" xfId="0" applyNumberFormat="1" applyFont="1" applyFill="1"/>
    <xf numFmtId="169" fontId="28" fillId="2" borderId="2" xfId="0" applyNumberFormat="1" applyFont="1" applyFill="1" applyBorder="1" applyAlignment="1">
      <alignment vertical="center"/>
    </xf>
    <xf numFmtId="0" fontId="26" fillId="2" borderId="12" xfId="0" applyFont="1" applyFill="1" applyBorder="1" applyAlignment="1">
      <alignment vertical="center" wrapText="1"/>
    </xf>
    <xf numFmtId="0" fontId="26" fillId="9" borderId="12" xfId="0" applyFont="1" applyFill="1" applyBorder="1" applyAlignment="1">
      <alignment horizontal="center" vertical="center" wrapText="1"/>
    </xf>
    <xf numFmtId="0" fontId="29" fillId="0" borderId="12" xfId="5" applyNumberFormat="1" applyFont="1" applyFill="1" applyBorder="1" applyAlignment="1" applyProtection="1">
      <alignment vertical="center" wrapText="1"/>
      <protection locked="0"/>
    </xf>
    <xf numFmtId="0" fontId="29" fillId="0" borderId="13" xfId="0" applyFont="1" applyBorder="1" applyAlignment="1" applyProtection="1">
      <alignment vertical="center" wrapText="1"/>
      <protection locked="0"/>
    </xf>
    <xf numFmtId="170" fontId="29" fillId="2" borderId="18" xfId="1" applyNumberFormat="1" applyFont="1" applyFill="1" applyBorder="1" applyAlignment="1">
      <alignment horizontal="center" vertical="center"/>
    </xf>
    <xf numFmtId="0" fontId="29" fillId="0" borderId="18" xfId="5" applyNumberFormat="1" applyFont="1" applyFill="1" applyBorder="1" applyAlignment="1" applyProtection="1">
      <alignment vertical="center" wrapText="1"/>
      <protection locked="0"/>
    </xf>
    <xf numFmtId="0" fontId="29" fillId="0" borderId="38" xfId="0" applyFont="1" applyBorder="1" applyAlignment="1" applyProtection="1">
      <alignment vertical="center" wrapText="1"/>
      <protection locked="0"/>
    </xf>
    <xf numFmtId="0" fontId="25" fillId="9" borderId="1" xfId="0" applyFont="1" applyFill="1" applyBorder="1" applyAlignment="1">
      <alignment horizontal="center" vertical="center" wrapText="1"/>
    </xf>
    <xf numFmtId="0" fontId="25" fillId="10" borderId="20" xfId="0" applyFont="1" applyFill="1" applyBorder="1" applyAlignment="1">
      <alignment horizontal="center" vertical="center"/>
    </xf>
    <xf numFmtId="0" fontId="25" fillId="10" borderId="15" xfId="0" applyFont="1" applyFill="1" applyBorder="1" applyAlignment="1">
      <alignment horizontal="center" vertical="center" wrapText="1"/>
    </xf>
    <xf numFmtId="0" fontId="19" fillId="2" borderId="14" xfId="0" applyFont="1" applyFill="1" applyBorder="1" applyAlignment="1">
      <alignment horizontal="left" vertical="center" wrapText="1" indent="1"/>
    </xf>
    <xf numFmtId="0" fontId="19" fillId="2" borderId="15" xfId="0" applyFont="1" applyFill="1" applyBorder="1" applyAlignment="1">
      <alignment horizontal="left" vertical="center" wrapText="1" indent="1"/>
    </xf>
    <xf numFmtId="0" fontId="26" fillId="2" borderId="41" xfId="0" applyFont="1" applyFill="1" applyBorder="1" applyAlignment="1">
      <alignment vertical="center" wrapText="1"/>
    </xf>
    <xf numFmtId="0" fontId="26" fillId="9" borderId="41" xfId="0" applyFont="1" applyFill="1" applyBorder="1" applyAlignment="1">
      <alignment horizontal="center" vertical="center" wrapText="1"/>
    </xf>
    <xf numFmtId="170" fontId="29" fillId="2" borderId="41" xfId="0" applyNumberFormat="1" applyFont="1" applyFill="1" applyBorder="1" applyAlignment="1">
      <alignment vertical="center"/>
    </xf>
    <xf numFmtId="0" fontId="29" fillId="0" borderId="41" xfId="5" applyNumberFormat="1" applyFont="1" applyFill="1" applyBorder="1" applyAlignment="1" applyProtection="1">
      <alignment vertical="center" wrapText="1"/>
      <protection locked="0"/>
    </xf>
    <xf numFmtId="0" fontId="29" fillId="0" borderId="16" xfId="0" applyFont="1" applyBorder="1" applyAlignment="1" applyProtection="1">
      <alignment vertical="center" wrapText="1"/>
      <protection locked="0"/>
    </xf>
    <xf numFmtId="169" fontId="28" fillId="2" borderId="0" xfId="0" applyNumberFormat="1" applyFont="1" applyFill="1" applyAlignment="1">
      <alignment vertical="center"/>
    </xf>
    <xf numFmtId="0" fontId="32" fillId="2" borderId="1" xfId="0" applyFont="1" applyFill="1" applyBorder="1" applyAlignment="1">
      <alignment vertical="center" wrapText="1"/>
    </xf>
    <xf numFmtId="0" fontId="32" fillId="2" borderId="18" xfId="0" applyFont="1" applyFill="1" applyBorder="1" applyAlignment="1">
      <alignment vertical="center" wrapText="1"/>
    </xf>
    <xf numFmtId="0" fontId="32" fillId="9" borderId="1" xfId="0" applyFont="1" applyFill="1" applyBorder="1" applyAlignment="1">
      <alignment horizontal="center" vertical="center" wrapText="1"/>
    </xf>
    <xf numFmtId="0" fontId="32" fillId="9" borderId="18" xfId="0" applyFont="1" applyFill="1" applyBorder="1" applyAlignment="1">
      <alignment horizontal="center" vertical="center" wrapText="1"/>
    </xf>
    <xf numFmtId="0" fontId="38" fillId="2" borderId="0" xfId="0" applyFont="1" applyFill="1"/>
    <xf numFmtId="166" fontId="26" fillId="0" borderId="41" xfId="2" applyFont="1" applyFill="1" applyBorder="1" applyAlignment="1">
      <alignment vertical="center" wrapText="1"/>
    </xf>
    <xf numFmtId="166" fontId="26" fillId="0" borderId="1" xfId="2" applyFont="1" applyFill="1" applyBorder="1" applyAlignment="1">
      <alignment vertical="center" wrapText="1"/>
    </xf>
    <xf numFmtId="166" fontId="32" fillId="0" borderId="1" xfId="2" applyFont="1" applyFill="1" applyBorder="1" applyAlignment="1">
      <alignment horizontal="center" vertical="center"/>
    </xf>
    <xf numFmtId="166" fontId="32" fillId="0" borderId="18" xfId="2" applyFont="1" applyFill="1" applyBorder="1" applyAlignment="1">
      <alignment horizontal="center" vertical="center"/>
    </xf>
    <xf numFmtId="166" fontId="26" fillId="0" borderId="1" xfId="2" applyFont="1" applyFill="1" applyBorder="1" applyAlignment="1">
      <alignment horizontal="center" vertical="center"/>
    </xf>
    <xf numFmtId="167" fontId="26" fillId="0" borderId="12" xfId="1" applyFont="1" applyFill="1" applyBorder="1" applyAlignment="1">
      <alignment vertical="center"/>
    </xf>
    <xf numFmtId="0" fontId="28" fillId="14" borderId="1" xfId="0" applyFont="1" applyFill="1" applyBorder="1" applyAlignment="1">
      <alignment horizontal="center" vertical="center"/>
    </xf>
    <xf numFmtId="0" fontId="25" fillId="14" borderId="1" xfId="0" applyFont="1" applyFill="1" applyBorder="1" applyAlignment="1">
      <alignment horizontal="center" vertical="center" wrapText="1"/>
    </xf>
    <xf numFmtId="172" fontId="29" fillId="2" borderId="1" xfId="1" applyNumberFormat="1" applyFont="1" applyFill="1" applyBorder="1" applyAlignment="1">
      <alignment horizontal="center" vertical="center"/>
    </xf>
    <xf numFmtId="172" fontId="29" fillId="2" borderId="12" xfId="1" applyNumberFormat="1" applyFont="1" applyFill="1" applyBorder="1" applyAlignment="1">
      <alignment horizontal="center" vertical="center"/>
    </xf>
    <xf numFmtId="167" fontId="28" fillId="2" borderId="2" xfId="0" applyNumberFormat="1" applyFont="1" applyFill="1" applyBorder="1" applyAlignment="1">
      <alignment vertical="center"/>
    </xf>
    <xf numFmtId="0" fontId="29" fillId="0" borderId="1" xfId="5" applyNumberFormat="1" applyFont="1" applyFill="1" applyBorder="1" applyAlignment="1" applyProtection="1">
      <alignment horizontal="center" vertical="center" wrapText="1"/>
      <protection locked="0"/>
    </xf>
    <xf numFmtId="0" fontId="29" fillId="0" borderId="12" xfId="5" applyNumberFormat="1" applyFont="1" applyFill="1" applyBorder="1" applyAlignment="1" applyProtection="1">
      <alignment horizontal="center" vertical="center" wrapText="1"/>
      <protection locked="0"/>
    </xf>
    <xf numFmtId="0" fontId="16" fillId="2" borderId="0" xfId="0" applyFont="1" applyFill="1" applyAlignment="1">
      <alignment horizontal="center" vertical="center" wrapText="1"/>
    </xf>
    <xf numFmtId="0" fontId="26" fillId="0" borderId="18" xfId="0" applyFont="1" applyBorder="1" applyAlignment="1">
      <alignment horizontal="left" vertical="center" wrapText="1"/>
    </xf>
    <xf numFmtId="0" fontId="26" fillId="0" borderId="37" xfId="0" applyFont="1" applyBorder="1" applyAlignment="1">
      <alignment horizontal="left" vertical="center" wrapText="1"/>
    </xf>
    <xf numFmtId="166" fontId="28" fillId="0" borderId="18" xfId="2" applyFont="1" applyFill="1" applyBorder="1" applyAlignment="1">
      <alignment horizontal="center" vertical="center"/>
    </xf>
    <xf numFmtId="166" fontId="28" fillId="0" borderId="37" xfId="2" applyFont="1" applyFill="1" applyBorder="1" applyAlignment="1">
      <alignment horizontal="center" vertical="center"/>
    </xf>
    <xf numFmtId="0" fontId="25" fillId="9" borderId="18" xfId="0" applyFont="1" applyFill="1" applyBorder="1" applyAlignment="1">
      <alignment horizontal="center" vertical="center" wrapText="1"/>
    </xf>
    <xf numFmtId="0" fontId="25" fillId="9" borderId="2" xfId="0" applyFont="1" applyFill="1" applyBorder="1" applyAlignment="1">
      <alignment horizontal="center" vertical="center" wrapText="1"/>
    </xf>
    <xf numFmtId="0" fontId="29" fillId="0" borderId="18" xfId="0" applyFont="1" applyBorder="1" applyAlignment="1" applyProtection="1">
      <alignment horizontal="left" vertical="center" wrapText="1"/>
      <protection locked="0"/>
    </xf>
    <xf numFmtId="0" fontId="29" fillId="0" borderId="37" xfId="0" applyFont="1" applyBorder="1" applyAlignment="1" applyProtection="1">
      <alignment horizontal="left" vertical="center" wrapText="1"/>
      <protection locked="0"/>
    </xf>
    <xf numFmtId="0" fontId="26" fillId="2" borderId="18" xfId="0" applyFont="1" applyFill="1" applyBorder="1" applyAlignment="1">
      <alignment horizontal="left" vertical="center" wrapText="1"/>
    </xf>
    <xf numFmtId="0" fontId="26" fillId="2" borderId="37" xfId="0" applyFont="1" applyFill="1" applyBorder="1" applyAlignment="1">
      <alignment horizontal="left" vertical="center" wrapText="1"/>
    </xf>
    <xf numFmtId="0" fontId="25" fillId="2" borderId="1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9" fillId="0" borderId="18" xfId="0" applyFont="1" applyBorder="1" applyAlignment="1" applyProtection="1">
      <alignment horizontal="center" vertical="center" wrapText="1"/>
      <protection locked="0"/>
    </xf>
    <xf numFmtId="0" fontId="29" fillId="0" borderId="37" xfId="0" applyFont="1" applyBorder="1" applyAlignment="1" applyProtection="1">
      <alignment horizontal="center" vertical="center" wrapText="1"/>
      <protection locked="0"/>
    </xf>
    <xf numFmtId="9" fontId="26" fillId="2" borderId="18" xfId="0" applyNumberFormat="1" applyFont="1" applyFill="1" applyBorder="1" applyAlignment="1">
      <alignment horizontal="left" vertical="center" wrapText="1"/>
    </xf>
    <xf numFmtId="9" fontId="26" fillId="2" borderId="37" xfId="0" applyNumberFormat="1" applyFont="1" applyFill="1" applyBorder="1" applyAlignment="1">
      <alignment horizontal="left" vertical="center" wrapText="1"/>
    </xf>
    <xf numFmtId="0" fontId="26" fillId="0" borderId="30" xfId="0" applyFont="1" applyBorder="1" applyAlignment="1">
      <alignment horizontal="left" vertical="center" wrapText="1"/>
    </xf>
    <xf numFmtId="0" fontId="26" fillId="0" borderId="15" xfId="0" applyFont="1" applyBorder="1" applyAlignment="1">
      <alignment horizontal="left" vertical="center" wrapText="1"/>
    </xf>
    <xf numFmtId="0" fontId="31" fillId="0" borderId="18" xfId="0" applyFont="1" applyBorder="1" applyAlignment="1" applyProtection="1">
      <alignment horizontal="center" vertical="center" wrapText="1"/>
      <protection locked="0"/>
    </xf>
    <xf numFmtId="0" fontId="31" fillId="0" borderId="37" xfId="0" applyFont="1" applyBorder="1" applyAlignment="1" applyProtection="1">
      <alignment horizontal="center" vertical="center" wrapText="1"/>
      <protection locked="0"/>
    </xf>
    <xf numFmtId="0" fontId="28" fillId="0" borderId="18" xfId="0" applyFont="1" applyBorder="1" applyAlignment="1" applyProtection="1">
      <alignment horizontal="left" vertical="center" wrapText="1"/>
      <protection locked="0"/>
    </xf>
    <xf numFmtId="0" fontId="25" fillId="9" borderId="1" xfId="0" applyFont="1" applyFill="1" applyBorder="1" applyAlignment="1">
      <alignment horizontal="center" vertical="center" wrapText="1"/>
    </xf>
    <xf numFmtId="0" fontId="25" fillId="9" borderId="1" xfId="0" applyFont="1" applyFill="1" applyBorder="1" applyAlignment="1">
      <alignment horizontal="center" vertical="center"/>
    </xf>
    <xf numFmtId="0" fontId="25" fillId="14" borderId="1" xfId="0" applyFont="1" applyFill="1" applyBorder="1" applyAlignment="1">
      <alignment horizontal="center" vertical="center"/>
    </xf>
    <xf numFmtId="0" fontId="25" fillId="9" borderId="10" xfId="0" applyFont="1" applyFill="1" applyBorder="1" applyAlignment="1">
      <alignment horizontal="center" vertical="center" wrapText="1"/>
    </xf>
    <xf numFmtId="0" fontId="32" fillId="0" borderId="18"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9" fontId="32" fillId="2" borderId="18" xfId="0" applyNumberFormat="1" applyFont="1" applyFill="1" applyBorder="1" applyAlignment="1">
      <alignment horizontal="left" vertical="center" wrapText="1"/>
    </xf>
    <xf numFmtId="9" fontId="32" fillId="2" borderId="2" xfId="0" applyNumberFormat="1" applyFont="1" applyFill="1" applyBorder="1" applyAlignment="1">
      <alignment horizontal="left" vertical="center" wrapText="1"/>
    </xf>
    <xf numFmtId="0" fontId="32" fillId="0" borderId="18" xfId="0" applyFont="1" applyBorder="1" applyAlignment="1">
      <alignment horizontal="left" vertical="center" wrapText="1"/>
    </xf>
    <xf numFmtId="0" fontId="32" fillId="0" borderId="2" xfId="0" applyFont="1" applyBorder="1" applyAlignment="1">
      <alignment horizontal="left" vertical="center" wrapText="1"/>
    </xf>
    <xf numFmtId="0" fontId="25" fillId="9" borderId="9" xfId="0" applyFont="1" applyFill="1" applyBorder="1" applyAlignment="1">
      <alignment horizontal="center" vertical="center"/>
    </xf>
    <xf numFmtId="9" fontId="26" fillId="2" borderId="40" xfId="0" applyNumberFormat="1" applyFont="1" applyFill="1" applyBorder="1" applyAlignment="1">
      <alignment horizontal="left" vertical="center" wrapText="1"/>
    </xf>
    <xf numFmtId="9" fontId="26" fillId="2" borderId="2" xfId="0" applyNumberFormat="1" applyFont="1" applyFill="1" applyBorder="1" applyAlignment="1">
      <alignment horizontal="left" vertical="center" wrapText="1"/>
    </xf>
    <xf numFmtId="0" fontId="26" fillId="0" borderId="40" xfId="0" applyFont="1" applyBorder="1" applyAlignment="1">
      <alignment horizontal="left" vertical="center" wrapText="1"/>
    </xf>
    <xf numFmtId="0" fontId="26" fillId="0" borderId="2" xfId="0" applyFont="1" applyBorder="1" applyAlignment="1">
      <alignment horizontal="left" vertical="center" wrapText="1"/>
    </xf>
    <xf numFmtId="166" fontId="28" fillId="0" borderId="40" xfId="2" applyFont="1" applyFill="1" applyBorder="1" applyAlignment="1">
      <alignment horizontal="center" vertical="center"/>
    </xf>
    <xf numFmtId="166" fontId="28" fillId="0" borderId="19" xfId="2" applyFont="1" applyFill="1" applyBorder="1" applyAlignment="1">
      <alignment horizontal="center" vertical="center"/>
    </xf>
    <xf numFmtId="166" fontId="28" fillId="0" borderId="2" xfId="2" applyFont="1" applyFill="1" applyBorder="1" applyAlignment="1">
      <alignment horizontal="center" vertical="center"/>
    </xf>
    <xf numFmtId="0" fontId="37" fillId="0" borderId="18"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6" fillId="0" borderId="18"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32" fillId="0" borderId="18" xfId="0" applyFont="1" applyBorder="1" applyAlignment="1" applyProtection="1">
      <alignment horizontal="left" vertical="center" wrapText="1"/>
      <protection locked="0"/>
    </xf>
    <xf numFmtId="0" fontId="32" fillId="2" borderId="18"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6" fillId="2" borderId="18"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28" fillId="0" borderId="40"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0" fontId="29" fillId="0" borderId="40" xfId="0" applyFont="1" applyBorder="1" applyAlignment="1" applyProtection="1">
      <alignment horizontal="left" vertical="center" wrapText="1"/>
      <protection locked="0"/>
    </xf>
    <xf numFmtId="0" fontId="26" fillId="2" borderId="40"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5" fillId="2" borderId="40"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9" fillId="0" borderId="40"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5" fillId="9" borderId="2" xfId="0" applyFont="1" applyFill="1" applyBorder="1" applyAlignment="1">
      <alignment horizontal="center" vertical="center"/>
    </xf>
    <xf numFmtId="0" fontId="25" fillId="9" borderId="18" xfId="0" applyFont="1" applyFill="1" applyBorder="1" applyAlignment="1">
      <alignment horizontal="center" vertical="center"/>
    </xf>
    <xf numFmtId="0" fontId="25" fillId="9" borderId="28" xfId="0" applyFont="1" applyFill="1" applyBorder="1" applyAlignment="1">
      <alignment horizontal="center" vertical="center" wrapText="1"/>
    </xf>
    <xf numFmtId="0" fontId="25" fillId="9" borderId="29" xfId="0" applyFont="1" applyFill="1" applyBorder="1" applyAlignment="1">
      <alignment horizontal="center" vertical="center" wrapText="1"/>
    </xf>
    <xf numFmtId="0" fontId="25" fillId="9" borderId="28" xfId="0" applyFont="1" applyFill="1" applyBorder="1" applyAlignment="1">
      <alignment horizontal="center" vertical="center"/>
    </xf>
    <xf numFmtId="0" fontId="25" fillId="9" borderId="29" xfId="0" applyFont="1" applyFill="1" applyBorder="1" applyAlignment="1">
      <alignment horizontal="center" vertical="center"/>
    </xf>
    <xf numFmtId="0" fontId="25" fillId="9" borderId="19" xfId="0" applyFont="1" applyFill="1" applyBorder="1" applyAlignment="1">
      <alignment horizontal="center" vertical="center" wrapText="1"/>
    </xf>
    <xf numFmtId="0" fontId="25" fillId="9" borderId="27" xfId="0" applyFont="1" applyFill="1" applyBorder="1" applyAlignment="1">
      <alignment horizontal="center" vertical="center" wrapText="1"/>
    </xf>
    <xf numFmtId="0" fontId="26" fillId="0" borderId="39" xfId="0" applyFont="1" applyBorder="1" applyAlignment="1">
      <alignment horizontal="left" vertical="center" wrapText="1"/>
    </xf>
    <xf numFmtId="0" fontId="26" fillId="0" borderId="36" xfId="0" applyFont="1" applyBorder="1" applyAlignment="1">
      <alignment horizontal="left" vertical="center" wrapText="1"/>
    </xf>
    <xf numFmtId="0" fontId="26" fillId="0" borderId="19" xfId="0" applyFont="1" applyBorder="1" applyAlignment="1">
      <alignment horizontal="left" vertical="center" wrapText="1"/>
    </xf>
    <xf numFmtId="0" fontId="31" fillId="0" borderId="40"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25" fillId="9" borderId="19" xfId="0" applyFont="1" applyFill="1" applyBorder="1" applyAlignment="1">
      <alignment horizontal="center" vertical="center"/>
    </xf>
    <xf numFmtId="0" fontId="30" fillId="2" borderId="32" xfId="0" applyFont="1" applyFill="1" applyBorder="1" applyAlignment="1">
      <alignment horizontal="left" vertical="center" wrapText="1" indent="4"/>
    </xf>
    <xf numFmtId="0" fontId="30" fillId="2" borderId="33" xfId="0" applyFont="1" applyFill="1" applyBorder="1" applyAlignment="1">
      <alignment horizontal="left" vertical="center" wrapText="1" indent="4"/>
    </xf>
    <xf numFmtId="0" fontId="27" fillId="2" borderId="34" xfId="0" applyFont="1" applyFill="1" applyBorder="1" applyAlignment="1">
      <alignment horizontal="left" vertical="center" wrapText="1" indent="4"/>
    </xf>
    <xf numFmtId="0" fontId="27" fillId="2" borderId="35" xfId="0" applyFont="1" applyFill="1" applyBorder="1" applyAlignment="1">
      <alignment horizontal="left" vertical="center" wrapText="1" indent="4"/>
    </xf>
    <xf numFmtId="0" fontId="25" fillId="9" borderId="7" xfId="0" applyFont="1" applyFill="1" applyBorder="1" applyAlignment="1">
      <alignment horizontal="center" vertical="center"/>
    </xf>
    <xf numFmtId="0" fontId="25" fillId="9" borderId="30" xfId="0" applyFont="1" applyFill="1" applyBorder="1" applyAlignment="1">
      <alignment horizontal="center" vertical="center"/>
    </xf>
    <xf numFmtId="0" fontId="20" fillId="2" borderId="21"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10" borderId="3" xfId="0" applyFont="1" applyFill="1" applyBorder="1" applyAlignment="1">
      <alignment horizontal="center" vertical="center" wrapText="1"/>
    </xf>
    <xf numFmtId="0" fontId="21" fillId="10" borderId="3" xfId="0" applyFont="1" applyFill="1" applyBorder="1" applyAlignment="1">
      <alignment horizontal="center" vertical="center"/>
    </xf>
    <xf numFmtId="0" fontId="21" fillId="10" borderId="26" xfId="0" applyFont="1" applyFill="1" applyBorder="1" applyAlignment="1">
      <alignment horizontal="center" vertical="center"/>
    </xf>
    <xf numFmtId="0" fontId="13" fillId="2" borderId="21" xfId="0" applyFont="1" applyFill="1" applyBorder="1" applyAlignment="1">
      <alignment horizontal="center"/>
    </xf>
    <xf numFmtId="0" fontId="13" fillId="2" borderId="22" xfId="0" applyFont="1" applyFill="1" applyBorder="1" applyAlignment="1">
      <alignment horizontal="center"/>
    </xf>
    <xf numFmtId="0" fontId="13" fillId="2" borderId="23" xfId="0" applyFont="1" applyFill="1" applyBorder="1" applyAlignment="1">
      <alignment horizontal="center"/>
    </xf>
    <xf numFmtId="0" fontId="13" fillId="2" borderId="24" xfId="0" applyFont="1" applyFill="1" applyBorder="1" applyAlignment="1">
      <alignment horizontal="center"/>
    </xf>
    <xf numFmtId="0" fontId="22" fillId="11" borderId="25"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26" xfId="0" applyFont="1" applyFill="1" applyBorder="1" applyAlignment="1">
      <alignment horizontal="center" vertical="center" wrapText="1"/>
    </xf>
    <xf numFmtId="0" fontId="23" fillId="2" borderId="21" xfId="0" applyFont="1" applyFill="1" applyBorder="1" applyAlignment="1">
      <alignment horizontal="center" vertical="center"/>
    </xf>
    <xf numFmtId="0" fontId="23" fillId="2" borderId="31" xfId="0" applyFont="1" applyFill="1" applyBorder="1" applyAlignment="1">
      <alignment horizontal="center" vertical="center"/>
    </xf>
    <xf numFmtId="0" fontId="9" fillId="12" borderId="21"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6" fillId="2" borderId="21" xfId="0" applyFont="1" applyFill="1" applyBorder="1" applyAlignment="1">
      <alignment horizontal="center" vertical="center"/>
    </xf>
    <xf numFmtId="0" fontId="24" fillId="2" borderId="22" xfId="0" applyFont="1" applyFill="1" applyBorder="1" applyAlignment="1">
      <alignment horizontal="center" vertical="center"/>
    </xf>
    <xf numFmtId="172" fontId="29" fillId="0" borderId="1" xfId="1" applyNumberFormat="1" applyFont="1" applyFill="1" applyBorder="1" applyAlignment="1">
      <alignment horizontal="center" vertical="center"/>
    </xf>
    <xf numFmtId="172" fontId="29" fillId="0" borderId="12" xfId="1" applyNumberFormat="1" applyFont="1" applyFill="1" applyBorder="1" applyAlignment="1">
      <alignment horizontal="center" vertical="center"/>
    </xf>
  </cellXfs>
  <cellStyles count="36">
    <cellStyle name="Hipervínculo 2" xfId="13" xr:uid="{8FB84307-A5F7-4A0F-BD20-0159261BA9C9}"/>
    <cellStyle name="Millares [0] 2" xfId="31" xr:uid="{0C4EEFF6-A1A8-4E29-9C90-7CD6B2037D72}"/>
    <cellStyle name="Millares [0] 2 2" xfId="29" xr:uid="{A0575341-DB22-4328-90E2-BDFB090D5FC4}"/>
    <cellStyle name="Millares [0] 3" xfId="18" xr:uid="{026F33C0-FC86-47A2-804E-6AD440B6DB41}"/>
    <cellStyle name="Millares 2" xfId="14" xr:uid="{5CA700F6-87F2-4DB0-A708-493C9CB4B191}"/>
    <cellStyle name="Millares 2 2" xfId="27" xr:uid="{DF03C472-6A72-4A6C-8479-2AD0B13E49B1}"/>
    <cellStyle name="Millares 2 3" xfId="30" xr:uid="{C428111D-9FEC-4363-96F9-877FC5F22BCB}"/>
    <cellStyle name="Millares 3" xfId="21" xr:uid="{430A31A0-D7EE-4971-ADCE-F0E841EE852A}"/>
    <cellStyle name="Millares 4" xfId="7" xr:uid="{2BD518D3-48CF-44A3-BA57-AC08411FF5AC}"/>
    <cellStyle name="Moneda" xfId="1" builtinId="4"/>
    <cellStyle name="Moneda [0]" xfId="2" builtinId="7"/>
    <cellStyle name="Moneda [0] 2" xfId="15" xr:uid="{D432CE82-D239-4569-B9A9-8AE0C42E174B}"/>
    <cellStyle name="Moneda [0] 2 2" xfId="25" xr:uid="{CC4F573E-5B64-4E1F-86DD-AAE143B05F05}"/>
    <cellStyle name="Moneda [0] 3" xfId="32" xr:uid="{FC3B6BEC-DD7E-4188-B396-F48CFF08AED7}"/>
    <cellStyle name="Moneda 2" xfId="16" xr:uid="{98EA0E8D-C431-4CE0-86F4-76855C7D225F}"/>
    <cellStyle name="Moneda 2 2" xfId="33" xr:uid="{AC5BC30B-A145-436A-B281-A14C7E25CAD7}"/>
    <cellStyle name="Moneda 2 3" xfId="26" xr:uid="{5F75A9F3-E9B5-4A93-A95B-DAA714DD92CE}"/>
    <cellStyle name="Moneda 3" xfId="22" xr:uid="{8E1B1D45-26DA-42A1-BA82-A638EF5E9BAD}"/>
    <cellStyle name="Moneda 4" xfId="23" xr:uid="{AB4C5EDA-0470-4464-944A-8AD52BFD9DF5}"/>
    <cellStyle name="Moneda 5" xfId="34" xr:uid="{93925928-3C3A-4D9C-BA71-2EAE8D4AC2BC}"/>
    <cellStyle name="Moneda 6" xfId="28" xr:uid="{C562B7F5-E04A-466F-BC74-D9E2A4B3B40B}"/>
    <cellStyle name="Neutral 2" xfId="11" xr:uid="{F549A3B6-B40F-43B2-9E28-F6BC267A519B}"/>
    <cellStyle name="Normal" xfId="0" builtinId="0"/>
    <cellStyle name="Normal 18" xfId="20" xr:uid="{92ED5DC9-7337-412E-B62E-298DF9B2D483}"/>
    <cellStyle name="Normal 2" xfId="8" xr:uid="{A45CFAC2-A3D6-4E80-9747-0DBEDB48E6DC}"/>
    <cellStyle name="Normal 2 5 2" xfId="3" xr:uid="{00000000-0005-0000-0000-000003000000}"/>
    <cellStyle name="Normal 3" xfId="10" xr:uid="{26A389FF-4DE0-4A62-B3E8-F47FE47C0F0C}"/>
    <cellStyle name="Normal 4" xfId="9" xr:uid="{447FE60F-397C-4843-9AC8-2C736795E1C4}"/>
    <cellStyle name="Normal 5" xfId="17" xr:uid="{D06ECC15-0ED1-4E0B-8024-8153651F1F29}"/>
    <cellStyle name="Normal 6" xfId="6" xr:uid="{D34E86BB-AE8B-4B54-AFC6-5EE593CAB64C}"/>
    <cellStyle name="Normal 6 2" xfId="35" xr:uid="{A285459B-B77C-407A-BB51-DD041B16D9B5}"/>
    <cellStyle name="Normal 6 2 3" xfId="19" xr:uid="{D2B330C4-8776-4B4A-9FF8-65A84B29D25D}"/>
    <cellStyle name="Normal 7" xfId="4" xr:uid="{00000000-0005-0000-0000-000004000000}"/>
    <cellStyle name="Porcentaje" xfId="5" builtinId="5"/>
    <cellStyle name="Porcentaje 2" xfId="12" xr:uid="{1186F7A2-5093-48BA-B197-C494BC0E13E5}"/>
    <cellStyle name="Porcentaje 3" xfId="24" xr:uid="{C8E94905-0470-4CB2-8E71-8BF5592AC0C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361950</xdr:colOff>
      <xdr:row>2</xdr:row>
      <xdr:rowOff>142875</xdr:rowOff>
    </xdr:from>
    <xdr:to>
      <xdr:col>21</xdr:col>
      <xdr:colOff>1733550</xdr:colOff>
      <xdr:row>6</xdr:row>
      <xdr:rowOff>193675</xdr:rowOff>
    </xdr:to>
    <xdr:pic>
      <xdr:nvPicPr>
        <xdr:cNvPr id="2" name="Imagen 2">
          <a:extLst>
            <a:ext uri="{FF2B5EF4-FFF2-40B4-BE49-F238E27FC236}">
              <a16:creationId xmlns:a16="http://schemas.microsoft.com/office/drawing/2014/main" id="{282E469C-5950-4F1C-A7C8-6F8C585A5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8414325" y="142875"/>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361950</xdr:colOff>
      <xdr:row>2</xdr:row>
      <xdr:rowOff>142875</xdr:rowOff>
    </xdr:from>
    <xdr:to>
      <xdr:col>21</xdr:col>
      <xdr:colOff>1733550</xdr:colOff>
      <xdr:row>3</xdr:row>
      <xdr:rowOff>209550</xdr:rowOff>
    </xdr:to>
    <xdr:pic>
      <xdr:nvPicPr>
        <xdr:cNvPr id="6949" name="Imagen 2">
          <a:extLst>
            <a:ext uri="{FF2B5EF4-FFF2-40B4-BE49-F238E27FC236}">
              <a16:creationId xmlns:a16="http://schemas.microsoft.com/office/drawing/2014/main" id="{3E6A24D0-915A-67BA-EB49-3660DB376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4013775" y="476250"/>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ColWidth="11.42578125" defaultRowHeight="12" customHeight="1" x14ac:dyDescent="0.25"/>
  <cols>
    <col min="1" max="1" width="10.7109375" style="5" customWidth="1"/>
    <col min="2" max="9" width="11.42578125" style="5"/>
    <col min="10" max="15" width="11.42578125" style="5" customWidth="1"/>
    <col min="16" max="16384" width="11.42578125" style="5"/>
  </cols>
  <sheetData>
    <row r="2" spans="2:2" ht="21" customHeight="1" x14ac:dyDescent="0.25">
      <c r="B2" s="6" t="s">
        <v>22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ColWidth="11.42578125" defaultRowHeight="15" x14ac:dyDescent="0.25"/>
  <cols>
    <col min="1" max="1" width="11.42578125" style="7"/>
    <col min="2" max="2" width="29.42578125" style="7" customWidth="1"/>
    <col min="3" max="3" width="31.28515625" style="7" customWidth="1"/>
    <col min="4" max="4" width="28.7109375" style="7" customWidth="1"/>
    <col min="5" max="5" width="55.7109375" style="7" bestFit="1" customWidth="1"/>
    <col min="6" max="6" width="16" style="9" bestFit="1" customWidth="1"/>
    <col min="7" max="7" width="32.28515625" style="9" customWidth="1"/>
    <col min="8" max="8" width="23.5703125" style="9" customWidth="1"/>
    <col min="9" max="16384" width="11.42578125" style="7"/>
  </cols>
  <sheetData>
    <row r="1" spans="2:8" ht="60" customHeight="1" x14ac:dyDescent="0.25">
      <c r="B1" s="111" t="s">
        <v>26</v>
      </c>
      <c r="C1" s="111"/>
      <c r="D1" s="111"/>
      <c r="E1" s="111"/>
      <c r="F1" s="111"/>
      <c r="G1" s="111"/>
      <c r="H1" s="111"/>
    </row>
    <row r="2" spans="2:8" x14ac:dyDescent="0.25">
      <c r="B2" s="111"/>
      <c r="C2" s="111"/>
      <c r="D2" s="111"/>
      <c r="E2" s="111"/>
      <c r="F2" s="111"/>
      <c r="G2" s="111"/>
      <c r="H2" s="111"/>
    </row>
    <row r="3" spans="2:8" ht="27" thickBot="1" x14ac:dyDescent="0.3">
      <c r="B3" s="10"/>
      <c r="C3" s="10"/>
      <c r="D3" s="10"/>
      <c r="E3" s="10"/>
      <c r="F3" s="10"/>
      <c r="G3" s="10"/>
      <c r="H3" s="10"/>
    </row>
    <row r="4" spans="2:8" s="8" customFormat="1" ht="44.25" customHeight="1" thickBot="1" x14ac:dyDescent="0.3">
      <c r="B4" s="11" t="s">
        <v>27</v>
      </c>
      <c r="C4" s="12" t="s">
        <v>28</v>
      </c>
      <c r="D4" s="12" t="s">
        <v>29</v>
      </c>
      <c r="E4" s="12" t="s">
        <v>30</v>
      </c>
      <c r="F4" s="12" t="s">
        <v>31</v>
      </c>
      <c r="G4" s="12" t="s">
        <v>32</v>
      </c>
      <c r="H4" s="13" t="s">
        <v>33</v>
      </c>
    </row>
    <row r="5" spans="2:8" ht="42.75" x14ac:dyDescent="0.25">
      <c r="B5" s="14" t="s">
        <v>34</v>
      </c>
      <c r="C5" s="15" t="s">
        <v>35</v>
      </c>
      <c r="D5" s="15" t="s">
        <v>36</v>
      </c>
      <c r="E5" s="15" t="s">
        <v>37</v>
      </c>
      <c r="F5" s="16">
        <v>8.6999999999999994E-2</v>
      </c>
      <c r="G5" s="16">
        <v>0.12</v>
      </c>
      <c r="H5" s="17">
        <f>+G5-F5</f>
        <v>3.3000000000000002E-2</v>
      </c>
    </row>
    <row r="6" spans="2:8" ht="42.75" x14ac:dyDescent="0.25">
      <c r="B6" s="18" t="s">
        <v>34</v>
      </c>
      <c r="C6" s="19" t="s">
        <v>35</v>
      </c>
      <c r="D6" s="19" t="s">
        <v>36</v>
      </c>
      <c r="E6" s="19" t="s">
        <v>38</v>
      </c>
      <c r="F6" s="20" t="s">
        <v>39</v>
      </c>
      <c r="G6" s="20" t="s">
        <v>40</v>
      </c>
      <c r="H6" s="21">
        <f>565995-218427</f>
        <v>347568</v>
      </c>
    </row>
    <row r="7" spans="2:8" ht="42.75" x14ac:dyDescent="0.25">
      <c r="B7" s="18" t="s">
        <v>34</v>
      </c>
      <c r="C7" s="19" t="s">
        <v>35</v>
      </c>
      <c r="D7" s="19" t="s">
        <v>36</v>
      </c>
      <c r="E7" s="19" t="s">
        <v>41</v>
      </c>
      <c r="F7" s="20" t="s">
        <v>42</v>
      </c>
      <c r="G7" s="20" t="s">
        <v>43</v>
      </c>
      <c r="H7" s="21" t="s">
        <v>43</v>
      </c>
    </row>
    <row r="8" spans="2:8" ht="42.75" x14ac:dyDescent="0.25">
      <c r="B8" s="18" t="s">
        <v>34</v>
      </c>
      <c r="C8" s="19" t="s">
        <v>35</v>
      </c>
      <c r="D8" s="19" t="s">
        <v>44</v>
      </c>
      <c r="E8" s="19" t="s">
        <v>45</v>
      </c>
      <c r="F8" s="22">
        <v>0</v>
      </c>
      <c r="G8" s="22">
        <v>1</v>
      </c>
      <c r="H8" s="23">
        <v>1</v>
      </c>
    </row>
    <row r="9" spans="2:8" ht="42.75" x14ac:dyDescent="0.25">
      <c r="B9" s="18" t="s">
        <v>34</v>
      </c>
      <c r="C9" s="19" t="s">
        <v>35</v>
      </c>
      <c r="D9" s="19" t="s">
        <v>36</v>
      </c>
      <c r="E9" s="19" t="s">
        <v>46</v>
      </c>
      <c r="F9" s="20">
        <v>29</v>
      </c>
      <c r="G9" s="20">
        <v>20</v>
      </c>
      <c r="H9" s="21">
        <v>9</v>
      </c>
    </row>
    <row r="10" spans="2:8" ht="42.75" x14ac:dyDescent="0.25">
      <c r="B10" s="18" t="s">
        <v>34</v>
      </c>
      <c r="C10" s="19" t="s">
        <v>35</v>
      </c>
      <c r="D10" s="19" t="s">
        <v>36</v>
      </c>
      <c r="E10" s="19" t="s">
        <v>47</v>
      </c>
      <c r="F10" s="20">
        <v>0.22</v>
      </c>
      <c r="G10" s="20">
        <v>0.35</v>
      </c>
      <c r="H10" s="21">
        <f>G10-F10</f>
        <v>0.12999999999999998</v>
      </c>
    </row>
    <row r="11" spans="2:8" ht="42.75" x14ac:dyDescent="0.25">
      <c r="B11" s="18" t="s">
        <v>34</v>
      </c>
      <c r="C11" s="19" t="s">
        <v>35</v>
      </c>
      <c r="D11" s="19" t="s">
        <v>44</v>
      </c>
      <c r="E11" s="19" t="s">
        <v>48</v>
      </c>
      <c r="F11" s="22">
        <v>0</v>
      </c>
      <c r="G11" s="22">
        <v>1</v>
      </c>
      <c r="H11" s="23">
        <v>1</v>
      </c>
    </row>
    <row r="12" spans="2:8" ht="42.75" x14ac:dyDescent="0.25">
      <c r="B12" s="24" t="s">
        <v>34</v>
      </c>
      <c r="C12" s="25" t="s">
        <v>49</v>
      </c>
      <c r="D12" s="25" t="s">
        <v>36</v>
      </c>
      <c r="E12" s="25" t="s">
        <v>50</v>
      </c>
      <c r="F12" s="26" t="s">
        <v>51</v>
      </c>
      <c r="G12" s="26" t="s">
        <v>52</v>
      </c>
      <c r="H12" s="27">
        <f>260000-65000</f>
        <v>195000</v>
      </c>
    </row>
    <row r="13" spans="2:8" ht="42.75" x14ac:dyDescent="0.25">
      <c r="B13" s="24" t="s">
        <v>34</v>
      </c>
      <c r="C13" s="25" t="s">
        <v>49</v>
      </c>
      <c r="D13" s="25" t="s">
        <v>36</v>
      </c>
      <c r="E13" s="25" t="s">
        <v>53</v>
      </c>
      <c r="F13" s="28">
        <v>0</v>
      </c>
      <c r="G13" s="28">
        <v>0.15</v>
      </c>
      <c r="H13" s="29">
        <f>G13-F13</f>
        <v>0.15</v>
      </c>
    </row>
    <row r="14" spans="2:8" ht="42.75" x14ac:dyDescent="0.25">
      <c r="B14" s="24" t="s">
        <v>34</v>
      </c>
      <c r="C14" s="25" t="s">
        <v>49</v>
      </c>
      <c r="D14" s="25" t="s">
        <v>36</v>
      </c>
      <c r="E14" s="25" t="s">
        <v>54</v>
      </c>
      <c r="F14" s="26">
        <v>429</v>
      </c>
      <c r="G14" s="26">
        <v>1865</v>
      </c>
      <c r="H14" s="27">
        <f>+G14-F14</f>
        <v>1436</v>
      </c>
    </row>
    <row r="15" spans="2:8" ht="42.75" x14ac:dyDescent="0.25">
      <c r="B15" s="24" t="s">
        <v>34</v>
      </c>
      <c r="C15" s="25" t="s">
        <v>49</v>
      </c>
      <c r="D15" s="25" t="s">
        <v>36</v>
      </c>
      <c r="E15" s="25" t="s">
        <v>55</v>
      </c>
      <c r="F15" s="26" t="s">
        <v>56</v>
      </c>
      <c r="G15" s="26" t="s">
        <v>57</v>
      </c>
      <c r="H15" s="27">
        <f>1402900-701000</f>
        <v>701900</v>
      </c>
    </row>
    <row r="16" spans="2:8" ht="42.75" x14ac:dyDescent="0.25">
      <c r="B16" s="24" t="s">
        <v>34</v>
      </c>
      <c r="C16" s="25" t="s">
        <v>49</v>
      </c>
      <c r="D16" s="25" t="s">
        <v>36</v>
      </c>
      <c r="E16" s="25" t="s">
        <v>58</v>
      </c>
      <c r="F16" s="28">
        <v>0</v>
      </c>
      <c r="G16" s="28">
        <v>0.2</v>
      </c>
      <c r="H16" s="29">
        <f>G16-F16</f>
        <v>0.2</v>
      </c>
    </row>
    <row r="17" spans="2:9" ht="42.75" x14ac:dyDescent="0.25">
      <c r="B17" s="24" t="s">
        <v>34</v>
      </c>
      <c r="C17" s="25" t="s">
        <v>49</v>
      </c>
      <c r="D17" s="25" t="s">
        <v>36</v>
      </c>
      <c r="E17" s="25" t="s">
        <v>59</v>
      </c>
      <c r="F17" s="28">
        <v>0</v>
      </c>
      <c r="G17" s="28">
        <v>0.3</v>
      </c>
      <c r="H17" s="29">
        <v>0.3</v>
      </c>
    </row>
    <row r="18" spans="2:9" ht="42.75" x14ac:dyDescent="0.25">
      <c r="B18" s="24" t="s">
        <v>34</v>
      </c>
      <c r="C18" s="25" t="s">
        <v>49</v>
      </c>
      <c r="D18" s="25" t="s">
        <v>60</v>
      </c>
      <c r="E18" s="25" t="s">
        <v>61</v>
      </c>
      <c r="F18" s="26">
        <v>2</v>
      </c>
      <c r="G18" s="26">
        <v>5</v>
      </c>
      <c r="H18" s="27">
        <f>+G18-F18</f>
        <v>3</v>
      </c>
    </row>
    <row r="19" spans="2:9" ht="42.75" x14ac:dyDescent="0.25">
      <c r="B19" s="24" t="s">
        <v>34</v>
      </c>
      <c r="C19" s="25" t="s">
        <v>49</v>
      </c>
      <c r="D19" s="25" t="s">
        <v>60</v>
      </c>
      <c r="E19" s="25" t="s">
        <v>62</v>
      </c>
      <c r="F19" s="26">
        <v>0</v>
      </c>
      <c r="G19" s="26">
        <v>8</v>
      </c>
      <c r="H19" s="27">
        <f>+G19-F19</f>
        <v>8</v>
      </c>
    </row>
    <row r="20" spans="2:9" ht="71.25" x14ac:dyDescent="0.25">
      <c r="B20" s="30" t="s">
        <v>34</v>
      </c>
      <c r="C20" s="31" t="s">
        <v>63</v>
      </c>
      <c r="D20" s="31" t="s">
        <v>36</v>
      </c>
      <c r="E20" s="31" t="s">
        <v>64</v>
      </c>
      <c r="F20" s="32">
        <v>0</v>
      </c>
      <c r="G20" s="32">
        <v>8</v>
      </c>
      <c r="H20" s="33">
        <v>8</v>
      </c>
    </row>
    <row r="21" spans="2:9" ht="71.25" x14ac:dyDescent="0.25">
      <c r="B21" s="30" t="s">
        <v>34</v>
      </c>
      <c r="C21" s="31" t="s">
        <v>63</v>
      </c>
      <c r="D21" s="31" t="s">
        <v>36</v>
      </c>
      <c r="E21" s="31" t="s">
        <v>65</v>
      </c>
      <c r="F21" s="34">
        <v>0</v>
      </c>
      <c r="G21" s="34">
        <v>1</v>
      </c>
      <c r="H21" s="35">
        <v>1</v>
      </c>
    </row>
    <row r="22" spans="2:9" ht="71.25" x14ac:dyDescent="0.25">
      <c r="B22" s="30" t="s">
        <v>34</v>
      </c>
      <c r="C22" s="31" t="s">
        <v>63</v>
      </c>
      <c r="D22" s="31" t="s">
        <v>60</v>
      </c>
      <c r="E22" s="31" t="s">
        <v>66</v>
      </c>
      <c r="F22" s="34">
        <v>0</v>
      </c>
      <c r="G22" s="34">
        <v>1</v>
      </c>
      <c r="H22" s="35">
        <v>1</v>
      </c>
    </row>
    <row r="23" spans="2:9" ht="71.25" x14ac:dyDescent="0.25">
      <c r="B23" s="36" t="s">
        <v>34</v>
      </c>
      <c r="C23" s="37" t="s">
        <v>67</v>
      </c>
      <c r="D23" s="37" t="s">
        <v>36</v>
      </c>
      <c r="E23" s="37" t="s">
        <v>68</v>
      </c>
      <c r="F23" s="38">
        <v>0.84</v>
      </c>
      <c r="G23" s="38">
        <v>0.9</v>
      </c>
      <c r="H23" s="39">
        <f>+G23-F23</f>
        <v>6.0000000000000053E-2</v>
      </c>
    </row>
    <row r="24" spans="2:9" ht="71.25" x14ac:dyDescent="0.25">
      <c r="B24" s="36" t="s">
        <v>34</v>
      </c>
      <c r="C24" s="37" t="s">
        <v>67</v>
      </c>
      <c r="D24" s="37" t="s">
        <v>36</v>
      </c>
      <c r="E24" s="37" t="s">
        <v>69</v>
      </c>
      <c r="F24" s="40">
        <v>0</v>
      </c>
      <c r="G24" s="40">
        <v>8</v>
      </c>
      <c r="H24" s="41">
        <f>+G24-F24</f>
        <v>8</v>
      </c>
    </row>
    <row r="25" spans="2:9" ht="71.25" x14ac:dyDescent="0.25">
      <c r="B25" s="36" t="s">
        <v>34</v>
      </c>
      <c r="C25" s="37" t="s">
        <v>67</v>
      </c>
      <c r="D25" s="37" t="s">
        <v>60</v>
      </c>
      <c r="E25" s="37" t="s">
        <v>70</v>
      </c>
      <c r="F25" s="38">
        <v>0.75</v>
      </c>
      <c r="G25" s="38">
        <v>0.95</v>
      </c>
      <c r="H25" s="39">
        <f>+G25-F25</f>
        <v>0.19999999999999996</v>
      </c>
      <c r="I25" s="56"/>
    </row>
    <row r="26" spans="2:9" ht="57" x14ac:dyDescent="0.25">
      <c r="B26" s="42" t="s">
        <v>71</v>
      </c>
      <c r="C26" s="43"/>
      <c r="D26" s="43" t="s">
        <v>72</v>
      </c>
      <c r="E26" s="43" t="s">
        <v>73</v>
      </c>
      <c r="F26" s="44" t="s">
        <v>74</v>
      </c>
      <c r="G26" s="44" t="s">
        <v>75</v>
      </c>
      <c r="H26" s="45" t="s">
        <v>76</v>
      </c>
    </row>
    <row r="27" spans="2:9" ht="57" x14ac:dyDescent="0.25">
      <c r="B27" s="46" t="s">
        <v>71</v>
      </c>
      <c r="C27" s="47"/>
      <c r="D27" s="47" t="s">
        <v>72</v>
      </c>
      <c r="E27" s="47" t="s">
        <v>77</v>
      </c>
      <c r="F27" s="48" t="s">
        <v>74</v>
      </c>
      <c r="G27" s="48" t="s">
        <v>78</v>
      </c>
      <c r="H27" s="49" t="s">
        <v>78</v>
      </c>
    </row>
    <row r="28" spans="2:9" ht="57" x14ac:dyDescent="0.25">
      <c r="B28" s="46" t="s">
        <v>79</v>
      </c>
      <c r="C28" s="47"/>
      <c r="D28" s="47" t="s">
        <v>80</v>
      </c>
      <c r="E28" s="47" t="s">
        <v>81</v>
      </c>
      <c r="F28" s="48">
        <v>1</v>
      </c>
      <c r="G28" s="48">
        <v>6</v>
      </c>
      <c r="H28" s="49">
        <f>+G28-F28</f>
        <v>5</v>
      </c>
    </row>
    <row r="29" spans="2:9" ht="57" x14ac:dyDescent="0.25">
      <c r="B29" s="46" t="s">
        <v>79</v>
      </c>
      <c r="C29" s="47"/>
      <c r="D29" s="47" t="s">
        <v>80</v>
      </c>
      <c r="E29" s="47" t="s">
        <v>77</v>
      </c>
      <c r="F29" s="48" t="s">
        <v>82</v>
      </c>
      <c r="G29" s="48" t="s">
        <v>83</v>
      </c>
      <c r="H29" s="49" t="s">
        <v>84</v>
      </c>
    </row>
    <row r="30" spans="2:9" ht="57" x14ac:dyDescent="0.25">
      <c r="B30" s="46" t="s">
        <v>85</v>
      </c>
      <c r="C30" s="47"/>
      <c r="D30" s="47" t="s">
        <v>86</v>
      </c>
      <c r="E30" s="47" t="s">
        <v>87</v>
      </c>
      <c r="F30" s="48">
        <v>0</v>
      </c>
      <c r="G30" s="48">
        <v>1</v>
      </c>
      <c r="H30" s="49">
        <v>1</v>
      </c>
    </row>
    <row r="31" spans="2:9" ht="71.25" x14ac:dyDescent="0.25">
      <c r="B31" s="46" t="s">
        <v>88</v>
      </c>
      <c r="C31" s="47"/>
      <c r="D31" s="47" t="s">
        <v>89</v>
      </c>
      <c r="E31" s="47" t="s">
        <v>90</v>
      </c>
      <c r="F31" s="48">
        <v>6</v>
      </c>
      <c r="G31" s="48">
        <v>0</v>
      </c>
      <c r="H31" s="49">
        <v>0</v>
      </c>
    </row>
    <row r="32" spans="2:9" ht="57" x14ac:dyDescent="0.25">
      <c r="B32" s="46" t="s">
        <v>91</v>
      </c>
      <c r="C32" s="47"/>
      <c r="D32" s="47" t="s">
        <v>92</v>
      </c>
      <c r="E32" s="47" t="s">
        <v>93</v>
      </c>
      <c r="F32" s="48">
        <v>3</v>
      </c>
      <c r="G32" s="48">
        <v>0</v>
      </c>
      <c r="H32" s="49">
        <v>0</v>
      </c>
    </row>
    <row r="33" spans="2:8" ht="57" x14ac:dyDescent="0.25">
      <c r="B33" s="46" t="s">
        <v>91</v>
      </c>
      <c r="C33" s="47"/>
      <c r="D33" s="47" t="s">
        <v>92</v>
      </c>
      <c r="E33" s="47" t="s">
        <v>94</v>
      </c>
      <c r="F33" s="48">
        <v>0</v>
      </c>
      <c r="G33" s="48" t="s">
        <v>95</v>
      </c>
      <c r="H33" s="49" t="s">
        <v>95</v>
      </c>
    </row>
    <row r="34" spans="2:8" ht="42.75" x14ac:dyDescent="0.25">
      <c r="B34" s="46" t="s">
        <v>96</v>
      </c>
      <c r="C34" s="47"/>
      <c r="D34" s="47" t="s">
        <v>97</v>
      </c>
      <c r="E34" s="47" t="s">
        <v>98</v>
      </c>
      <c r="F34" s="48">
        <v>0</v>
      </c>
      <c r="G34" s="48">
        <v>12000</v>
      </c>
      <c r="H34" s="49">
        <v>12000</v>
      </c>
    </row>
    <row r="35" spans="2:8" ht="57" x14ac:dyDescent="0.25">
      <c r="B35" s="46" t="s">
        <v>96</v>
      </c>
      <c r="C35" s="47"/>
      <c r="D35" s="47" t="s">
        <v>97</v>
      </c>
      <c r="E35" s="47" t="s">
        <v>94</v>
      </c>
      <c r="F35" s="48" t="s">
        <v>74</v>
      </c>
      <c r="G35" s="48" t="s">
        <v>99</v>
      </c>
      <c r="H35" s="49" t="s">
        <v>99</v>
      </c>
    </row>
    <row r="36" spans="2:8" ht="57" x14ac:dyDescent="0.25">
      <c r="B36" s="46" t="s">
        <v>100</v>
      </c>
      <c r="C36" s="47"/>
      <c r="D36" s="47" t="s">
        <v>101</v>
      </c>
      <c r="E36" s="47" t="s">
        <v>102</v>
      </c>
      <c r="F36" s="48">
        <v>0</v>
      </c>
      <c r="G36" s="48">
        <v>3100</v>
      </c>
      <c r="H36" s="49">
        <v>3100</v>
      </c>
    </row>
    <row r="37" spans="2:8" ht="71.25" x14ac:dyDescent="0.25">
      <c r="B37" s="46" t="s">
        <v>103</v>
      </c>
      <c r="C37" s="47"/>
      <c r="D37" s="47" t="s">
        <v>104</v>
      </c>
      <c r="E37" s="47" t="s">
        <v>94</v>
      </c>
      <c r="F37" s="48" t="s">
        <v>105</v>
      </c>
      <c r="G37" s="48" t="s">
        <v>106</v>
      </c>
      <c r="H37" s="49">
        <f>300000-4000</f>
        <v>296000</v>
      </c>
    </row>
    <row r="38" spans="2:8" ht="42.75" x14ac:dyDescent="0.25">
      <c r="B38" s="46" t="s">
        <v>107</v>
      </c>
      <c r="C38" s="47"/>
      <c r="D38" s="47" t="s">
        <v>108</v>
      </c>
      <c r="E38" s="47" t="s">
        <v>109</v>
      </c>
      <c r="F38" s="50">
        <v>0.3</v>
      </c>
      <c r="G38" s="50">
        <v>0.34699999999999998</v>
      </c>
      <c r="H38" s="51">
        <f>+G38-F38</f>
        <v>4.6999999999999986E-2</v>
      </c>
    </row>
    <row r="39" spans="2:8" ht="57.75" thickBot="1" x14ac:dyDescent="0.3">
      <c r="B39" s="52" t="s">
        <v>107</v>
      </c>
      <c r="C39" s="53"/>
      <c r="D39" s="53" t="s">
        <v>108</v>
      </c>
      <c r="E39" s="53" t="s">
        <v>110</v>
      </c>
      <c r="F39" s="54" t="s">
        <v>111</v>
      </c>
      <c r="G39" s="54">
        <v>10</v>
      </c>
      <c r="H39" s="55">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4ED3-9FAA-41A8-A2D4-05978888AB66}">
  <dimension ref="A1:DN29"/>
  <sheetViews>
    <sheetView tabSelected="1" topLeftCell="L1" zoomScale="60" zoomScaleNormal="60" workbookViewId="0">
      <pane ySplit="9" topLeftCell="A15" activePane="bottomLeft" state="frozen"/>
      <selection pane="bottomLeft" activeCell="W19" sqref="W19"/>
    </sheetView>
  </sheetViews>
  <sheetFormatPr baseColWidth="10" defaultColWidth="0" defaultRowHeight="12.75" customHeight="1" zeroHeight="1" x14ac:dyDescent="0.2"/>
  <cols>
    <col min="1" max="1" width="2.140625" style="2" customWidth="1"/>
    <col min="2" max="2" width="37.5703125" style="2" customWidth="1"/>
    <col min="3" max="3" width="48.5703125" style="2" customWidth="1"/>
    <col min="4" max="5" width="23.7109375" style="2" customWidth="1"/>
    <col min="6" max="6" width="19" style="2" customWidth="1"/>
    <col min="7" max="7" width="32.85546875" style="2" customWidth="1"/>
    <col min="8" max="8" width="39.7109375" style="2" customWidth="1"/>
    <col min="9" max="9" width="41" style="2" customWidth="1"/>
    <col min="10" max="10" width="41.28515625" style="2" customWidth="1"/>
    <col min="11" max="11" width="23.5703125" style="2" customWidth="1"/>
    <col min="12" max="12" width="22.140625" style="2" customWidth="1"/>
    <col min="13" max="13" width="17.28515625" style="2" customWidth="1"/>
    <col min="14" max="14" width="39.85546875" style="2" customWidth="1"/>
    <col min="15" max="15" width="6.140625" style="2" customWidth="1"/>
    <col min="16" max="16" width="34.28515625" style="2" customWidth="1"/>
    <col min="17" max="17" width="28.85546875" style="2" customWidth="1"/>
    <col min="18" max="18" width="29.7109375" style="2" customWidth="1"/>
    <col min="19" max="19" width="29.85546875" style="2" customWidth="1"/>
    <col min="20" max="20" width="29.42578125" style="2" customWidth="1"/>
    <col min="21" max="21" width="28.5703125" style="2" customWidth="1"/>
    <col min="22" max="22" width="29.42578125" style="2" customWidth="1"/>
    <col min="23" max="23" width="6.28515625" style="2" customWidth="1"/>
    <col min="24" max="118" width="0" style="2" hidden="1" customWidth="1"/>
    <col min="119" max="16384" width="10.85546875" style="2" hidden="1"/>
  </cols>
  <sheetData>
    <row r="1" spans="1:117" ht="13.5" hidden="1" thickBot="1" x14ac:dyDescent="0.25"/>
    <row r="2" spans="1:117" ht="13.5" hidden="1" thickBot="1" x14ac:dyDescent="0.25"/>
    <row r="3" spans="1:117" ht="88.5" hidden="1" customHeight="1" thickBot="1" x14ac:dyDescent="0.25">
      <c r="B3" s="189" t="s">
        <v>115</v>
      </c>
      <c r="C3" s="190"/>
      <c r="D3" s="193" t="s">
        <v>118</v>
      </c>
      <c r="E3" s="194"/>
      <c r="F3" s="195"/>
      <c r="G3" s="195"/>
      <c r="H3" s="195"/>
      <c r="I3" s="195"/>
      <c r="J3" s="195"/>
      <c r="K3" s="195"/>
      <c r="L3" s="195"/>
      <c r="M3" s="195"/>
      <c r="N3" s="195"/>
      <c r="O3" s="195"/>
      <c r="P3" s="195"/>
      <c r="Q3" s="195"/>
      <c r="R3" s="195"/>
      <c r="S3" s="195"/>
      <c r="T3" s="196"/>
      <c r="U3" s="197"/>
      <c r="V3" s="198"/>
    </row>
    <row r="4" spans="1:117" ht="30" hidden="1" customHeight="1" thickBot="1" x14ac:dyDescent="0.25">
      <c r="B4" s="191"/>
      <c r="C4" s="192"/>
      <c r="D4" s="201" t="s">
        <v>157</v>
      </c>
      <c r="E4" s="202"/>
      <c r="F4" s="203"/>
      <c r="G4" s="203"/>
      <c r="H4" s="203"/>
      <c r="I4" s="203"/>
      <c r="J4" s="203"/>
      <c r="K4" s="203"/>
      <c r="L4" s="203"/>
      <c r="M4" s="203"/>
      <c r="N4" s="203"/>
      <c r="O4" s="203"/>
      <c r="P4" s="203"/>
      <c r="Q4" s="203"/>
      <c r="R4" s="203"/>
      <c r="S4" s="203"/>
      <c r="T4" s="204"/>
      <c r="U4" s="199"/>
      <c r="V4" s="200"/>
    </row>
    <row r="5" spans="1:117" ht="29.25" customHeight="1" thickBot="1" x14ac:dyDescent="0.25">
      <c r="B5" s="205" t="s">
        <v>117</v>
      </c>
      <c r="C5" s="206"/>
      <c r="D5" s="207" t="s">
        <v>119</v>
      </c>
      <c r="E5" s="208"/>
      <c r="F5" s="208"/>
      <c r="G5" s="208"/>
      <c r="H5" s="208"/>
      <c r="I5" s="208"/>
      <c r="J5" s="208"/>
      <c r="K5" s="208"/>
      <c r="L5" s="208"/>
      <c r="M5" s="208"/>
      <c r="N5" s="208"/>
      <c r="O5" s="208"/>
      <c r="P5" s="208"/>
      <c r="Q5" s="208"/>
      <c r="R5" s="208"/>
      <c r="S5" s="208"/>
      <c r="T5" s="209"/>
      <c r="U5" s="210" t="s">
        <v>116</v>
      </c>
      <c r="V5" s="211"/>
    </row>
    <row r="6" spans="1:117" s="4" customFormat="1" ht="49.5" customHeight="1" thickBot="1" x14ac:dyDescent="0.25">
      <c r="A6" s="2"/>
      <c r="B6" s="83" t="s">
        <v>0</v>
      </c>
      <c r="C6" s="183" t="s">
        <v>120</v>
      </c>
      <c r="D6" s="184"/>
      <c r="E6" s="184"/>
      <c r="F6" s="184"/>
      <c r="G6" s="184"/>
      <c r="H6" s="184"/>
      <c r="I6" s="184"/>
      <c r="J6" s="184"/>
      <c r="K6" s="184"/>
      <c r="L6" s="184"/>
      <c r="M6" s="184"/>
      <c r="N6" s="184"/>
      <c r="O6" s="184"/>
      <c r="P6" s="184"/>
      <c r="Q6" s="184"/>
      <c r="R6" s="184"/>
      <c r="S6" s="184"/>
      <c r="T6" s="184"/>
      <c r="U6" s="85" t="s">
        <v>142</v>
      </c>
      <c r="V6" s="57">
        <v>2024</v>
      </c>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row>
    <row r="7" spans="1:117" ht="40.5" customHeight="1" thickBot="1" x14ac:dyDescent="0.25">
      <c r="B7" s="84" t="s">
        <v>1</v>
      </c>
      <c r="C7" s="185" t="s">
        <v>121</v>
      </c>
      <c r="D7" s="186"/>
      <c r="E7" s="186"/>
      <c r="F7" s="186"/>
      <c r="G7" s="186"/>
      <c r="H7" s="186"/>
      <c r="I7" s="186"/>
      <c r="J7" s="186"/>
      <c r="K7" s="186"/>
      <c r="L7" s="186"/>
      <c r="M7" s="186"/>
      <c r="N7" s="186"/>
      <c r="O7" s="186"/>
      <c r="P7" s="186"/>
      <c r="Q7" s="186"/>
      <c r="R7" s="186"/>
      <c r="S7" s="186"/>
      <c r="T7" s="186"/>
      <c r="U7" s="86" t="s">
        <v>143</v>
      </c>
      <c r="V7" s="58"/>
    </row>
    <row r="8" spans="1:117" ht="37.5" customHeight="1" x14ac:dyDescent="0.2">
      <c r="B8" s="187" t="s">
        <v>2</v>
      </c>
      <c r="C8" s="117" t="s">
        <v>10</v>
      </c>
      <c r="D8" s="117" t="s">
        <v>164</v>
      </c>
      <c r="E8" s="117" t="s">
        <v>165</v>
      </c>
      <c r="F8" s="117" t="s">
        <v>25</v>
      </c>
      <c r="G8" s="117" t="s">
        <v>11</v>
      </c>
      <c r="H8" s="117" t="s">
        <v>23</v>
      </c>
      <c r="I8" s="117" t="s">
        <v>166</v>
      </c>
      <c r="J8" s="175" t="s">
        <v>158</v>
      </c>
      <c r="K8" s="169" t="s">
        <v>3</v>
      </c>
      <c r="L8" s="175" t="s">
        <v>6</v>
      </c>
      <c r="M8" s="117" t="s">
        <v>4</v>
      </c>
      <c r="N8" s="175" t="s">
        <v>112</v>
      </c>
      <c r="O8" s="117" t="s">
        <v>7</v>
      </c>
      <c r="P8" s="169" t="s">
        <v>114</v>
      </c>
      <c r="Q8" s="171" t="s">
        <v>17</v>
      </c>
      <c r="R8" s="172"/>
      <c r="S8" s="173" t="s">
        <v>18</v>
      </c>
      <c r="T8" s="174"/>
      <c r="U8" s="175" t="s">
        <v>12</v>
      </c>
      <c r="V8" s="176" t="s">
        <v>13</v>
      </c>
    </row>
    <row r="9" spans="1:117" ht="33.75" customHeight="1" thickBot="1" x14ac:dyDescent="0.25">
      <c r="B9" s="188"/>
      <c r="C9" s="116"/>
      <c r="D9" s="116"/>
      <c r="E9" s="116"/>
      <c r="F9" s="116"/>
      <c r="G9" s="116"/>
      <c r="H9" s="116"/>
      <c r="I9" s="116"/>
      <c r="J9" s="175"/>
      <c r="K9" s="170"/>
      <c r="L9" s="175"/>
      <c r="M9" s="116"/>
      <c r="N9" s="182"/>
      <c r="O9" s="116"/>
      <c r="P9" s="170"/>
      <c r="Q9" s="59" t="s">
        <v>8</v>
      </c>
      <c r="R9" s="59" t="s">
        <v>9</v>
      </c>
      <c r="S9" s="59" t="s">
        <v>15</v>
      </c>
      <c r="T9" s="59" t="s">
        <v>16</v>
      </c>
      <c r="U9" s="175"/>
      <c r="V9" s="176"/>
    </row>
    <row r="10" spans="1:117" ht="87.75" customHeight="1" x14ac:dyDescent="0.2">
      <c r="B10" s="177" t="s">
        <v>122</v>
      </c>
      <c r="C10" s="146" t="s">
        <v>150</v>
      </c>
      <c r="D10" s="180">
        <v>3</v>
      </c>
      <c r="E10" s="180">
        <v>23</v>
      </c>
      <c r="F10" s="167" t="s">
        <v>148</v>
      </c>
      <c r="G10" s="160" t="s">
        <v>152</v>
      </c>
      <c r="H10" s="162" t="s">
        <v>149</v>
      </c>
      <c r="I10" s="87" t="s">
        <v>125</v>
      </c>
      <c r="J10" s="163" t="s">
        <v>153</v>
      </c>
      <c r="K10" s="165" t="s">
        <v>124</v>
      </c>
      <c r="L10" s="167" t="s">
        <v>133</v>
      </c>
      <c r="M10" s="167" t="s">
        <v>134</v>
      </c>
      <c r="N10" s="144" t="s">
        <v>155</v>
      </c>
      <c r="O10" s="88" t="s">
        <v>136</v>
      </c>
      <c r="P10" s="146" t="s">
        <v>144</v>
      </c>
      <c r="Q10" s="98" t="s">
        <v>159</v>
      </c>
      <c r="R10" s="148">
        <f>SUM(Q10:Q13)</f>
        <v>4200000000</v>
      </c>
      <c r="S10" s="89"/>
      <c r="T10" s="89"/>
      <c r="U10" s="90"/>
      <c r="V10" s="91"/>
    </row>
    <row r="11" spans="1:117" ht="87.75" customHeight="1" x14ac:dyDescent="0.2">
      <c r="B11" s="178"/>
      <c r="C11" s="179"/>
      <c r="D11" s="181"/>
      <c r="E11" s="181"/>
      <c r="F11" s="168"/>
      <c r="G11" s="161"/>
      <c r="H11" s="161"/>
      <c r="I11" s="60" t="s">
        <v>126</v>
      </c>
      <c r="J11" s="164"/>
      <c r="K11" s="166"/>
      <c r="L11" s="168"/>
      <c r="M11" s="168"/>
      <c r="N11" s="145"/>
      <c r="O11" s="61" t="s">
        <v>137</v>
      </c>
      <c r="P11" s="147"/>
      <c r="Q11" s="99">
        <v>4200000000</v>
      </c>
      <c r="R11" s="149"/>
      <c r="S11" s="212">
        <v>3627024970.6799998</v>
      </c>
      <c r="T11" s="212">
        <v>2235917015.8800001</v>
      </c>
      <c r="U11" s="109">
        <v>4</v>
      </c>
      <c r="V11" s="64" t="s">
        <v>171</v>
      </c>
    </row>
    <row r="12" spans="1:117" ht="87.75" customHeight="1" x14ac:dyDescent="0.2">
      <c r="B12" s="178"/>
      <c r="C12" s="179"/>
      <c r="D12" s="151" t="s">
        <v>147</v>
      </c>
      <c r="E12" s="151" t="s">
        <v>147</v>
      </c>
      <c r="F12" s="137" t="s">
        <v>148</v>
      </c>
      <c r="G12" s="153" t="s">
        <v>160</v>
      </c>
      <c r="H12" s="155" t="s">
        <v>161</v>
      </c>
      <c r="I12" s="93" t="s">
        <v>127</v>
      </c>
      <c r="J12" s="156" t="s">
        <v>146</v>
      </c>
      <c r="K12" s="158" t="s">
        <v>130</v>
      </c>
      <c r="L12" s="137" t="s">
        <v>129</v>
      </c>
      <c r="M12" s="137" t="s">
        <v>134</v>
      </c>
      <c r="N12" s="139" t="s">
        <v>155</v>
      </c>
      <c r="O12" s="95" t="s">
        <v>138</v>
      </c>
      <c r="P12" s="141" t="s">
        <v>146</v>
      </c>
      <c r="Q12" s="100">
        <v>0</v>
      </c>
      <c r="R12" s="149"/>
      <c r="S12" s="65"/>
      <c r="T12" s="65"/>
      <c r="U12" s="63"/>
      <c r="V12" s="64"/>
    </row>
    <row r="13" spans="1:117" ht="87.75" customHeight="1" x14ac:dyDescent="0.2">
      <c r="B13" s="178"/>
      <c r="C13" s="179"/>
      <c r="D13" s="152"/>
      <c r="E13" s="152"/>
      <c r="F13" s="138"/>
      <c r="G13" s="154"/>
      <c r="H13" s="154"/>
      <c r="I13" s="94" t="s">
        <v>128</v>
      </c>
      <c r="J13" s="157"/>
      <c r="K13" s="159"/>
      <c r="L13" s="138"/>
      <c r="M13" s="138"/>
      <c r="N13" s="140"/>
      <c r="O13" s="96" t="s">
        <v>139</v>
      </c>
      <c r="P13" s="142"/>
      <c r="Q13" s="101">
        <v>0</v>
      </c>
      <c r="R13" s="150"/>
      <c r="S13" s="79"/>
      <c r="T13" s="79"/>
      <c r="U13" s="80"/>
      <c r="V13" s="81"/>
    </row>
    <row r="14" spans="1:117" ht="37.5" customHeight="1" x14ac:dyDescent="0.2">
      <c r="B14" s="143" t="s">
        <v>113</v>
      </c>
      <c r="C14" s="133" t="s">
        <v>10</v>
      </c>
      <c r="D14" s="133" t="s">
        <v>24</v>
      </c>
      <c r="E14" s="116" t="s">
        <v>170</v>
      </c>
      <c r="F14" s="133" t="s">
        <v>25</v>
      </c>
      <c r="G14" s="133" t="s">
        <v>11</v>
      </c>
      <c r="H14" s="133" t="s">
        <v>23</v>
      </c>
      <c r="I14" s="134" t="s">
        <v>5</v>
      </c>
      <c r="J14" s="133" t="s">
        <v>158</v>
      </c>
      <c r="K14" s="134" t="s">
        <v>3</v>
      </c>
      <c r="L14" s="133" t="s">
        <v>6</v>
      </c>
      <c r="M14" s="133" t="s">
        <v>4</v>
      </c>
      <c r="N14" s="133" t="s">
        <v>112</v>
      </c>
      <c r="O14" s="133" t="s">
        <v>7</v>
      </c>
      <c r="P14" s="134" t="s">
        <v>114</v>
      </c>
      <c r="Q14" s="135" t="s">
        <v>17</v>
      </c>
      <c r="R14" s="135"/>
      <c r="S14" s="134" t="s">
        <v>18</v>
      </c>
      <c r="T14" s="134"/>
      <c r="U14" s="133" t="s">
        <v>12</v>
      </c>
      <c r="V14" s="136" t="s">
        <v>13</v>
      </c>
    </row>
    <row r="15" spans="1:117" ht="33.75" customHeight="1" x14ac:dyDescent="0.2">
      <c r="B15" s="143"/>
      <c r="C15" s="133"/>
      <c r="D15" s="133"/>
      <c r="E15" s="117"/>
      <c r="F15" s="133"/>
      <c r="G15" s="133"/>
      <c r="H15" s="133"/>
      <c r="I15" s="134"/>
      <c r="J15" s="133"/>
      <c r="K15" s="134"/>
      <c r="L15" s="133"/>
      <c r="M15" s="133"/>
      <c r="N15" s="134"/>
      <c r="O15" s="133"/>
      <c r="P15" s="134"/>
      <c r="Q15" s="104" t="s">
        <v>8</v>
      </c>
      <c r="R15" s="105" t="s">
        <v>9</v>
      </c>
      <c r="S15" s="82" t="s">
        <v>15</v>
      </c>
      <c r="T15" s="82" t="s">
        <v>16</v>
      </c>
      <c r="U15" s="133"/>
      <c r="V15" s="136"/>
    </row>
    <row r="16" spans="1:117" ht="132.75" customHeight="1" thickBot="1" x14ac:dyDescent="0.25">
      <c r="B16" s="128" t="s">
        <v>123</v>
      </c>
      <c r="C16" s="112" t="s">
        <v>151</v>
      </c>
      <c r="D16" s="130">
        <v>2</v>
      </c>
      <c r="E16" s="130">
        <v>22</v>
      </c>
      <c r="F16" s="124" t="s">
        <v>148</v>
      </c>
      <c r="G16" s="132" t="s">
        <v>152</v>
      </c>
      <c r="H16" s="118" t="s">
        <v>149</v>
      </c>
      <c r="I16" s="60" t="s">
        <v>131</v>
      </c>
      <c r="J16" s="120" t="s">
        <v>154</v>
      </c>
      <c r="K16" s="122" t="s">
        <v>132</v>
      </c>
      <c r="L16" s="124" t="s">
        <v>135</v>
      </c>
      <c r="M16" s="124" t="s">
        <v>134</v>
      </c>
      <c r="N16" s="126" t="s">
        <v>155</v>
      </c>
      <c r="O16" s="61" t="s">
        <v>140</v>
      </c>
      <c r="P16" s="112" t="s">
        <v>145</v>
      </c>
      <c r="Q16" s="102" t="s">
        <v>159</v>
      </c>
      <c r="R16" s="114">
        <f>SUM(Q16:Q17)</f>
        <v>1800000000</v>
      </c>
      <c r="S16" s="213">
        <v>38898658</v>
      </c>
      <c r="T16" s="213">
        <v>38898658</v>
      </c>
      <c r="U16" s="63"/>
      <c r="V16" s="64"/>
    </row>
    <row r="17" spans="2:22" ht="132.75" customHeight="1" thickBot="1" x14ac:dyDescent="0.25">
      <c r="B17" s="129"/>
      <c r="C17" s="113"/>
      <c r="D17" s="131"/>
      <c r="E17" s="131"/>
      <c r="F17" s="125"/>
      <c r="G17" s="119"/>
      <c r="H17" s="119"/>
      <c r="I17" s="75" t="s">
        <v>156</v>
      </c>
      <c r="J17" s="121"/>
      <c r="K17" s="123"/>
      <c r="L17" s="125"/>
      <c r="M17" s="125"/>
      <c r="N17" s="127"/>
      <c r="O17" s="76" t="s">
        <v>141</v>
      </c>
      <c r="P17" s="113"/>
      <c r="Q17" s="103">
        <v>1800000000</v>
      </c>
      <c r="R17" s="115"/>
      <c r="S17" s="213">
        <v>1391942723.02</v>
      </c>
      <c r="T17" s="213">
        <v>610433470.01999998</v>
      </c>
      <c r="U17" s="110">
        <v>6</v>
      </c>
      <c r="V17" s="78" t="s">
        <v>172</v>
      </c>
    </row>
    <row r="18" spans="2:22" ht="33.75" customHeight="1" x14ac:dyDescent="0.25">
      <c r="B18" s="66" t="s">
        <v>14</v>
      </c>
      <c r="C18" s="66"/>
      <c r="D18" s="66"/>
      <c r="E18" s="66"/>
      <c r="F18" s="66"/>
      <c r="G18" s="66"/>
      <c r="H18" s="66"/>
      <c r="I18" s="66"/>
      <c r="J18" s="66"/>
      <c r="K18" s="66"/>
      <c r="L18" s="66"/>
      <c r="M18" s="66"/>
      <c r="N18" s="67"/>
      <c r="O18" s="66"/>
      <c r="P18" s="92"/>
      <c r="Q18" s="74">
        <f>SUM(Q10:Q17)</f>
        <v>6000000000</v>
      </c>
      <c r="R18" s="74">
        <f>SUM(R10:R17)</f>
        <v>6000000000</v>
      </c>
      <c r="S18" s="108">
        <f>SUM(S10:S17)</f>
        <v>5057866351.6999998</v>
      </c>
      <c r="T18" s="108">
        <f>SUM(T10:T17)</f>
        <v>2885249143.9000001</v>
      </c>
      <c r="U18" s="66"/>
      <c r="V18" s="66"/>
    </row>
    <row r="19" spans="2:22" ht="24" customHeight="1" x14ac:dyDescent="0.25">
      <c r="B19" s="97" t="s">
        <v>162</v>
      </c>
      <c r="C19" s="66"/>
      <c r="D19" s="66"/>
      <c r="E19" s="66"/>
      <c r="F19" s="66"/>
      <c r="G19" s="66"/>
      <c r="H19" s="66"/>
      <c r="I19" s="66"/>
      <c r="J19" s="66"/>
      <c r="K19" s="66"/>
      <c r="L19" s="66"/>
      <c r="M19" s="66"/>
      <c r="N19" s="66"/>
      <c r="O19" s="66"/>
      <c r="P19" s="69"/>
      <c r="Q19" s="70"/>
      <c r="R19" s="66"/>
      <c r="S19" s="66"/>
      <c r="T19" s="66"/>
      <c r="U19" s="66"/>
      <c r="V19" s="66"/>
    </row>
    <row r="20" spans="2:22" ht="30" customHeight="1" x14ac:dyDescent="0.25">
      <c r="B20" s="97" t="s">
        <v>169</v>
      </c>
      <c r="C20" s="66"/>
      <c r="D20" s="66"/>
      <c r="E20" s="66"/>
      <c r="F20" s="66"/>
      <c r="G20" s="66"/>
      <c r="H20" s="66"/>
      <c r="I20" s="66"/>
      <c r="J20" s="66"/>
      <c r="K20" s="66"/>
      <c r="L20" s="66"/>
      <c r="M20" s="66"/>
      <c r="N20" s="66"/>
      <c r="O20" s="66"/>
      <c r="P20" s="71" t="s">
        <v>19</v>
      </c>
      <c r="Q20" s="68">
        <f>+Q18+Q19</f>
        <v>6000000000</v>
      </c>
      <c r="R20" s="72"/>
      <c r="S20" s="73"/>
      <c r="T20" s="73"/>
      <c r="U20" s="66"/>
      <c r="V20" s="66"/>
    </row>
    <row r="21" spans="2:22" ht="18.95" customHeight="1" x14ac:dyDescent="0.25">
      <c r="B21" s="97" t="s">
        <v>163</v>
      </c>
      <c r="C21" s="66"/>
      <c r="D21" s="66"/>
      <c r="E21" s="66"/>
      <c r="F21" s="66"/>
      <c r="G21" s="66"/>
      <c r="H21" s="66"/>
      <c r="I21" s="66"/>
      <c r="J21" s="66"/>
      <c r="K21" s="66"/>
      <c r="L21" s="66"/>
      <c r="M21" s="66"/>
      <c r="N21" s="66"/>
      <c r="O21" s="66"/>
      <c r="P21" s="66"/>
      <c r="Q21" s="66"/>
      <c r="R21" s="72"/>
      <c r="S21" s="73"/>
      <c r="T21" s="73"/>
      <c r="U21" s="66"/>
      <c r="V21" s="66"/>
    </row>
    <row r="22" spans="2:22" hidden="1" x14ac:dyDescent="0.2">
      <c r="B22" s="97"/>
      <c r="R22" s="3"/>
      <c r="S22" s="3"/>
      <c r="T22" s="3"/>
    </row>
    <row r="23" spans="2:22" hidden="1" x14ac:dyDescent="0.2">
      <c r="B23" s="97"/>
    </row>
    <row r="26" spans="2:22" hidden="1" x14ac:dyDescent="0.2">
      <c r="P26" s="1"/>
    </row>
    <row r="27" spans="2:22" hidden="1" x14ac:dyDescent="0.2">
      <c r="P27" s="1"/>
    </row>
    <row r="28" spans="2:22" hidden="1" x14ac:dyDescent="0.2">
      <c r="V28" s="2" t="s">
        <v>20</v>
      </c>
    </row>
    <row r="29" spans="2:22" hidden="1" x14ac:dyDescent="0.2">
      <c r="V29" s="2" t="s">
        <v>21</v>
      </c>
    </row>
  </sheetData>
  <protectedRanges>
    <protectedRange password="C9BB" sqref="D10:E13 D16:E17" name="Rango1_3"/>
  </protectedRanges>
  <dataConsolidate/>
  <mergeCells count="86">
    <mergeCell ref="B3:C4"/>
    <mergeCell ref="D3:T3"/>
    <mergeCell ref="U3:V4"/>
    <mergeCell ref="D4:T4"/>
    <mergeCell ref="B5:C5"/>
    <mergeCell ref="D5:T5"/>
    <mergeCell ref="U5:V5"/>
    <mergeCell ref="O8:O9"/>
    <mergeCell ref="C6:T6"/>
    <mergeCell ref="C7:T7"/>
    <mergeCell ref="B8:B9"/>
    <mergeCell ref="C8:C9"/>
    <mergeCell ref="D8:D9"/>
    <mergeCell ref="E8:E9"/>
    <mergeCell ref="F8:F9"/>
    <mergeCell ref="G8:G9"/>
    <mergeCell ref="H8:H9"/>
    <mergeCell ref="I8:I9"/>
    <mergeCell ref="J8:J9"/>
    <mergeCell ref="K8:K9"/>
    <mergeCell ref="L8:L9"/>
    <mergeCell ref="M8:M9"/>
    <mergeCell ref="N8:N9"/>
    <mergeCell ref="P8:P9"/>
    <mergeCell ref="Q8:R8"/>
    <mergeCell ref="S8:T8"/>
    <mergeCell ref="U8:U9"/>
    <mergeCell ref="V8:V9"/>
    <mergeCell ref="N10:N11"/>
    <mergeCell ref="P10:P11"/>
    <mergeCell ref="R10:R13"/>
    <mergeCell ref="D12:D13"/>
    <mergeCell ref="E12:E13"/>
    <mergeCell ref="F12:F13"/>
    <mergeCell ref="G12:G13"/>
    <mergeCell ref="H12:H13"/>
    <mergeCell ref="J12:J13"/>
    <mergeCell ref="K12:K13"/>
    <mergeCell ref="G10:G11"/>
    <mergeCell ref="H10:H11"/>
    <mergeCell ref="J10:J11"/>
    <mergeCell ref="K10:K11"/>
    <mergeCell ref="L10:L11"/>
    <mergeCell ref="M10:M11"/>
    <mergeCell ref="L12:L13"/>
    <mergeCell ref="M12:M13"/>
    <mergeCell ref="N12:N13"/>
    <mergeCell ref="P12:P13"/>
    <mergeCell ref="B14:B15"/>
    <mergeCell ref="C14:C15"/>
    <mergeCell ref="D14:D15"/>
    <mergeCell ref="F14:F15"/>
    <mergeCell ref="G14:G15"/>
    <mergeCell ref="H14:H15"/>
    <mergeCell ref="B10:B13"/>
    <mergeCell ref="C10:C13"/>
    <mergeCell ref="D10:D11"/>
    <mergeCell ref="E10:E11"/>
    <mergeCell ref="F10:F11"/>
    <mergeCell ref="S14:T14"/>
    <mergeCell ref="U14:U15"/>
    <mergeCell ref="V14:V15"/>
    <mergeCell ref="I14:I15"/>
    <mergeCell ref="J14:J15"/>
    <mergeCell ref="K14:K15"/>
    <mergeCell ref="L14:L15"/>
    <mergeCell ref="M14:M15"/>
    <mergeCell ref="N14:N15"/>
    <mergeCell ref="B16:B17"/>
    <mergeCell ref="C16:C17"/>
    <mergeCell ref="D16:D17"/>
    <mergeCell ref="E16:E17"/>
    <mergeCell ref="F16:F17"/>
    <mergeCell ref="P16:P17"/>
    <mergeCell ref="R16:R17"/>
    <mergeCell ref="E14:E15"/>
    <mergeCell ref="H16:H17"/>
    <mergeCell ref="J16:J17"/>
    <mergeCell ref="K16:K17"/>
    <mergeCell ref="L16:L17"/>
    <mergeCell ref="M16:M17"/>
    <mergeCell ref="N16:N17"/>
    <mergeCell ref="G16:G17"/>
    <mergeCell ref="O14:O15"/>
    <mergeCell ref="P14:P15"/>
    <mergeCell ref="Q14:R14"/>
  </mergeCells>
  <dataValidations count="2">
    <dataValidation type="custom" allowBlank="1" showInputMessage="1" showErrorMessage="1" errorTitle="REVISAR VALORES" error="El valor comprometido NO puede ser mayor al valor Vigente._x000a_Si requiere puede solicitar actualización del proyecto." sqref="S10 S16" xr:uid="{99D08C68-9BDF-4413-A51F-23C2FBFDB575}">
      <formula1>S10&lt;=R10</formula1>
    </dataValidation>
    <dataValidation type="custom" allowBlank="1" showInputMessage="1" showErrorMessage="1" errorTitle="REVISAR VALORES" error="El valor Obligado NO puede ser mayor al valor Comprometido_x000a_Si requiere puede solicitar actualización del proyecto." sqref="T10 T16" xr:uid="{762B0166-1B90-4EA3-85C6-E1288878D844}">
      <formula1>T10&lt;=Q10</formula1>
    </dataValidation>
  </dataValidations>
  <pageMargins left="0.31496062992125984" right="0.11811023622047245" top="1.3385826771653544" bottom="0.74803149606299213" header="0.31496062992125984" footer="0.31496062992125984"/>
  <pageSetup scale="22"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N29"/>
  <sheetViews>
    <sheetView topLeftCell="B1" zoomScale="60" zoomScaleNormal="60" workbookViewId="0">
      <pane ySplit="9" topLeftCell="A10" activePane="bottomLeft" state="frozen"/>
      <selection pane="bottomLeft" activeCell="B3" sqref="B3:C4"/>
    </sheetView>
  </sheetViews>
  <sheetFormatPr baseColWidth="10" defaultColWidth="0" defaultRowHeight="12.75" zeroHeight="1" x14ac:dyDescent="0.2"/>
  <cols>
    <col min="1" max="1" width="2.140625" style="2" customWidth="1"/>
    <col min="2" max="2" width="37.5703125" style="2" customWidth="1"/>
    <col min="3" max="3" width="48.5703125" style="2" customWidth="1"/>
    <col min="4" max="5" width="23.7109375" style="2" customWidth="1"/>
    <col min="6" max="6" width="19" style="2" customWidth="1"/>
    <col min="7" max="7" width="32.85546875" style="2" customWidth="1"/>
    <col min="8" max="8" width="39.7109375" style="2" customWidth="1"/>
    <col min="9" max="9" width="41" style="2" customWidth="1"/>
    <col min="10" max="10" width="41.28515625" style="2" customWidth="1"/>
    <col min="11" max="11" width="23.5703125" style="2" customWidth="1"/>
    <col min="12" max="12" width="22.140625" style="2" customWidth="1"/>
    <col min="13" max="13" width="17.28515625" style="2" customWidth="1"/>
    <col min="14" max="14" width="39.85546875" style="2" customWidth="1"/>
    <col min="15" max="15" width="6.140625" style="2" customWidth="1"/>
    <col min="16" max="16" width="34.28515625" style="2" customWidth="1"/>
    <col min="17" max="17" width="28.85546875" style="2" customWidth="1"/>
    <col min="18" max="18" width="29.7109375" style="2" customWidth="1"/>
    <col min="19" max="19" width="29.85546875" style="2" customWidth="1"/>
    <col min="20" max="20" width="29.42578125" style="2" customWidth="1"/>
    <col min="21" max="21" width="28.5703125" style="2" customWidth="1"/>
    <col min="22" max="22" width="29.42578125" style="2" customWidth="1"/>
    <col min="23" max="23" width="6.28515625" style="2" customWidth="1"/>
    <col min="24" max="118" width="0" style="2" hidden="1" customWidth="1"/>
    <col min="119" max="16384" width="10.85546875" style="2" hidden="1"/>
  </cols>
  <sheetData>
    <row r="1" spans="1:117" ht="13.5" hidden="1" thickBot="1" x14ac:dyDescent="0.25"/>
    <row r="2" spans="1:117" ht="13.5" hidden="1" thickBot="1" x14ac:dyDescent="0.25"/>
    <row r="3" spans="1:117" ht="88.5" customHeight="1" thickBot="1" x14ac:dyDescent="0.25">
      <c r="B3" s="189" t="s">
        <v>115</v>
      </c>
      <c r="C3" s="190"/>
      <c r="D3" s="193" t="s">
        <v>118</v>
      </c>
      <c r="E3" s="194"/>
      <c r="F3" s="195"/>
      <c r="G3" s="195"/>
      <c r="H3" s="195"/>
      <c r="I3" s="195"/>
      <c r="J3" s="195"/>
      <c r="K3" s="195"/>
      <c r="L3" s="195"/>
      <c r="M3" s="195"/>
      <c r="N3" s="195"/>
      <c r="O3" s="195"/>
      <c r="P3" s="195"/>
      <c r="Q3" s="195"/>
      <c r="R3" s="195"/>
      <c r="S3" s="195"/>
      <c r="T3" s="196"/>
      <c r="U3" s="197"/>
      <c r="V3" s="198"/>
    </row>
    <row r="4" spans="1:117" ht="30" customHeight="1" thickBot="1" x14ac:dyDescent="0.25">
      <c r="B4" s="191"/>
      <c r="C4" s="192"/>
      <c r="D4" s="201" t="s">
        <v>157</v>
      </c>
      <c r="E4" s="202"/>
      <c r="F4" s="203"/>
      <c r="G4" s="203"/>
      <c r="H4" s="203"/>
      <c r="I4" s="203"/>
      <c r="J4" s="203"/>
      <c r="K4" s="203"/>
      <c r="L4" s="203"/>
      <c r="M4" s="203"/>
      <c r="N4" s="203"/>
      <c r="O4" s="203"/>
      <c r="P4" s="203"/>
      <c r="Q4" s="203"/>
      <c r="R4" s="203"/>
      <c r="S4" s="203"/>
      <c r="T4" s="204"/>
      <c r="U4" s="199"/>
      <c r="V4" s="200"/>
    </row>
    <row r="5" spans="1:117" ht="29.25" customHeight="1" thickBot="1" x14ac:dyDescent="0.25">
      <c r="B5" s="205" t="s">
        <v>117</v>
      </c>
      <c r="C5" s="206"/>
      <c r="D5" s="207" t="s">
        <v>119</v>
      </c>
      <c r="E5" s="208"/>
      <c r="F5" s="208"/>
      <c r="G5" s="208"/>
      <c r="H5" s="208"/>
      <c r="I5" s="208"/>
      <c r="J5" s="208"/>
      <c r="K5" s="208"/>
      <c r="L5" s="208"/>
      <c r="M5" s="208"/>
      <c r="N5" s="208"/>
      <c r="O5" s="208"/>
      <c r="P5" s="208"/>
      <c r="Q5" s="208"/>
      <c r="R5" s="208"/>
      <c r="S5" s="208"/>
      <c r="T5" s="209"/>
      <c r="U5" s="210" t="s">
        <v>116</v>
      </c>
      <c r="V5" s="211"/>
    </row>
    <row r="6" spans="1:117" s="4" customFormat="1" ht="49.5" customHeight="1" thickBot="1" x14ac:dyDescent="0.25">
      <c r="A6" s="2"/>
      <c r="B6" s="83" t="s">
        <v>0</v>
      </c>
      <c r="C6" s="183" t="s">
        <v>120</v>
      </c>
      <c r="D6" s="184"/>
      <c r="E6" s="184"/>
      <c r="F6" s="184"/>
      <c r="G6" s="184"/>
      <c r="H6" s="184"/>
      <c r="I6" s="184"/>
      <c r="J6" s="184"/>
      <c r="K6" s="184"/>
      <c r="L6" s="184"/>
      <c r="M6" s="184"/>
      <c r="N6" s="184"/>
      <c r="O6" s="184"/>
      <c r="P6" s="184"/>
      <c r="Q6" s="184"/>
      <c r="R6" s="184"/>
      <c r="S6" s="184"/>
      <c r="T6" s="184"/>
      <c r="U6" s="85" t="s">
        <v>142</v>
      </c>
      <c r="V6" s="57">
        <v>2024</v>
      </c>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row>
    <row r="7" spans="1:117" ht="40.5" customHeight="1" thickBot="1" x14ac:dyDescent="0.25">
      <c r="B7" s="84" t="s">
        <v>1</v>
      </c>
      <c r="C7" s="185" t="s">
        <v>121</v>
      </c>
      <c r="D7" s="186"/>
      <c r="E7" s="186"/>
      <c r="F7" s="186"/>
      <c r="G7" s="186"/>
      <c r="H7" s="186"/>
      <c r="I7" s="186"/>
      <c r="J7" s="186"/>
      <c r="K7" s="186"/>
      <c r="L7" s="186"/>
      <c r="M7" s="186"/>
      <c r="N7" s="186"/>
      <c r="O7" s="186"/>
      <c r="P7" s="186"/>
      <c r="Q7" s="186"/>
      <c r="R7" s="186"/>
      <c r="S7" s="186"/>
      <c r="T7" s="186"/>
      <c r="U7" s="86" t="s">
        <v>143</v>
      </c>
      <c r="V7" s="58"/>
    </row>
    <row r="8" spans="1:117" ht="37.5" customHeight="1" x14ac:dyDescent="0.2">
      <c r="B8" s="187" t="s">
        <v>2</v>
      </c>
      <c r="C8" s="117" t="s">
        <v>10</v>
      </c>
      <c r="D8" s="117" t="s">
        <v>164</v>
      </c>
      <c r="E8" s="117" t="s">
        <v>165</v>
      </c>
      <c r="F8" s="117" t="s">
        <v>25</v>
      </c>
      <c r="G8" s="117" t="s">
        <v>11</v>
      </c>
      <c r="H8" s="117" t="s">
        <v>23</v>
      </c>
      <c r="I8" s="117" t="s">
        <v>166</v>
      </c>
      <c r="J8" s="175" t="s">
        <v>158</v>
      </c>
      <c r="K8" s="169" t="s">
        <v>3</v>
      </c>
      <c r="L8" s="175" t="s">
        <v>6</v>
      </c>
      <c r="M8" s="117" t="s">
        <v>4</v>
      </c>
      <c r="N8" s="175" t="s">
        <v>112</v>
      </c>
      <c r="O8" s="117" t="s">
        <v>7</v>
      </c>
      <c r="P8" s="169" t="s">
        <v>114</v>
      </c>
      <c r="Q8" s="171" t="s">
        <v>17</v>
      </c>
      <c r="R8" s="172"/>
      <c r="S8" s="173" t="s">
        <v>18</v>
      </c>
      <c r="T8" s="174"/>
      <c r="U8" s="175" t="s">
        <v>12</v>
      </c>
      <c r="V8" s="176" t="s">
        <v>13</v>
      </c>
    </row>
    <row r="9" spans="1:117" ht="33.75" customHeight="1" thickBot="1" x14ac:dyDescent="0.25">
      <c r="B9" s="188"/>
      <c r="C9" s="116"/>
      <c r="D9" s="116"/>
      <c r="E9" s="116"/>
      <c r="F9" s="116"/>
      <c r="G9" s="116"/>
      <c r="H9" s="116"/>
      <c r="I9" s="116"/>
      <c r="J9" s="175"/>
      <c r="K9" s="170"/>
      <c r="L9" s="175"/>
      <c r="M9" s="116"/>
      <c r="N9" s="182"/>
      <c r="O9" s="116"/>
      <c r="P9" s="170"/>
      <c r="Q9" s="59" t="s">
        <v>8</v>
      </c>
      <c r="R9" s="59" t="s">
        <v>9</v>
      </c>
      <c r="S9" s="59" t="s">
        <v>15</v>
      </c>
      <c r="T9" s="59" t="s">
        <v>16</v>
      </c>
      <c r="U9" s="175"/>
      <c r="V9" s="176"/>
    </row>
    <row r="10" spans="1:117" ht="87.75" customHeight="1" x14ac:dyDescent="0.2">
      <c r="B10" s="177" t="s">
        <v>122</v>
      </c>
      <c r="C10" s="146" t="s">
        <v>150</v>
      </c>
      <c r="D10" s="180">
        <v>3</v>
      </c>
      <c r="E10" s="180">
        <v>23</v>
      </c>
      <c r="F10" s="167" t="s">
        <v>148</v>
      </c>
      <c r="G10" s="160" t="s">
        <v>152</v>
      </c>
      <c r="H10" s="162" t="s">
        <v>149</v>
      </c>
      <c r="I10" s="87" t="s">
        <v>125</v>
      </c>
      <c r="J10" s="163" t="s">
        <v>153</v>
      </c>
      <c r="K10" s="165" t="s">
        <v>124</v>
      </c>
      <c r="L10" s="167" t="s">
        <v>133</v>
      </c>
      <c r="M10" s="167" t="s">
        <v>134</v>
      </c>
      <c r="N10" s="144" t="s">
        <v>155</v>
      </c>
      <c r="O10" s="88" t="s">
        <v>136</v>
      </c>
      <c r="P10" s="146" t="s">
        <v>144</v>
      </c>
      <c r="Q10" s="98" t="s">
        <v>159</v>
      </c>
      <c r="R10" s="148">
        <f>SUM(Q10:Q13)</f>
        <v>4129920065</v>
      </c>
      <c r="S10" s="89"/>
      <c r="T10" s="89"/>
      <c r="U10" s="90"/>
      <c r="V10" s="91"/>
    </row>
    <row r="11" spans="1:117" ht="87.75" customHeight="1" x14ac:dyDescent="0.2">
      <c r="B11" s="178"/>
      <c r="C11" s="179"/>
      <c r="D11" s="181"/>
      <c r="E11" s="181"/>
      <c r="F11" s="168"/>
      <c r="G11" s="161"/>
      <c r="H11" s="161"/>
      <c r="I11" s="60" t="s">
        <v>126</v>
      </c>
      <c r="J11" s="164"/>
      <c r="K11" s="166"/>
      <c r="L11" s="168"/>
      <c r="M11" s="168"/>
      <c r="N11" s="145"/>
      <c r="O11" s="61" t="s">
        <v>137</v>
      </c>
      <c r="P11" s="147"/>
      <c r="Q11" s="99">
        <v>4129920065</v>
      </c>
      <c r="R11" s="149"/>
      <c r="S11" s="106">
        <v>3208392208.6999998</v>
      </c>
      <c r="T11" s="106">
        <v>1813523802.49</v>
      </c>
      <c r="U11" s="63">
        <v>0</v>
      </c>
      <c r="V11" s="64" t="s">
        <v>167</v>
      </c>
    </row>
    <row r="12" spans="1:117" ht="87.75" customHeight="1" x14ac:dyDescent="0.2">
      <c r="B12" s="178"/>
      <c r="C12" s="179"/>
      <c r="D12" s="151" t="s">
        <v>147</v>
      </c>
      <c r="E12" s="151" t="s">
        <v>147</v>
      </c>
      <c r="F12" s="137" t="s">
        <v>148</v>
      </c>
      <c r="G12" s="153" t="s">
        <v>160</v>
      </c>
      <c r="H12" s="155" t="s">
        <v>161</v>
      </c>
      <c r="I12" s="93" t="s">
        <v>127</v>
      </c>
      <c r="J12" s="156" t="s">
        <v>146</v>
      </c>
      <c r="K12" s="158" t="s">
        <v>130</v>
      </c>
      <c r="L12" s="137" t="s">
        <v>129</v>
      </c>
      <c r="M12" s="137" t="s">
        <v>134</v>
      </c>
      <c r="N12" s="139" t="s">
        <v>155</v>
      </c>
      <c r="O12" s="95" t="s">
        <v>138</v>
      </c>
      <c r="P12" s="141" t="s">
        <v>146</v>
      </c>
      <c r="Q12" s="100">
        <v>0</v>
      </c>
      <c r="R12" s="149"/>
      <c r="S12" s="65"/>
      <c r="T12" s="65"/>
      <c r="U12" s="63"/>
      <c r="V12" s="64"/>
    </row>
    <row r="13" spans="1:117" ht="87.75" customHeight="1" x14ac:dyDescent="0.2">
      <c r="B13" s="178"/>
      <c r="C13" s="179"/>
      <c r="D13" s="152"/>
      <c r="E13" s="152"/>
      <c r="F13" s="138"/>
      <c r="G13" s="154"/>
      <c r="H13" s="154"/>
      <c r="I13" s="94" t="s">
        <v>128</v>
      </c>
      <c r="J13" s="157"/>
      <c r="K13" s="159"/>
      <c r="L13" s="138"/>
      <c r="M13" s="138"/>
      <c r="N13" s="140"/>
      <c r="O13" s="96" t="s">
        <v>139</v>
      </c>
      <c r="P13" s="142"/>
      <c r="Q13" s="101">
        <v>0</v>
      </c>
      <c r="R13" s="150"/>
      <c r="S13" s="79"/>
      <c r="T13" s="79"/>
      <c r="U13" s="80"/>
      <c r="V13" s="81"/>
    </row>
    <row r="14" spans="1:117" ht="37.5" customHeight="1" x14ac:dyDescent="0.2">
      <c r="B14" s="143" t="s">
        <v>113</v>
      </c>
      <c r="C14" s="133" t="s">
        <v>10</v>
      </c>
      <c r="D14" s="133" t="s">
        <v>24</v>
      </c>
      <c r="E14" s="82"/>
      <c r="F14" s="133" t="s">
        <v>25</v>
      </c>
      <c r="G14" s="133" t="s">
        <v>11</v>
      </c>
      <c r="H14" s="133" t="s">
        <v>23</v>
      </c>
      <c r="I14" s="134" t="s">
        <v>5</v>
      </c>
      <c r="J14" s="133" t="s">
        <v>158</v>
      </c>
      <c r="K14" s="134" t="s">
        <v>3</v>
      </c>
      <c r="L14" s="133" t="s">
        <v>6</v>
      </c>
      <c r="M14" s="133" t="s">
        <v>4</v>
      </c>
      <c r="N14" s="133" t="s">
        <v>112</v>
      </c>
      <c r="O14" s="133" t="s">
        <v>7</v>
      </c>
      <c r="P14" s="134" t="s">
        <v>114</v>
      </c>
      <c r="Q14" s="135" t="s">
        <v>17</v>
      </c>
      <c r="R14" s="135"/>
      <c r="S14" s="134" t="s">
        <v>18</v>
      </c>
      <c r="T14" s="134"/>
      <c r="U14" s="133" t="s">
        <v>12</v>
      </c>
      <c r="V14" s="136" t="s">
        <v>13</v>
      </c>
    </row>
    <row r="15" spans="1:117" ht="33.75" customHeight="1" x14ac:dyDescent="0.2">
      <c r="B15" s="143"/>
      <c r="C15" s="133"/>
      <c r="D15" s="133"/>
      <c r="E15" s="82"/>
      <c r="F15" s="133"/>
      <c r="G15" s="133"/>
      <c r="H15" s="133"/>
      <c r="I15" s="134"/>
      <c r="J15" s="133"/>
      <c r="K15" s="134"/>
      <c r="L15" s="133"/>
      <c r="M15" s="133"/>
      <c r="N15" s="134"/>
      <c r="O15" s="133"/>
      <c r="P15" s="134"/>
      <c r="Q15" s="104" t="s">
        <v>8</v>
      </c>
      <c r="R15" s="105" t="s">
        <v>9</v>
      </c>
      <c r="S15" s="82" t="s">
        <v>15</v>
      </c>
      <c r="T15" s="82" t="s">
        <v>16</v>
      </c>
      <c r="U15" s="133"/>
      <c r="V15" s="136"/>
    </row>
    <row r="16" spans="1:117" ht="132.75" customHeight="1" x14ac:dyDescent="0.2">
      <c r="B16" s="128" t="s">
        <v>123</v>
      </c>
      <c r="C16" s="112" t="s">
        <v>151</v>
      </c>
      <c r="D16" s="130">
        <v>2</v>
      </c>
      <c r="E16" s="130">
        <v>22</v>
      </c>
      <c r="F16" s="124" t="s">
        <v>148</v>
      </c>
      <c r="G16" s="132" t="s">
        <v>152</v>
      </c>
      <c r="H16" s="118" t="s">
        <v>149</v>
      </c>
      <c r="I16" s="60" t="s">
        <v>131</v>
      </c>
      <c r="J16" s="120" t="s">
        <v>154</v>
      </c>
      <c r="K16" s="122" t="s">
        <v>132</v>
      </c>
      <c r="L16" s="124" t="s">
        <v>135</v>
      </c>
      <c r="M16" s="124" t="s">
        <v>134</v>
      </c>
      <c r="N16" s="126" t="s">
        <v>155</v>
      </c>
      <c r="O16" s="61" t="s">
        <v>140</v>
      </c>
      <c r="P16" s="112" t="s">
        <v>145</v>
      </c>
      <c r="Q16" s="102" t="s">
        <v>159</v>
      </c>
      <c r="R16" s="114">
        <f>SUM(Q16:Q17)</f>
        <v>1870079935</v>
      </c>
      <c r="S16" s="62"/>
      <c r="T16" s="62"/>
      <c r="U16" s="63"/>
      <c r="V16" s="64"/>
    </row>
    <row r="17" spans="2:22" ht="132.75" customHeight="1" thickBot="1" x14ac:dyDescent="0.25">
      <c r="B17" s="129"/>
      <c r="C17" s="113"/>
      <c r="D17" s="131"/>
      <c r="E17" s="131"/>
      <c r="F17" s="125"/>
      <c r="G17" s="119"/>
      <c r="H17" s="119"/>
      <c r="I17" s="75" t="s">
        <v>156</v>
      </c>
      <c r="J17" s="121"/>
      <c r="K17" s="123"/>
      <c r="L17" s="125"/>
      <c r="M17" s="125"/>
      <c r="N17" s="127"/>
      <c r="O17" s="76" t="s">
        <v>141</v>
      </c>
      <c r="P17" s="113"/>
      <c r="Q17" s="103">
        <v>1870079935</v>
      </c>
      <c r="R17" s="115"/>
      <c r="S17" s="107">
        <v>1849474143</v>
      </c>
      <c r="T17" s="107">
        <v>811886370.20000005</v>
      </c>
      <c r="U17" s="77">
        <v>0</v>
      </c>
      <c r="V17" s="78" t="s">
        <v>168</v>
      </c>
    </row>
    <row r="18" spans="2:22" ht="33.75" customHeight="1" x14ac:dyDescent="0.25">
      <c r="B18" s="66" t="s">
        <v>14</v>
      </c>
      <c r="C18" s="66"/>
      <c r="D18" s="66"/>
      <c r="E18" s="66"/>
      <c r="F18" s="66"/>
      <c r="G18" s="66"/>
      <c r="H18" s="66"/>
      <c r="I18" s="66"/>
      <c r="J18" s="66"/>
      <c r="K18" s="66"/>
      <c r="L18" s="66"/>
      <c r="M18" s="66"/>
      <c r="N18" s="67"/>
      <c r="O18" s="66"/>
      <c r="P18" s="92"/>
      <c r="Q18" s="74">
        <f>SUM(Q10:Q17)</f>
        <v>6000000000</v>
      </c>
      <c r="R18" s="74">
        <f>SUM(R10:R17)</f>
        <v>6000000000</v>
      </c>
      <c r="S18" s="108">
        <f>SUM(S10:S17)</f>
        <v>5057866351.6999998</v>
      </c>
      <c r="T18" s="108">
        <f>SUM(T10:T17)</f>
        <v>2625410172.6900001</v>
      </c>
      <c r="U18" s="66"/>
      <c r="V18" s="66"/>
    </row>
    <row r="19" spans="2:22" ht="24" customHeight="1" x14ac:dyDescent="0.25">
      <c r="B19" s="97" t="s">
        <v>162</v>
      </c>
      <c r="C19" s="66"/>
      <c r="D19" s="66"/>
      <c r="E19" s="66"/>
      <c r="F19" s="66"/>
      <c r="G19" s="66"/>
      <c r="H19" s="66"/>
      <c r="I19" s="66"/>
      <c r="J19" s="66"/>
      <c r="K19" s="66"/>
      <c r="L19" s="66"/>
      <c r="M19" s="66"/>
      <c r="N19" s="66"/>
      <c r="O19" s="66"/>
      <c r="P19" s="69"/>
      <c r="Q19" s="70"/>
      <c r="R19" s="66"/>
      <c r="S19" s="66"/>
      <c r="T19" s="66"/>
      <c r="U19" s="66"/>
      <c r="V19" s="66"/>
    </row>
    <row r="20" spans="2:22" ht="30" customHeight="1" x14ac:dyDescent="0.25">
      <c r="B20" s="97" t="s">
        <v>169</v>
      </c>
      <c r="C20" s="66"/>
      <c r="D20" s="66"/>
      <c r="E20" s="66"/>
      <c r="F20" s="66"/>
      <c r="G20" s="66"/>
      <c r="H20" s="66"/>
      <c r="I20" s="66"/>
      <c r="J20" s="66"/>
      <c r="K20" s="66"/>
      <c r="L20" s="66"/>
      <c r="M20" s="66"/>
      <c r="N20" s="66"/>
      <c r="O20" s="66"/>
      <c r="P20" s="71" t="s">
        <v>19</v>
      </c>
      <c r="Q20" s="68">
        <f>+Q18+Q19</f>
        <v>6000000000</v>
      </c>
      <c r="R20" s="72">
        <f>SUM(R10:R17)</f>
        <v>6000000000</v>
      </c>
      <c r="S20" s="73"/>
      <c r="T20" s="73"/>
      <c r="U20" s="66"/>
      <c r="V20" s="66"/>
    </row>
    <row r="21" spans="2:22" ht="18.95" customHeight="1" x14ac:dyDescent="0.25">
      <c r="B21" s="97" t="s">
        <v>163</v>
      </c>
      <c r="C21" s="66"/>
      <c r="D21" s="66"/>
      <c r="E21" s="66"/>
      <c r="F21" s="66"/>
      <c r="G21" s="66"/>
      <c r="H21" s="66"/>
      <c r="I21" s="66"/>
      <c r="J21" s="66"/>
      <c r="K21" s="66"/>
      <c r="L21" s="66"/>
      <c r="M21" s="66"/>
      <c r="N21" s="66"/>
      <c r="O21" s="66"/>
      <c r="P21" s="66"/>
      <c r="Q21" s="66"/>
      <c r="R21" s="72">
        <f>+Q20-R20</f>
        <v>0</v>
      </c>
      <c r="S21" s="73"/>
      <c r="T21" s="73"/>
      <c r="U21" s="66"/>
      <c r="V21" s="66"/>
    </row>
    <row r="22" spans="2:22" hidden="1" x14ac:dyDescent="0.2">
      <c r="B22" s="97"/>
      <c r="R22" s="3"/>
      <c r="S22" s="3"/>
      <c r="T22" s="3"/>
    </row>
    <row r="23" spans="2:22" hidden="1" x14ac:dyDescent="0.2">
      <c r="B23" s="97"/>
    </row>
    <row r="26" spans="2:22" hidden="1" x14ac:dyDescent="0.2">
      <c r="P26" s="1"/>
    </row>
    <row r="27" spans="2:22" hidden="1" x14ac:dyDescent="0.2">
      <c r="P27" s="1"/>
    </row>
    <row r="28" spans="2:22" hidden="1" x14ac:dyDescent="0.2">
      <c r="V28" s="2" t="s">
        <v>20</v>
      </c>
    </row>
    <row r="29" spans="2:22" hidden="1" x14ac:dyDescent="0.2">
      <c r="V29" s="2" t="s">
        <v>21</v>
      </c>
    </row>
  </sheetData>
  <protectedRanges>
    <protectedRange password="C9BB" sqref="D10:E13 D16:E17" name="Rango1_3"/>
  </protectedRanges>
  <dataConsolidate/>
  <mergeCells count="85">
    <mergeCell ref="D12:D13"/>
    <mergeCell ref="D16:D17"/>
    <mergeCell ref="F16:F17"/>
    <mergeCell ref="G16:G17"/>
    <mergeCell ref="J10:J11"/>
    <mergeCell ref="J12:J13"/>
    <mergeCell ref="J16:J17"/>
    <mergeCell ref="H12:H13"/>
    <mergeCell ref="G12:G13"/>
    <mergeCell ref="H16:H17"/>
    <mergeCell ref="H14:H15"/>
    <mergeCell ref="E10:E11"/>
    <mergeCell ref="E12:E13"/>
    <mergeCell ref="E16:E17"/>
    <mergeCell ref="B10:B13"/>
    <mergeCell ref="C10:C13"/>
    <mergeCell ref="L14:L15"/>
    <mergeCell ref="M14:M15"/>
    <mergeCell ref="F14:F15"/>
    <mergeCell ref="B14:B15"/>
    <mergeCell ref="K10:K11"/>
    <mergeCell ref="K12:K13"/>
    <mergeCell ref="L10:L11"/>
    <mergeCell ref="M10:M11"/>
    <mergeCell ref="L12:L13"/>
    <mergeCell ref="M12:M13"/>
    <mergeCell ref="D10:D11"/>
    <mergeCell ref="F10:F11"/>
    <mergeCell ref="G10:G11"/>
    <mergeCell ref="H10:H11"/>
    <mergeCell ref="B5:C5"/>
    <mergeCell ref="D5:T5"/>
    <mergeCell ref="I8:I9"/>
    <mergeCell ref="B8:B9"/>
    <mergeCell ref="C6:T6"/>
    <mergeCell ref="C7:T7"/>
    <mergeCell ref="H8:H9"/>
    <mergeCell ref="J8:J9"/>
    <mergeCell ref="N8:N9"/>
    <mergeCell ref="G8:G9"/>
    <mergeCell ref="F8:F9"/>
    <mergeCell ref="E8:E9"/>
    <mergeCell ref="C14:C15"/>
    <mergeCell ref="Q8:R8"/>
    <mergeCell ref="D14:D15"/>
    <mergeCell ref="G14:G15"/>
    <mergeCell ref="I14:I15"/>
    <mergeCell ref="J14:J15"/>
    <mergeCell ref="O8:O9"/>
    <mergeCell ref="K8:K9"/>
    <mergeCell ref="L8:L9"/>
    <mergeCell ref="M8:M9"/>
    <mergeCell ref="N10:N11"/>
    <mergeCell ref="N12:N13"/>
    <mergeCell ref="R10:R13"/>
    <mergeCell ref="C8:C9"/>
    <mergeCell ref="D8:D9"/>
    <mergeCell ref="F12:F13"/>
    <mergeCell ref="B3:C4"/>
    <mergeCell ref="D3:T3"/>
    <mergeCell ref="D4:T4"/>
    <mergeCell ref="B16:B17"/>
    <mergeCell ref="C16:C17"/>
    <mergeCell ref="P14:P15"/>
    <mergeCell ref="Q14:R14"/>
    <mergeCell ref="K16:K17"/>
    <mergeCell ref="L16:L17"/>
    <mergeCell ref="M16:M17"/>
    <mergeCell ref="N16:N17"/>
    <mergeCell ref="R16:R17"/>
    <mergeCell ref="P16:P17"/>
    <mergeCell ref="K14:K15"/>
    <mergeCell ref="N14:N15"/>
    <mergeCell ref="O14:O15"/>
    <mergeCell ref="U3:V4"/>
    <mergeCell ref="U14:U15"/>
    <mergeCell ref="P8:P9"/>
    <mergeCell ref="P12:P13"/>
    <mergeCell ref="P10:P11"/>
    <mergeCell ref="V14:V15"/>
    <mergeCell ref="S14:T14"/>
    <mergeCell ref="S8:T8"/>
    <mergeCell ref="U5:V5"/>
    <mergeCell ref="U8:U9"/>
    <mergeCell ref="V8:V9"/>
  </mergeCells>
  <dataValidations count="2">
    <dataValidation type="custom" allowBlank="1" showInputMessage="1" showErrorMessage="1" errorTitle="REVISAR VALORES" error="El valor Obligado NO puede ser mayor al valor Comprometido_x000a_Si requiere puede solicitar actualización del proyecto." sqref="T10 T16" xr:uid="{00000000-0002-0000-0200-000000000000}">
      <formula1>T10&lt;=Q10</formula1>
    </dataValidation>
    <dataValidation type="custom" allowBlank="1" showInputMessage="1" showErrorMessage="1" errorTitle="REVISAR VALORES" error="El valor comprometido NO puede ser mayor al valor Vigente._x000a_Si requiere puede solicitar actualización del proyecto." sqref="S10 S16" xr:uid="{00000000-0002-0000-0200-000001000000}">
      <formula1>S10&lt;=R10</formula1>
    </dataValidation>
  </dataValidations>
  <pageMargins left="0.31496062992125984" right="0.11811023622047245" top="1.3385826771653544" bottom="0.74803149606299213" header="0.31496062992125984" footer="0.31496062992125984"/>
  <pageSetup scale="2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2.xml><?xml version="1.0" encoding="utf-8"?>
<ds:datastoreItem xmlns:ds="http://schemas.openxmlformats.org/officeDocument/2006/customXml" ds:itemID="{89B9A6AE-F461-4F6A-A7BF-082A48F5828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Instrucciones</vt:lpstr>
      <vt:lpstr>Estrategias y Metas PND </vt:lpstr>
      <vt:lpstr>F-E-GIP-31-V5 IV Trim</vt:lpstr>
      <vt:lpstr>F-E-GIP-31-V5</vt:lpstr>
      <vt:lpstr>'F-E-GIP-31-V5'!Área_de_impresión</vt:lpstr>
      <vt:lpstr>'F-E-GIP-31-V5 IV Trim'!Área_de_impresión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dc:creator>
  <cp:lastModifiedBy>LADY JOHANA POLANCO CHAVARRO</cp:lastModifiedBy>
  <cp:lastPrinted>2023-12-03T21:10:09Z</cp:lastPrinted>
  <dcterms:created xsi:type="dcterms:W3CDTF">2012-11-26T14:41:24Z</dcterms:created>
  <dcterms:modified xsi:type="dcterms:W3CDTF">2025-02-07T16:21:46Z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