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djdavidl_minambiente_gov_co/Documents/Diana David/Proyectos MinAmbiente/Proy Minamb 2026/FONAM 2026/2DO TRIM FONAM26/"/>
    </mc:Choice>
  </mc:AlternateContent>
  <xr:revisionPtr revIDLastSave="22" documentId="8_{0B9724D1-CD08-4511-9ADC-30EDD59D7EBE}" xr6:coauthVersionLast="47" xr6:coauthVersionMax="47" xr10:uidLastSave="{107A9A92-8044-4A8B-BDC9-ACBD5389CEFE}"/>
  <bookViews>
    <workbookView xWindow="14295" yWindow="0" windowWidth="14610" windowHeight="15585" firstSheet="2" activeTab="2" xr2:uid="{080AD9DD-8AE5-4DA4-B174-82547FDAC3BD}"/>
  </bookViews>
  <sheets>
    <sheet name="Instrucciones" sheetId="10" state="hidden" r:id="rId1"/>
    <sheet name="Estrategias y Metas PND " sheetId="11" state="hidden" r:id="rId2"/>
    <sheet name="F-E-GIP-31-V5" sheetId="9" r:id="rId3"/>
    <sheet name="Presentación" sheetId="12" state="hidden" r:id="rId4"/>
  </sheets>
  <definedNames>
    <definedName name="OLE_LINK1" localSheetId="0">#N/A</definedName>
    <definedName name="OLE_LINK2" localSheetId="0">#N/A</definedName>
    <definedName name="OLE_LINK4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2" l="1"/>
  <c r="R12" i="12"/>
  <c r="P12" i="12"/>
  <c r="P14" i="12"/>
  <c r="S12" i="9"/>
  <c r="R12" i="9"/>
  <c r="P12" i="9"/>
  <c r="P14" i="9"/>
  <c r="H38" i="11"/>
  <c r="H37" i="11"/>
  <c r="H28" i="11"/>
  <c r="H25" i="11"/>
  <c r="H24" i="11"/>
  <c r="H23" i="11"/>
  <c r="H19" i="11"/>
  <c r="H18" i="11"/>
  <c r="H16" i="11"/>
  <c r="H15" i="11"/>
  <c r="H14" i="11"/>
  <c r="H13" i="11"/>
  <c r="H12" i="11"/>
  <c r="H10" i="11"/>
  <c r="H6" i="11"/>
  <c r="H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Jekita</author>
  </authors>
  <commentList>
    <comment ref="E18" authorId="0" shapeId="0" xr:uid="{161A3DBB-0F42-451C-96B5-23146A9D1D7D}">
      <text>
        <r>
          <rPr>
            <b/>
            <sz val="9"/>
            <color indexed="81"/>
            <rFont val="Tahoma"/>
            <family val="2"/>
          </rPr>
          <t>Jekita:</t>
        </r>
        <r>
          <rPr>
            <sz val="9"/>
            <color indexed="81"/>
            <rFont val="Tahoma"/>
            <family val="2"/>
          </rPr>
          <t xml:space="preserve">
Programa: 
Fortalecimiento
del desempeño
ambiental de
los sectores
productivos</t>
        </r>
      </text>
    </comment>
    <comment ref="E19" authorId="0" shapeId="0" xr:uid="{3155E8CF-F0DF-43DC-AE8D-AD94B5E82188}">
      <text>
        <r>
          <rPr>
            <b/>
            <sz val="9"/>
            <color indexed="81"/>
            <rFont val="Tahoma"/>
            <family val="2"/>
          </rPr>
          <t>Jekita:</t>
        </r>
        <r>
          <rPr>
            <sz val="9"/>
            <color indexed="81"/>
            <rFont val="Tahoma"/>
            <family val="2"/>
          </rPr>
          <t xml:space="preserve">
Conservación
de la
biodiversidad y
sus servicios
ecosistémicos</t>
        </r>
      </text>
    </comment>
    <comment ref="E22" authorId="0" shapeId="0" xr:uid="{44DF66D3-EE01-4BBB-9668-02736C99FDF6}">
      <text>
        <r>
          <rPr>
            <b/>
            <sz val="9"/>
            <color indexed="81"/>
            <rFont val="Tahoma"/>
            <family val="2"/>
          </rPr>
          <t>Jekita:</t>
        </r>
        <r>
          <rPr>
            <sz val="9"/>
            <color indexed="81"/>
            <rFont val="Tahoma"/>
            <family val="2"/>
          </rPr>
          <t xml:space="preserve">
Gestión de la
información y
el
conocimiento
ambiental</t>
        </r>
      </text>
    </comment>
    <comment ref="E25" authorId="0" shapeId="0" xr:uid="{D8CFE42C-0AD6-479E-BA50-BB1B9C465872}">
      <text>
        <r>
          <rPr>
            <b/>
            <sz val="9"/>
            <color indexed="81"/>
            <rFont val="Tahoma"/>
            <family val="2"/>
          </rPr>
          <t>Jekita:</t>
        </r>
        <r>
          <rPr>
            <sz val="9"/>
            <color indexed="81"/>
            <rFont val="Tahoma"/>
            <family val="2"/>
          </rPr>
          <t xml:space="preserve">
Fortalecimiento
de la gestión y
dirección del
Sector
Ambiente y
Desarrollo
Sostenible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Enrique Jimenez Guacaneme</author>
    <author>Claudia Patricia Carvajal Diosa</author>
    <author>Juan Carlos Mojica Mejia</author>
    <author>cpcarvajal</author>
  </authors>
  <commentList>
    <comment ref="B6" authorId="0" shapeId="0" xr:uid="{020A195A-ECB0-4E71-BF40-D3D7C7C07EF5}">
      <text>
        <r>
          <rPr>
            <b/>
            <sz val="11"/>
            <color indexed="81"/>
            <rFont val="Tahoma"/>
            <family val="2"/>
          </rPr>
          <t>OAP-MADS: El nombre debe coincidir con el titulo del proyecto registrado.</t>
        </r>
      </text>
    </comment>
    <comment ref="B7" authorId="1" shapeId="0" xr:uid="{271ECAA4-AA94-4BC6-9A2D-4DEEEA5CFE63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El objetivo general debe contener como mínimo:
(1) la acción que se espera realizar, (2) el objeto sobre el cual recae la acción y (3) elementos adicionales de contexto o descriptivos. 
Debe proveer una solución al problema o necesidad previamente identificada. Debe iniciar con verbo en infinitivo (ar, er, ir).
 Ver guía de los 7 pasos 2014.
</t>
        </r>
      </text>
    </comment>
    <comment ref="B8" authorId="0" shapeId="0" xr:uid="{9A565B48-7896-459B-A9F0-F553A4C85BEE}">
      <text>
        <r>
          <rPr>
            <b/>
            <sz val="11"/>
            <color indexed="81"/>
            <rFont val="Tahoma"/>
            <family val="2"/>
          </rPr>
          <t xml:space="preserve">OAP-MADS:
</t>
        </r>
        <r>
          <rPr>
            <sz val="11"/>
            <color indexed="81"/>
            <rFont val="Tahoma"/>
            <family val="2"/>
          </rPr>
          <t>son los medios cuantificables que llevarán al cumplimiento del objetivo general. Surgen de pasar a positivo las causas del problema.</t>
        </r>
      </text>
    </comment>
    <comment ref="C8" authorId="0" shapeId="0" xr:uid="{2161F512-3D58-4D60-B7BD-71FDA27E469A}">
      <text>
        <r>
          <rPr>
            <b/>
            <sz val="11"/>
            <color indexed="81"/>
            <rFont val="Tahoma"/>
            <family val="2"/>
          </rPr>
          <t xml:space="preserve">OAP MADS: </t>
        </r>
        <r>
          <rPr>
            <sz val="11"/>
            <color indexed="81"/>
            <rFont val="Tahoma"/>
            <family val="2"/>
          </rPr>
          <t>Ver bases del PND</t>
        </r>
      </text>
    </comment>
    <comment ref="D8" authorId="2" shapeId="0" xr:uid="{120F138C-1F23-41F4-9729-E40E857D3C52}">
      <text>
        <r>
          <rPr>
            <b/>
            <sz val="11"/>
            <color indexed="81"/>
            <rFont val="Tahoma"/>
            <family val="2"/>
          </rPr>
          <t>Enuncie la meta a obtener</t>
        </r>
        <r>
          <rPr>
            <sz val="11"/>
            <color indexed="81"/>
            <rFont val="Tahoma"/>
            <family val="2"/>
          </rPr>
          <t xml:space="preserve"> por la entidad con el desarrollo de las actividades, que permita cumplir con el objetivo propuesto.</t>
        </r>
      </text>
    </comment>
    <comment ref="E8" authorId="3" shapeId="0" xr:uid="{BD14E0F5-8D97-488E-ACCF-4C7D88081DF0}">
      <text>
        <r>
          <rPr>
            <sz val="11"/>
            <color indexed="81"/>
            <rFont val="Tahoma"/>
            <family val="2"/>
          </rPr>
          <t>El indicador de la meta se constituye en la escala numérica para medir el cumplimiento de la meta propuesta.</t>
        </r>
      </text>
    </comment>
    <comment ref="F8" authorId="0" shapeId="0" xr:uid="{B58CCED6-D270-4FF2-9146-DB5D2DF9C455}">
      <text>
        <r>
          <rPr>
            <b/>
            <sz val="11"/>
            <color indexed="81"/>
            <rFont val="Tahoma"/>
            <family val="2"/>
          </rPr>
          <t>OAP MADS: Enuncie la Meta:</t>
        </r>
        <r>
          <rPr>
            <sz val="11"/>
            <color indexed="81"/>
            <rFont val="Tahoma"/>
            <family val="2"/>
          </rPr>
          <t>Ver bases del PND</t>
        </r>
      </text>
    </comment>
    <comment ref="G8" authorId="0" shapeId="0" xr:uid="{92EF1AD0-23E3-4DF6-9265-02ECD36FFEF9}">
      <text>
        <r>
          <rPr>
            <b/>
            <sz val="11"/>
            <color indexed="81"/>
            <rFont val="Tahoma"/>
            <family val="2"/>
          </rPr>
          <t>OAP- MADS</t>
        </r>
        <r>
          <rPr>
            <sz val="11"/>
            <color indexed="81"/>
            <rFont val="Tahoma"/>
            <family val="2"/>
          </rPr>
          <t xml:space="preserve">: Describir la actividad del Plan Estratégico Institucional de la Entidad, que se encuentra articulado con el producto </t>
        </r>
      </text>
    </comment>
    <comment ref="H8" authorId="0" shapeId="0" xr:uid="{473D18A8-002B-45C8-BB32-1CA7A6818F19}">
      <text>
        <r>
          <rPr>
            <b/>
            <sz val="11"/>
            <color indexed="81"/>
            <rFont val="Tahoma"/>
            <family val="2"/>
          </rPr>
          <t xml:space="preserve">OAP-MADS. </t>
        </r>
        <r>
          <rPr>
            <sz val="11"/>
            <color indexed="81"/>
            <rFont val="Tahoma"/>
            <family val="2"/>
          </rPr>
          <t>es la acción que contribuye a la transformación de insumos en productos</t>
        </r>
      </text>
    </comment>
    <comment ref="J8" authorId="3" shapeId="0" xr:uid="{88C20E8F-A848-4FFD-B76A-172F2644E1A6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Identifique cual es el producto que le permite alcanzar el objetivo específico.</t>
        </r>
      </text>
    </comment>
    <comment ref="K8" authorId="3" shapeId="0" xr:uid="{AF5EBEEE-CF4B-4C2C-97DD-C627887F5E7D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El indicador de producto se construye a partir del producto que le permite alcanzar el objetivo específico adicionando la condición deseada según opciones del SUIFP ( Ejm: realizada(o), implementada(o), etc).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3" shapeId="0" xr:uid="{E7B30F71-4D22-4AF3-8DEC-2B60367094A3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Unidad de medida en la que está expresado el indicador de producto</t>
        </r>
      </text>
    </comment>
    <comment ref="O8" authorId="0" shapeId="0" xr:uid="{3E1904F6-9B62-4ADA-926E-3D7915F313B2}">
      <text>
        <r>
          <rPr>
            <b/>
            <sz val="9"/>
            <color indexed="81"/>
            <rFont val="Tahoma"/>
            <family val="2"/>
          </rPr>
          <t xml:space="preserve">OAP- MADS: </t>
        </r>
        <r>
          <rPr>
            <sz val="11"/>
            <color indexed="81"/>
            <rFont val="Tahoma"/>
            <family val="2"/>
          </rPr>
          <t xml:space="preserve">Descripción del impacto que puede generar el producto en corto, mediano plazo.
</t>
        </r>
        <r>
          <rPr>
            <b/>
            <sz val="11"/>
            <color indexed="81"/>
            <rFont val="Tahoma"/>
            <family val="2"/>
          </rPr>
          <t>Informe Primer semestre</t>
        </r>
        <r>
          <rPr>
            <sz val="11"/>
            <color indexed="81"/>
            <rFont val="Tahoma"/>
            <family val="2"/>
          </rPr>
          <t xml:space="preserve"> . Avance a la consecución de los resultados.
</t>
        </r>
        <r>
          <rPr>
            <b/>
            <sz val="11"/>
            <color indexed="81"/>
            <rFont val="Tahoma"/>
            <family val="2"/>
          </rPr>
          <t>Informe final o segundo semestre</t>
        </r>
        <r>
          <rPr>
            <sz val="11"/>
            <color indexed="81"/>
            <rFont val="Tahoma"/>
            <family val="2"/>
          </rPr>
          <t>. Resultados obtenidos de la ejecución del proyecto.</t>
        </r>
      </text>
    </comment>
    <comment ref="T8" authorId="0" shapeId="0" xr:uid="{2168A6CE-20FF-491D-8E10-603AE818C97A}">
      <text>
        <r>
          <rPr>
            <b/>
            <sz val="9"/>
            <color indexed="81"/>
            <rFont val="Tahoma"/>
            <family val="2"/>
          </rPr>
          <t xml:space="preserve">OAP - MADS: </t>
        </r>
        <r>
          <rPr>
            <sz val="11"/>
            <color indexed="81"/>
            <rFont val="Tahoma"/>
            <family val="2"/>
          </rPr>
          <t>Describir avance semestral conforme al indicador del producto</t>
        </r>
      </text>
    </comment>
    <comment ref="U8" authorId="0" shapeId="0" xr:uid="{D7658F4F-E19B-423D-AAA7-0C615761EC0C}">
      <text>
        <r>
          <rPr>
            <b/>
            <sz val="11"/>
            <color indexed="81"/>
            <rFont val="Tahoma"/>
            <family val="2"/>
          </rPr>
          <t xml:space="preserve">OAP - MADS: </t>
        </r>
        <r>
          <rPr>
            <sz val="11"/>
            <color indexed="81"/>
            <rFont val="Tahoma"/>
            <family val="2"/>
          </rPr>
          <t>Describir brevemente  el avance semestral referente al producto y los resultados.</t>
        </r>
      </text>
    </comment>
    <comment ref="P9" authorId="0" shapeId="0" xr:uid="{3362BEE4-3142-4F28-8E55-A666C4AFF934}">
      <text>
        <r>
          <rPr>
            <sz val="11"/>
            <color indexed="81"/>
            <rFont val="Tahoma"/>
            <family val="2"/>
          </rPr>
          <t>OAP-MADS: Se identifica el valor por cada una de las actividades.</t>
        </r>
      </text>
    </comment>
    <comment ref="Q9" authorId="0" shapeId="0" xr:uid="{5C6E77BA-6C0A-44A8-AF78-792984B2A92C}">
      <text>
        <r>
          <rPr>
            <sz val="11"/>
            <color indexed="81"/>
            <rFont val="Tahoma"/>
            <family val="2"/>
          </rPr>
          <t>OAP-MADS: Se identifica el valor por cada objetivo- sumatoria de los valores de cada una de las actividades que correspondan al objetivo.</t>
        </r>
      </text>
    </comment>
    <comment ref="R9" authorId="0" shapeId="0" xr:uid="{0547FEB9-9B5B-424D-92B1-571A744A2E6D}">
      <text>
        <r>
          <rPr>
            <sz val="11"/>
            <color indexed="81"/>
            <rFont val="Tahoma"/>
            <family val="2"/>
          </rPr>
          <t>OAP-MADS: escribir el valor de acuerdo a los contratos ya suscritos para la ejecución del proyecto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S9" authorId="0" shapeId="0" xr:uid="{FEE1A714-5DA5-4946-9792-D3C342D0057A}">
      <text>
        <r>
          <rPr>
            <sz val="11"/>
            <color indexed="81"/>
            <rFont val="Tahoma"/>
            <family val="2"/>
          </rPr>
          <t>OPA-MADS: Escribir el valor realmente pagado por los anticipos, productos o servicios recibidos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Enrique Jimenez Guacaneme</author>
    <author>Claudia Patricia Carvajal Diosa</author>
    <author>Juan Carlos Mojica Mejia</author>
    <author>cpcarvajal</author>
  </authors>
  <commentList>
    <comment ref="B6" authorId="0" shapeId="0" xr:uid="{36BDE31C-4A99-4951-B6E9-30581DF59666}">
      <text>
        <r>
          <rPr>
            <b/>
            <sz val="11"/>
            <color indexed="81"/>
            <rFont val="Tahoma"/>
            <family val="2"/>
          </rPr>
          <t>OAP-MADS: El nombre debe coincidir con el titulo del proyecto registrado.</t>
        </r>
      </text>
    </comment>
    <comment ref="B7" authorId="1" shapeId="0" xr:uid="{1A6E9F8F-7835-4437-AA97-D9AC81B6E8EE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El objetivo general debe contener como mínimo:
(1) la acción que se espera realizar, (2) el objeto sobre el cual recae la acción y (3) elementos adicionales de contexto o descriptivos. 
Debe proveer una solución al problema o necesidad previamente identificada. Debe iniciar con verbo en infinitivo (ar, er, ir).
 Ver guía de los 7 pasos 2014.
</t>
        </r>
      </text>
    </comment>
    <comment ref="B8" authorId="0" shapeId="0" xr:uid="{24126C47-5947-4980-8827-9D4E5A0B6E90}">
      <text>
        <r>
          <rPr>
            <b/>
            <sz val="11"/>
            <color indexed="81"/>
            <rFont val="Tahoma"/>
            <family val="2"/>
          </rPr>
          <t xml:space="preserve">OAP-MADS:
</t>
        </r>
        <r>
          <rPr>
            <sz val="11"/>
            <color indexed="81"/>
            <rFont val="Tahoma"/>
            <family val="2"/>
          </rPr>
          <t>son los medios cuantificables que llevarán al cumplimiento del objetivo general. Surgen de pasar a positivo las causas del problema.</t>
        </r>
      </text>
    </comment>
    <comment ref="C8" authorId="0" shapeId="0" xr:uid="{24538526-19BB-4CFD-9EFE-8273355DDC21}">
      <text>
        <r>
          <rPr>
            <b/>
            <sz val="11"/>
            <color indexed="81"/>
            <rFont val="Tahoma"/>
            <family val="2"/>
          </rPr>
          <t xml:space="preserve">OAP MADS: </t>
        </r>
        <r>
          <rPr>
            <sz val="11"/>
            <color indexed="81"/>
            <rFont val="Tahoma"/>
            <family val="2"/>
          </rPr>
          <t>Ver bases del PND</t>
        </r>
      </text>
    </comment>
    <comment ref="D8" authorId="2" shapeId="0" xr:uid="{029CA6AA-3DE4-4E3F-AE8E-A247BD4E6614}">
      <text>
        <r>
          <rPr>
            <b/>
            <sz val="11"/>
            <color indexed="81"/>
            <rFont val="Tahoma"/>
            <family val="2"/>
          </rPr>
          <t>Enuncie la meta a obtener</t>
        </r>
        <r>
          <rPr>
            <sz val="11"/>
            <color indexed="81"/>
            <rFont val="Tahoma"/>
            <family val="2"/>
          </rPr>
          <t xml:space="preserve"> por la entidad con el desarrollo de las actividades, que permita cumplir con el objetivo propuesto.</t>
        </r>
      </text>
    </comment>
    <comment ref="E8" authorId="3" shapeId="0" xr:uid="{98A084F6-2384-4738-9150-21F82184DE4B}">
      <text>
        <r>
          <rPr>
            <sz val="11"/>
            <color indexed="81"/>
            <rFont val="Tahoma"/>
            <family val="2"/>
          </rPr>
          <t>El indicador de la meta se constituye en la escala numérica para medir el cumplimiento de la meta propuesta.</t>
        </r>
      </text>
    </comment>
    <comment ref="F8" authorId="0" shapeId="0" xr:uid="{DAE00295-136A-4BD1-9311-E5B5610C9237}">
      <text>
        <r>
          <rPr>
            <b/>
            <sz val="11"/>
            <color indexed="81"/>
            <rFont val="Tahoma"/>
            <family val="2"/>
          </rPr>
          <t>OAP MADS: Enuncie la Meta:</t>
        </r>
        <r>
          <rPr>
            <sz val="11"/>
            <color indexed="81"/>
            <rFont val="Tahoma"/>
            <family val="2"/>
          </rPr>
          <t>Ver bases del PND</t>
        </r>
      </text>
    </comment>
    <comment ref="G8" authorId="0" shapeId="0" xr:uid="{ABEEB9DC-4022-4201-A783-9D54FED83E91}">
      <text>
        <r>
          <rPr>
            <b/>
            <sz val="11"/>
            <color indexed="81"/>
            <rFont val="Tahoma"/>
            <family val="2"/>
          </rPr>
          <t>OAP- MADS</t>
        </r>
        <r>
          <rPr>
            <sz val="11"/>
            <color indexed="81"/>
            <rFont val="Tahoma"/>
            <family val="2"/>
          </rPr>
          <t xml:space="preserve">: Describir la actividad del Plan Estratégico Institucional de la Entidad, que se encuentra articulado con el producto </t>
        </r>
      </text>
    </comment>
    <comment ref="H8" authorId="0" shapeId="0" xr:uid="{892E35B2-B5DA-4951-BD7F-F4FD6957743A}">
      <text>
        <r>
          <rPr>
            <b/>
            <sz val="11"/>
            <color indexed="81"/>
            <rFont val="Tahoma"/>
            <family val="2"/>
          </rPr>
          <t xml:space="preserve">OAP-MADS. </t>
        </r>
        <r>
          <rPr>
            <sz val="11"/>
            <color indexed="81"/>
            <rFont val="Tahoma"/>
            <family val="2"/>
          </rPr>
          <t>es la acción que contribuye a la transformación de insumos en productos</t>
        </r>
      </text>
    </comment>
    <comment ref="J8" authorId="3" shapeId="0" xr:uid="{57C1583E-BF5F-4D89-B705-EB7860FDE62F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Identifique cual es el producto que le permite alcanzar el objetivo específico.</t>
        </r>
      </text>
    </comment>
    <comment ref="K8" authorId="3" shapeId="0" xr:uid="{AC47E945-AC36-449C-8272-C32FF926EA9E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El indicador de producto se construye a partir del producto que le permite alcanzar el objetivo específico adicionando la condición deseada según opciones del SUIFP ( Ejm: realizada(o), implementada(o), etc).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3" shapeId="0" xr:uid="{84893237-84DA-4B61-BE2C-25E8FB643B4C}">
      <text>
        <r>
          <rPr>
            <b/>
            <sz val="11"/>
            <color indexed="81"/>
            <rFont val="Tahoma"/>
            <family val="2"/>
          </rPr>
          <t>OAP - MADS:</t>
        </r>
        <r>
          <rPr>
            <sz val="11"/>
            <color indexed="81"/>
            <rFont val="Tahoma"/>
            <family val="2"/>
          </rPr>
          <t xml:space="preserve">
Unidad de medida en la que está expresado el indicador de producto</t>
        </r>
      </text>
    </comment>
    <comment ref="O8" authorId="0" shapeId="0" xr:uid="{94070885-085E-485B-A4B7-C9750A6CEFC8}">
      <text>
        <r>
          <rPr>
            <b/>
            <sz val="9"/>
            <color indexed="81"/>
            <rFont val="Tahoma"/>
            <family val="2"/>
          </rPr>
          <t xml:space="preserve">OAP- MADS: </t>
        </r>
        <r>
          <rPr>
            <sz val="11"/>
            <color indexed="81"/>
            <rFont val="Tahoma"/>
            <family val="2"/>
          </rPr>
          <t xml:space="preserve">Descripción del impacto que puede generar el producto en corto, mediano plazo.
</t>
        </r>
        <r>
          <rPr>
            <b/>
            <sz val="11"/>
            <color indexed="81"/>
            <rFont val="Tahoma"/>
            <family val="2"/>
          </rPr>
          <t>Informe Primer semestre</t>
        </r>
        <r>
          <rPr>
            <sz val="11"/>
            <color indexed="81"/>
            <rFont val="Tahoma"/>
            <family val="2"/>
          </rPr>
          <t xml:space="preserve"> . Avance a la consecución de los resultados.
</t>
        </r>
        <r>
          <rPr>
            <b/>
            <sz val="11"/>
            <color indexed="81"/>
            <rFont val="Tahoma"/>
            <family val="2"/>
          </rPr>
          <t>Informe final o segundo semestre</t>
        </r>
        <r>
          <rPr>
            <sz val="11"/>
            <color indexed="81"/>
            <rFont val="Tahoma"/>
            <family val="2"/>
          </rPr>
          <t>. Resultados obtenidos de la ejecución del proyecto.</t>
        </r>
      </text>
    </comment>
    <comment ref="T8" authorId="0" shapeId="0" xr:uid="{34D058C2-9D00-4433-A257-20C8D8FE6E7B}">
      <text>
        <r>
          <rPr>
            <b/>
            <sz val="9"/>
            <color indexed="81"/>
            <rFont val="Tahoma"/>
            <family val="2"/>
          </rPr>
          <t xml:space="preserve">OAP - MADS: </t>
        </r>
        <r>
          <rPr>
            <sz val="11"/>
            <color indexed="81"/>
            <rFont val="Tahoma"/>
            <family val="2"/>
          </rPr>
          <t>Describir avance semestral conforme al indicador del producto</t>
        </r>
      </text>
    </comment>
    <comment ref="U8" authorId="0" shapeId="0" xr:uid="{CB56A0D2-E7CD-4B0A-ADF1-5BEDB3C4F49A}">
      <text>
        <r>
          <rPr>
            <b/>
            <sz val="11"/>
            <color indexed="81"/>
            <rFont val="Tahoma"/>
            <family val="2"/>
          </rPr>
          <t xml:space="preserve">OAP - MADS: </t>
        </r>
        <r>
          <rPr>
            <sz val="11"/>
            <color indexed="81"/>
            <rFont val="Tahoma"/>
            <family val="2"/>
          </rPr>
          <t>Describir brevemente  el avance semestral referente al producto y los resultados.</t>
        </r>
      </text>
    </comment>
    <comment ref="P9" authorId="0" shapeId="0" xr:uid="{E82E8C5A-D0DB-4062-9810-8BDC2D24087D}">
      <text>
        <r>
          <rPr>
            <sz val="11"/>
            <color indexed="81"/>
            <rFont val="Tahoma"/>
            <family val="2"/>
          </rPr>
          <t>OAP-MADS: Se identifica el valor por cada una de las actividades.</t>
        </r>
      </text>
    </comment>
    <comment ref="Q9" authorId="0" shapeId="0" xr:uid="{CD29D159-BC9C-4A13-886C-E8FBD0B7A94E}">
      <text>
        <r>
          <rPr>
            <sz val="11"/>
            <color indexed="81"/>
            <rFont val="Tahoma"/>
            <family val="2"/>
          </rPr>
          <t>OAP-MADS: Se identifica el valor por cada objetivo- sumatoria de los valores de cada una de las actividades que correspondan al objetivo.</t>
        </r>
      </text>
    </comment>
    <comment ref="R9" authorId="0" shapeId="0" xr:uid="{10C8E7F0-6A62-4FA1-8A09-D5FE8E9D12DF}">
      <text>
        <r>
          <rPr>
            <sz val="11"/>
            <color indexed="81"/>
            <rFont val="Tahoma"/>
            <family val="2"/>
          </rPr>
          <t>OAP-MADS: escribir el valor de acuerdo a los contratos ya suscritos para la ejecución del proyecto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S9" authorId="0" shapeId="0" xr:uid="{63414BF4-22F2-45F8-B781-35E97A63C020}">
      <text>
        <r>
          <rPr>
            <sz val="11"/>
            <color indexed="81"/>
            <rFont val="Tahoma"/>
            <family val="2"/>
          </rPr>
          <t>OPA-MADS: Escribir el valor realmente pagado por los anticipos, productos o servicios recibidos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<sst xmlns="http://schemas.openxmlformats.org/spreadsheetml/2006/main" count="267" uniqueCount="144">
  <si>
    <t>Nombre del Proyecto</t>
  </si>
  <si>
    <t>Objetivo General Proyecto</t>
  </si>
  <si>
    <t>Objetivo específico (1)</t>
  </si>
  <si>
    <t xml:space="preserve">Producto  </t>
  </si>
  <si>
    <t>Unidad de Medida</t>
  </si>
  <si>
    <t xml:space="preserve">Actividad </t>
  </si>
  <si>
    <t>Indicador de Producto</t>
  </si>
  <si>
    <t>No.</t>
  </si>
  <si>
    <t>Total</t>
  </si>
  <si>
    <t>Valor por objetivo</t>
  </si>
  <si>
    <t>Articulación del objetivo específico con la estrategia del PND</t>
  </si>
  <si>
    <t>Articulación del Producto con la Meta del PND</t>
  </si>
  <si>
    <t>Avance Cuantitativo</t>
  </si>
  <si>
    <t>Avance Cualitativo</t>
  </si>
  <si>
    <t>OAP - MADS</t>
  </si>
  <si>
    <t>Valor comprometido</t>
  </si>
  <si>
    <t>Valor pagado</t>
  </si>
  <si>
    <t>PRESUPUESTO APROPIACION INICIAL</t>
  </si>
  <si>
    <t xml:space="preserve">EJECUCION PRESUPUESTO </t>
  </si>
  <si>
    <t>Total PROYECTO</t>
  </si>
  <si>
    <t>SEMESTRE 1</t>
  </si>
  <si>
    <t>SEMESTRE 2 O ACUMULADO</t>
  </si>
  <si>
    <t>* INSERTE LAS FILAS QUE REQUIERA PARA GENERAR EL REPORTE SIN MODIFICAR COLUMNAS</t>
  </si>
  <si>
    <t>* Dar doble Clic en el siguiente cuadro de texto para verlo completo.</t>
  </si>
  <si>
    <t>Articulación del Producto con el Plan Estratégico Institucional</t>
  </si>
  <si>
    <t>Meta de la Entidad</t>
  </si>
  <si>
    <t>Indicador de la Meta</t>
  </si>
  <si>
    <t>MINISTERIO DE AMBIENTE Y DESARROLLO SOSTENIBLE
METAS SECTOR AMBIENTAL - PND 2018-2022</t>
  </si>
  <si>
    <t>Pacto</t>
  </si>
  <si>
    <t>Línea</t>
  </si>
  <si>
    <t>Tipo de Indicador</t>
  </si>
  <si>
    <t>Indicador</t>
  </si>
  <si>
    <t>Linea Base</t>
  </si>
  <si>
    <t>Meta del cuatrenio</t>
  </si>
  <si>
    <t>Meta Real</t>
  </si>
  <si>
    <t>IV. Pacto por la sostenibilidad: producir conservando y conservar produciendo</t>
  </si>
  <si>
    <t>A. Sectores comprometidos con la sostenibilidad y la mitigación del cambio climático</t>
  </si>
  <si>
    <t>Indicadores de resultado</t>
  </si>
  <si>
    <t>Tasa de reciclaje y nueva utilización de residuos</t>
  </si>
  <si>
    <t>Residuos peligrosos y especiales sujetos a gestión posconsumo</t>
  </si>
  <si>
    <t>218.427 ton</t>
  </si>
  <si>
    <t>565.995 ton</t>
  </si>
  <si>
    <t>Reducción acumulada de las emisiones de Gases Efecto Invernadero, con respecto al escenario de referencia nacional*(T)</t>
  </si>
  <si>
    <t>0 millones de tCO2eq</t>
  </si>
  <si>
    <t>36 millones de tCO2eq</t>
  </si>
  <si>
    <t>Indicadores de gestión</t>
  </si>
  <si>
    <t>Porcentaje de avance en la implementación de las medidas acordadas para la reducción de gases de efecto invernadero</t>
  </si>
  <si>
    <t>Puntos de monitoreo con Índice de Calidad de Agua (ICA) malo**</t>
  </si>
  <si>
    <t>Porcentaje de estaciones de calidad del aire que registran concentraciones anuales por debajo de 30 μg/m3 de partículas inferiores a 10 micras (PM10)***</t>
  </si>
  <si>
    <t>Porcentaje de avance del Plan Acción sectorial Ambiental de Mercurio </t>
  </si>
  <si>
    <t>B. Biodiversidad y riqueza natural: activos estratégicos de la Nación</t>
  </si>
  <si>
    <t>Áreas bajo esquemas de Pagos por Servicios Ambientales (PSA) e incentivos a la conservación</t>
  </si>
  <si>
    <t>65.000 ha</t>
  </si>
  <si>
    <t>260.000 ha</t>
  </si>
  <si>
    <t>Porcentaje de ecosistemas o unidades de análisis ecosistémicas no representados o subrepresentados incluidos en el SINAP en el cuatrienio</t>
  </si>
  <si>
    <t>Negocios verdes verificados</t>
  </si>
  <si>
    <t>Áreas bajo sistemas sostenibles de conservación (restauración*, sistemas agroforestales, manejo forestal sostenible)</t>
  </si>
  <si>
    <t>701.000 ha</t>
  </si>
  <si>
    <t>1.402.900 ha</t>
  </si>
  <si>
    <t>Porcentaje de mejora en el índice de efectividad de manejo de las áreas protegidas públicas</t>
  </si>
  <si>
    <t>Reducir la tendencia de crecimiento de la deforestación proyectada por el IDEAM</t>
  </si>
  <si>
    <t>Indicadores de producto</t>
  </si>
  <si>
    <t>Acuerdos de cero deforestación para las cadenas productivas del sector agropecuario en implementación (T)</t>
  </si>
  <si>
    <t>Plataformas colaborativas conformadas para la articulación de las inversiones y acciones públicas y privadas alrededor de las cuencas hidrográficas</t>
  </si>
  <si>
    <t>C. Colombia resiliente: conocimiento y prevención para la gestión del riesgo de desastres y la adaptación al cambio climático</t>
  </si>
  <si>
    <t>Autoridades ambientales que adoptan la Metodología de Evaluación de Daños y Análisis de Necesidades Ambientales</t>
  </si>
  <si>
    <t>Porcentaje de departamentos que implementan iniciativas de adaptación al cambio climático orientadas por las autoridades ambientales</t>
  </si>
  <si>
    <t>Porcentaje de implementación del Sistema Nacional de Información de Cambio Climático</t>
  </si>
  <si>
    <t>D. Instituciones ambientales modernas, apropiación social de la biodiversidad y manejo efectivo de los conflictos socioambientales</t>
  </si>
  <si>
    <t>Índice de Evaluación del Desempeño Institucional de las Corporaciones Autónomas Regionales</t>
  </si>
  <si>
    <t>Acuerdos y agendas interministeriales y productivos implementados</t>
  </si>
  <si>
    <t>Porcentaje de las solicitudes de licencias ambientales competencia de la ANLA resueltas dentro de los tiempos establecidos en la normatividad vigente</t>
  </si>
  <si>
    <t>XVII. Pacto Región Pacífico: Diversidad para la equidad, la convivencia pacífica y el desarrollo sostenible</t>
  </si>
  <si>
    <t>Indicadores trazadores del Pacto Región Pacífico</t>
  </si>
  <si>
    <t>Área en proceso de restauración en la Cuenca del Río Atrato*</t>
  </si>
  <si>
    <t>0 ha</t>
  </si>
  <si>
    <t>3.300 ha</t>
  </si>
  <si>
    <t>3300 ha</t>
  </si>
  <si>
    <t>Áreas bajo esquemas de producción sostenible (restauración, conservación, sistemas silvopastoriles, sistemas agroforestales, piscicultura, reconversión productiva)</t>
  </si>
  <si>
    <t>10.000 ha</t>
  </si>
  <si>
    <t>XVIII. Pacto Región Caribe: Una transformación para la igualdad de oportunidades y la equidad</t>
  </si>
  <si>
    <t>Indicadores trazadores del Pacto Región Caribe</t>
  </si>
  <si>
    <t>Iniciativas de carbono azul para el uso sostenible de los manglares en implementación</t>
  </si>
  <si>
    <t>1.000 ha</t>
  </si>
  <si>
    <t>23.000 ha</t>
  </si>
  <si>
    <t>22.000 ha</t>
  </si>
  <si>
    <t>XIX. Pacto Seaflower Region: Por una región próspera, segura y sostenible San Andrés</t>
  </si>
  <si>
    <t>Indicadores trazadores del Pacto Seaflower Region</t>
  </si>
  <si>
    <t>Iniciativas de biotecnología y bioprospección iniciadas en la reserva de Biosfera Seaflower</t>
  </si>
  <si>
    <t>XX. Pacto Región Central: Centro de innovación y nodo logístico de integración productiva nacional e internacional</t>
  </si>
  <si>
    <t>Indicadores trazadores del Pacto Región Central</t>
  </si>
  <si>
    <t>Puntos de monitoreo en ríos  Bogotá y Chicamocha con índice de calidad del agua (ICA) "malo"</t>
  </si>
  <si>
    <t>XXI. Pacto Región Santanderes: Eje logístico, competitivo y sostenible de Colombia</t>
  </si>
  <si>
    <t>Indicadores trazadores del Pacto Región Santanderes</t>
  </si>
  <si>
    <t>Puntos de monitoreo con índice de calidad del agua (ICA) "malo"  (ríos suarez, Pamplonita y Opón)</t>
  </si>
  <si>
    <t>Áreas bajo esquemas de conservación y producción sostenible (restauración, conservación, sistemas silvopastoriles, sistemas agroforestales, piscicultura, reconversión productiva)</t>
  </si>
  <si>
    <t xml:space="preserve">150.000 ha </t>
  </si>
  <si>
    <t>XXII. Pacto Región Amazonia: Desarrollo sostenible por una Amazonia viva</t>
  </si>
  <si>
    <t>Indicadores trazadores del Pacto Región Amazonia</t>
  </si>
  <si>
    <t>Familias campesinas beneficiadas por actividades agroambientales con acuerdos de conservación de bosques</t>
  </si>
  <si>
    <t>212.500 ha</t>
  </si>
  <si>
    <t>XXIII. Pacto Eje Cafetero y Antioquia: Conectar para la competitividad y el desarrollo logístico sostenible</t>
  </si>
  <si>
    <t>Indicadores trazadores del Pacto Eje Cafetero y Antioquia</t>
  </si>
  <si>
    <t>Áreas afectadas por el desarrollo de actividades ilegales en proceso de restauración</t>
  </si>
  <si>
    <t>XXIV. Pacto Región Llanos-Orinoquia: Conectar y potenciar la despensa sostenible de la región con el país y el mundo</t>
  </si>
  <si>
    <t>Indicadores trazadores del Pacto Llanos-Orinoquia</t>
  </si>
  <si>
    <t>4.000 ha</t>
  </si>
  <si>
    <t>300.000 ha</t>
  </si>
  <si>
    <t>XXV. Pacto Región Océanos: Colombia, potencia bioceánica</t>
  </si>
  <si>
    <t>Indicadores trazadores del Pacto Región Océanos</t>
  </si>
  <si>
    <t>Porcentaje de estaciones de monitoreo de aguas marinas con categorías aceptable y óptima</t>
  </si>
  <si>
    <t>Acuerdos para el aprovechamiento local de plásticos y otros materiales reciclables en municipios costeros de los litorales Pacífico y Caribe (continental e insular) en implementación</t>
  </si>
  <si>
    <t>1*</t>
  </si>
  <si>
    <t>Meta de producto 
(identifique metas especificas al indicador de producto)</t>
  </si>
  <si>
    <t xml:space="preserve">AÑO </t>
  </si>
  <si>
    <t>PERIODO REPORTE</t>
  </si>
  <si>
    <t>Resultados Esperados</t>
  </si>
  <si>
    <t xml:space="preserve">MINISTERIO DE AMBIENTE 
Y DESARROLLO SOSTENIBLE </t>
  </si>
  <si>
    <r>
      <t xml:space="preserve">CODIGO: </t>
    </r>
    <r>
      <rPr>
        <sz val="11"/>
        <rFont val="Arial Narrow"/>
        <family val="2"/>
      </rPr>
      <t>F-E-GIP-31</t>
    </r>
  </si>
  <si>
    <r>
      <t>Versión :</t>
    </r>
    <r>
      <rPr>
        <sz val="12"/>
        <color indexed="8"/>
        <rFont val="Verdana"/>
        <family val="2"/>
      </rPr>
      <t>5</t>
    </r>
  </si>
  <si>
    <t>FONDO NACIONAL AMBIENTAL - FONAM
 PLAN OPERATIVO ANUAL</t>
  </si>
  <si>
    <r>
      <t xml:space="preserve">Vigencia: </t>
    </r>
    <r>
      <rPr>
        <sz val="12"/>
        <rFont val="Arial Narrow"/>
        <family val="2"/>
      </rPr>
      <t>09/11/2023</t>
    </r>
  </si>
  <si>
    <t>Regular el uso sostenible de las especies CITES</t>
  </si>
  <si>
    <t>Número</t>
  </si>
  <si>
    <t>C. Economía productiva a través de la reindustrialización y la bioeconomía</t>
  </si>
  <si>
    <t>c. Economía forestal y bioproductos</t>
  </si>
  <si>
    <t>Realizar las inspecciones en puertos de exportación</t>
  </si>
  <si>
    <t>Conceptos, permisos emitidos y visitas de inspección</t>
  </si>
  <si>
    <t>320201300-Documentos de autorización sobre Comercio Internacional de Especies Amenazadas de Fauna y Flora Silvestres elaborados</t>
  </si>
  <si>
    <t>Analizar las solicitudes para la expedición de permisos CITES .</t>
  </si>
  <si>
    <t>Formulación administración de los recursos FONAM para el uso sostenible y protección de las especies cites nacional</t>
  </si>
  <si>
    <t>Asegurar la protección y uso sostenible de las especies CITES</t>
  </si>
  <si>
    <r>
      <t xml:space="preserve">Implementar las disposiciones de la Convención CITES conforme las resoluciones:
De acuerdo con la resolución 2651 de 2015, por la cual se establecen medidas para el control y seguimiento de corte de pieles de </t>
    </r>
    <r>
      <rPr>
        <i/>
        <sz val="10"/>
        <rFont val="Calibri"/>
        <family val="2"/>
      </rPr>
      <t>Caiman crocodilus fuscus</t>
    </r>
    <r>
      <rPr>
        <sz val="10"/>
        <rFont val="Calibri"/>
        <family val="2"/>
      </rPr>
      <t xml:space="preserve">  y   la Resolución 2652 de 2015 Por la cual se establecen las medidas para el control y seguimiento de las pieles y partes o fracciones de pieles de la especie Caiman crocodilus, que son objeto de exportación.
Conceptos emitidos y permisos CITES impresos</t>
    </r>
  </si>
  <si>
    <t>Descripción de  actividad 
(Detallar las cantidades de actividad vs los recursos programados)</t>
  </si>
  <si>
    <t>Proceso: Gestión Integrada del Portafolio de Planes, Programas y Proyectos</t>
  </si>
  <si>
    <t>Conceptos técnicos de solicitudes CITES  y permisos CITES emitidos como garantía del comercio legal de las especies</t>
  </si>
  <si>
    <t xml:space="preserve">Control al corte de pieles en comercializadoras.
Visitas a establecimientos productores
Control en puerto a la exportación de especímenes CITES </t>
  </si>
  <si>
    <t xml:space="preserve">Objetivo específico </t>
  </si>
  <si>
    <r>
      <t xml:space="preserve">Implementar las disposiciones de la Convención CITES conforme las resoluciones:
De acuerdo con la resolución 2651 de 2015, por la cual se establecen medidas para el control y seguimiento de corte de pieles de </t>
    </r>
    <r>
      <rPr>
        <i/>
        <sz val="12"/>
        <rFont val="Calibri"/>
        <family val="2"/>
      </rPr>
      <t>Caiman crocodilus fuscus</t>
    </r>
    <r>
      <rPr>
        <sz val="12"/>
        <rFont val="Calibri"/>
        <family val="2"/>
      </rPr>
      <t xml:space="preserve">  y   la Resolución 2652 de 2015 Por la cual se establecen las medidas para el control y seguimiento de las pieles y partes o fracciones de pieles de la especie Caiman crocodilus, que son objeto de exportación.
Conceptos emitidos y permisos CITES impresos</t>
    </r>
  </si>
  <si>
    <t>2 trimestre</t>
  </si>
  <si>
    <r>
      <rPr>
        <b/>
        <sz val="10"/>
        <rFont val="Calibri"/>
        <family val="2"/>
      </rPr>
      <t>Entre abril y junio  de 2026:</t>
    </r>
    <r>
      <rPr>
        <sz val="10"/>
        <rFont val="Calibri"/>
        <family val="2"/>
      </rPr>
      <t xml:space="preserve">
-Permisos CITES  fauna silvestre inspeccionados: 94 (132.064 pieles de C. crocodilus fuscus). ).
-Inspecciones de cortes de pieles: 19 (11.064  pieles de C</t>
    </r>
    <r>
      <rPr>
        <i/>
        <sz val="10"/>
        <rFont val="Calibri"/>
        <family val="2"/>
      </rPr>
      <t>. crocodilus fuscus).</t>
    </r>
    <r>
      <rPr>
        <sz val="10"/>
        <rFont val="Calibri"/>
        <family val="2"/>
      </rPr>
      <t xml:space="preserve">
-Visitas a zoocriaderos o viveros: 0 (cero)
</t>
    </r>
  </si>
  <si>
    <r>
      <rPr>
        <b/>
        <sz val="10"/>
        <rFont val="Calibri"/>
        <family val="2"/>
      </rPr>
      <t>Abril:</t>
    </r>
    <r>
      <rPr>
        <sz val="10"/>
        <rFont val="Calibri"/>
        <family val="2"/>
      </rPr>
      <t xml:space="preserve">
•Se verificaron 44.051 especímenes de fauna silvestre correspondientes a 29 permisos CITES de exportación. 
•Se realizaron 5 visitas de inspección de corte de pieles de</t>
    </r>
    <r>
      <rPr>
        <i/>
        <sz val="10"/>
        <rFont val="Calibri"/>
        <family val="2"/>
      </rPr>
      <t xml:space="preserve"> Caiman crocodilus fuscus</t>
    </r>
    <r>
      <rPr>
        <sz val="10"/>
        <rFont val="Calibri"/>
        <family val="2"/>
      </rPr>
      <t xml:space="preserve">, certificando 2.598 pieles para corte..
</t>
    </r>
    <r>
      <rPr>
        <b/>
        <sz val="10"/>
        <rFont val="Calibri"/>
        <family val="2"/>
      </rPr>
      <t>Mayo</t>
    </r>
    <r>
      <rPr>
        <sz val="10"/>
        <rFont val="Calibri"/>
        <family val="2"/>
      </rPr>
      <t xml:space="preserve">:
•Se verificaron 53.698 especímenes de fauna silvestre correspondientes a 33 permisos CITES de exportación. 
•Se realizó 1 visita de inspección de corte de pieles de </t>
    </r>
    <r>
      <rPr>
        <i/>
        <sz val="10"/>
        <rFont val="Calibri"/>
        <family val="2"/>
      </rPr>
      <t>Caiman crocodilus fuscus</t>
    </r>
    <r>
      <rPr>
        <sz val="10"/>
        <rFont val="Calibri"/>
        <family val="2"/>
      </rPr>
      <t xml:space="preserve">, certificando 60 pieles para corte..
</t>
    </r>
    <r>
      <rPr>
        <b/>
        <sz val="10"/>
        <rFont val="Calibri"/>
        <family val="2"/>
      </rPr>
      <t>Junio:</t>
    </r>
    <r>
      <rPr>
        <sz val="10"/>
        <rFont val="Calibri"/>
        <family val="2"/>
      </rPr>
      <t xml:space="preserve">
•Se verificaron 34.315 especímenes de fauna silvestre correspondientes 32 permisos CITES de exportación. 
•Se realizaron 13 visitas de inspección de corte de pieles de </t>
    </r>
    <r>
      <rPr>
        <i/>
        <sz val="10"/>
        <rFont val="Calibri"/>
        <family val="2"/>
      </rPr>
      <t xml:space="preserve">Caiman crocodilus fuscus, </t>
    </r>
    <r>
      <rPr>
        <sz val="10"/>
        <rFont val="Calibri"/>
        <family val="2"/>
      </rPr>
      <t>certificando 8.406 pieles para corte.</t>
    </r>
  </si>
  <si>
    <r>
      <rPr>
        <b/>
        <sz val="10"/>
        <rFont val="Calibri"/>
        <family val="2"/>
      </rPr>
      <t>Entre abril y junio 2026:</t>
    </r>
    <r>
      <rPr>
        <sz val="10"/>
        <rFont val="Calibri"/>
        <family val="2"/>
      </rPr>
      <t xml:space="preserve">
-Recepción y trámite de solicitudes: 107 (101 de fauna y 6 de flora).
-Conceptos técnicos de solicitudes de permisos: 114
-Emisión de permisos CITES:  113 (89 de fauna y 24 de flora).
Se brinda información sobre la implementación de la Convención CITES</t>
    </r>
  </si>
  <si>
    <r>
      <rPr>
        <b/>
        <sz val="10"/>
        <rFont val="Calibri"/>
        <family val="2"/>
      </rPr>
      <t>Abril:</t>
    </r>
    <r>
      <rPr>
        <sz val="10"/>
        <rFont val="Calibri"/>
        <family val="2"/>
      </rPr>
      <t xml:space="preserve">
•Se recibió y dio trámite a 49 solicitudes, de las cuales 48 corresponden a Fauna y 1 a Flora.
•Se emitieron 61 conceptos técnicos de evaluación de permisos CITES.
 •Se emitieron 61 permisos CITES de los cuales 54 corresponden a Fauna y 7 a Flora.
</t>
    </r>
    <r>
      <rPr>
        <b/>
        <sz val="10"/>
        <rFont val="Calibri"/>
        <family val="2"/>
      </rPr>
      <t xml:space="preserve">Mayo:
</t>
    </r>
    <r>
      <rPr>
        <sz val="10"/>
        <rFont val="Calibri"/>
        <family val="2"/>
      </rPr>
      <t xml:space="preserve">•Se recibió y dio trámite a 31 solicitudes, de las cuales 29 corresponden a Fauna y 2 a Flora.
•Se emitieron 16 conceptos técnicos de evaluación de permisos CITES.
•Se emitieron 14 permisos CITES de los cuales 13 corresponden a Fauna y 1 a Flora.
</t>
    </r>
    <r>
      <rPr>
        <b/>
        <sz val="10"/>
        <rFont val="Calibri"/>
        <family val="2"/>
      </rPr>
      <t>Junio:</t>
    </r>
    <r>
      <rPr>
        <sz val="10"/>
        <rFont val="Calibri"/>
        <family val="2"/>
      </rPr>
      <t xml:space="preserve">
•Se recibió y dio trámite a 27 solicitudes, de las cuales corresponden a 24 de Fauna y 3 de Flora.
•Se emitieron 37 conceptos técnicos de evaluación de permisos CITES.
•Se emitieron 38 permisos CITES de los cuales 22 corresponden a Fauna y 16 a Flora.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</si>
</sst>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_-;\-* #,##0_-;_-* &quot;-&quot;??_-;_-@_-"/>
    <numFmt numFmtId="168" formatCode="_(&quot;$&quot;\ * #,##0_);_(&quot;$&quot;\ * \(#,##0\);_(&quot;$&quot;\ * &quot;-&quot;??_);_(@_)"/>
    <numFmt numFmtId="169" formatCode="_-[$$-240A]\ * #,##0_-;\-[$$-240A]\ * #,##0_-;_-[$$-240A]\ * &quot;-&quot;??_-;_-@_-"/>
    <numFmt numFmtId="170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2"/>
      <color indexed="8"/>
      <name val="Verdana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Calibri"/>
      <family val="2"/>
    </font>
    <font>
      <sz val="12"/>
      <name val="Arial"/>
      <family val="2"/>
    </font>
    <font>
      <i/>
      <sz val="10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CC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 tint="0.249977111117893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FF"/>
      <name val="Calibri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Arial Narrow"/>
      <family val="2"/>
    </font>
    <font>
      <b/>
      <sz val="12"/>
      <color theme="1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2"/>
      <color theme="0"/>
      <name val="Verdana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96BE55"/>
        <bgColor indexed="64"/>
      </patternFill>
    </fill>
    <fill>
      <patternFill patternType="solid">
        <fgColor rgb="FF38572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594F4E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5" fillId="0" borderId="0"/>
    <xf numFmtId="9" fontId="17" fillId="0" borderId="0" applyFont="0" applyFill="0" applyBorder="0" applyAlignment="0" applyProtection="0"/>
  </cellStyleXfs>
  <cellXfs count="152">
    <xf numFmtId="0" fontId="0" fillId="0" borderId="0" xfId="0"/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/>
    <xf numFmtId="0" fontId="21" fillId="2" borderId="1" xfId="0" applyFont="1" applyFill="1" applyBorder="1"/>
    <xf numFmtId="168" fontId="21" fillId="2" borderId="1" xfId="2" applyNumberFormat="1" applyFont="1" applyFill="1" applyBorder="1"/>
    <xf numFmtId="167" fontId="20" fillId="2" borderId="0" xfId="0" applyNumberFormat="1" applyFont="1" applyFill="1"/>
    <xf numFmtId="168" fontId="20" fillId="2" borderId="0" xfId="0" applyNumberFormat="1" applyFont="1" applyFill="1"/>
    <xf numFmtId="167" fontId="20" fillId="2" borderId="0" xfId="0" applyNumberFormat="1" applyFont="1" applyFill="1" applyAlignment="1">
      <alignment vertical="center"/>
    </xf>
    <xf numFmtId="168" fontId="21" fillId="2" borderId="2" xfId="0" applyNumberFormat="1" applyFont="1" applyFill="1" applyBorder="1" applyAlignment="1">
      <alignment vertical="center"/>
    </xf>
    <xf numFmtId="0" fontId="20" fillId="2" borderId="3" xfId="0" applyFont="1" applyFill="1" applyBorder="1"/>
    <xf numFmtId="0" fontId="0" fillId="2" borderId="0" xfId="0" applyFill="1"/>
    <xf numFmtId="0" fontId="22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2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5" fillId="3" borderId="7" xfId="5" applyFont="1" applyFill="1" applyBorder="1" applyAlignment="1" applyProtection="1">
      <alignment horizontal="left" vertical="center" wrapText="1"/>
      <protection locked="0"/>
    </xf>
    <xf numFmtId="0" fontId="25" fillId="3" borderId="2" xfId="5" applyFont="1" applyFill="1" applyBorder="1" applyAlignment="1" applyProtection="1">
      <alignment horizontal="left" vertical="center" wrapText="1"/>
      <protection locked="0"/>
    </xf>
    <xf numFmtId="9" fontId="25" fillId="3" borderId="2" xfId="6" applyFont="1" applyFill="1" applyBorder="1" applyAlignment="1" applyProtection="1">
      <alignment horizontal="center" vertical="center" wrapText="1"/>
      <protection locked="0"/>
    </xf>
    <xf numFmtId="9" fontId="25" fillId="3" borderId="8" xfId="6" applyFont="1" applyFill="1" applyBorder="1" applyAlignment="1" applyProtection="1">
      <alignment horizontal="center" vertical="center" wrapText="1"/>
      <protection locked="0"/>
    </xf>
    <xf numFmtId="0" fontId="25" fillId="3" borderId="9" xfId="5" applyFont="1" applyFill="1" applyBorder="1" applyAlignment="1" applyProtection="1">
      <alignment horizontal="left" vertical="center" wrapText="1"/>
      <protection locked="0"/>
    </xf>
    <xf numFmtId="0" fontId="25" fillId="3" borderId="1" xfId="5" applyFont="1" applyFill="1" applyBorder="1" applyAlignment="1" applyProtection="1">
      <alignment horizontal="left" vertical="center" wrapText="1"/>
      <protection locked="0"/>
    </xf>
    <xf numFmtId="0" fontId="25" fillId="3" borderId="1" xfId="5" applyFont="1" applyFill="1" applyBorder="1" applyAlignment="1" applyProtection="1">
      <alignment horizontal="center" vertical="center" wrapText="1"/>
      <protection locked="0"/>
    </xf>
    <xf numFmtId="0" fontId="25" fillId="3" borderId="10" xfId="5" applyFont="1" applyFill="1" applyBorder="1" applyAlignment="1" applyProtection="1">
      <alignment horizontal="center" vertical="center" wrapText="1"/>
      <protection locked="0"/>
    </xf>
    <xf numFmtId="9" fontId="25" fillId="3" borderId="1" xfId="6" applyFont="1" applyFill="1" applyBorder="1" applyAlignment="1" applyProtection="1">
      <alignment horizontal="center" vertical="center" wrapText="1"/>
      <protection locked="0"/>
    </xf>
    <xf numFmtId="9" fontId="25" fillId="3" borderId="10" xfId="6" applyFont="1" applyFill="1" applyBorder="1" applyAlignment="1" applyProtection="1">
      <alignment horizontal="center" vertical="center" wrapText="1"/>
      <protection locked="0"/>
    </xf>
    <xf numFmtId="0" fontId="25" fillId="4" borderId="9" xfId="5" applyFont="1" applyFill="1" applyBorder="1" applyAlignment="1" applyProtection="1">
      <alignment horizontal="left" vertical="center" wrapText="1"/>
      <protection locked="0"/>
    </xf>
    <xf numFmtId="0" fontId="25" fillId="4" borderId="1" xfId="5" applyFont="1" applyFill="1" applyBorder="1" applyAlignment="1" applyProtection="1">
      <alignment horizontal="left" vertical="center" wrapText="1"/>
      <protection locked="0"/>
    </xf>
    <xf numFmtId="0" fontId="25" fillId="4" borderId="1" xfId="5" applyFont="1" applyFill="1" applyBorder="1" applyAlignment="1" applyProtection="1">
      <alignment horizontal="center" vertical="center" wrapText="1"/>
      <protection locked="0"/>
    </xf>
    <xf numFmtId="0" fontId="25" fillId="4" borderId="10" xfId="5" applyFont="1" applyFill="1" applyBorder="1" applyAlignment="1" applyProtection="1">
      <alignment horizontal="center" vertical="center" wrapText="1"/>
      <protection locked="0"/>
    </xf>
    <xf numFmtId="9" fontId="25" fillId="4" borderId="1" xfId="6" applyFont="1" applyFill="1" applyBorder="1" applyAlignment="1" applyProtection="1">
      <alignment horizontal="center" vertical="center" wrapText="1"/>
      <protection locked="0"/>
    </xf>
    <xf numFmtId="9" fontId="25" fillId="4" borderId="10" xfId="6" applyFont="1" applyFill="1" applyBorder="1" applyAlignment="1" applyProtection="1">
      <alignment horizontal="center" vertical="center" wrapText="1"/>
      <protection locked="0"/>
    </xf>
    <xf numFmtId="0" fontId="25" fillId="5" borderId="9" xfId="5" applyFont="1" applyFill="1" applyBorder="1" applyAlignment="1" applyProtection="1">
      <alignment horizontal="left" vertical="center" wrapText="1"/>
      <protection locked="0"/>
    </xf>
    <xf numFmtId="0" fontId="25" fillId="5" borderId="1" xfId="5" applyFont="1" applyFill="1" applyBorder="1" applyAlignment="1" applyProtection="1">
      <alignment horizontal="left" vertical="center" wrapText="1"/>
      <protection locked="0"/>
    </xf>
    <xf numFmtId="0" fontId="25" fillId="5" borderId="1" xfId="5" applyFont="1" applyFill="1" applyBorder="1" applyAlignment="1" applyProtection="1">
      <alignment horizontal="center" vertical="center" wrapText="1"/>
      <protection locked="0"/>
    </xf>
    <xf numFmtId="0" fontId="25" fillId="5" borderId="10" xfId="5" applyFont="1" applyFill="1" applyBorder="1" applyAlignment="1" applyProtection="1">
      <alignment horizontal="center" vertical="center" wrapText="1"/>
      <protection locked="0"/>
    </xf>
    <xf numFmtId="9" fontId="25" fillId="5" borderId="1" xfId="6" applyFont="1" applyFill="1" applyBorder="1" applyAlignment="1" applyProtection="1">
      <alignment horizontal="center" vertical="center" wrapText="1"/>
      <protection locked="0"/>
    </xf>
    <xf numFmtId="9" fontId="25" fillId="5" borderId="10" xfId="6" applyFont="1" applyFill="1" applyBorder="1" applyAlignment="1" applyProtection="1">
      <alignment horizontal="center" vertical="center" wrapText="1"/>
      <protection locked="0"/>
    </xf>
    <xf numFmtId="0" fontId="25" fillId="6" borderId="9" xfId="5" applyFont="1" applyFill="1" applyBorder="1" applyAlignment="1" applyProtection="1">
      <alignment horizontal="left" vertical="center" wrapText="1"/>
      <protection locked="0"/>
    </xf>
    <xf numFmtId="0" fontId="25" fillId="6" borderId="1" xfId="5" applyFont="1" applyFill="1" applyBorder="1" applyAlignment="1" applyProtection="1">
      <alignment horizontal="left" vertical="center" wrapText="1"/>
      <protection locked="0"/>
    </xf>
    <xf numFmtId="9" fontId="25" fillId="6" borderId="1" xfId="6" applyFont="1" applyFill="1" applyBorder="1" applyAlignment="1" applyProtection="1">
      <alignment horizontal="center" vertical="center" wrapText="1"/>
      <protection locked="0"/>
    </xf>
    <xf numFmtId="9" fontId="25" fillId="6" borderId="10" xfId="6" applyFont="1" applyFill="1" applyBorder="1" applyAlignment="1" applyProtection="1">
      <alignment horizontal="center" vertical="center" wrapText="1"/>
      <protection locked="0"/>
    </xf>
    <xf numFmtId="0" fontId="25" fillId="6" borderId="1" xfId="5" applyFont="1" applyFill="1" applyBorder="1" applyAlignment="1" applyProtection="1">
      <alignment horizontal="center" vertical="center" wrapText="1"/>
      <protection locked="0"/>
    </xf>
    <xf numFmtId="0" fontId="25" fillId="6" borderId="10" xfId="5" applyFont="1" applyFill="1" applyBorder="1" applyAlignment="1" applyProtection="1">
      <alignment horizontal="center" vertical="center" wrapText="1"/>
      <protection locked="0"/>
    </xf>
    <xf numFmtId="0" fontId="25" fillId="2" borderId="9" xfId="5" applyFont="1" applyFill="1" applyBorder="1" applyAlignment="1" applyProtection="1">
      <alignment horizontal="left" vertical="center" wrapText="1"/>
      <protection locked="0"/>
    </xf>
    <xf numFmtId="0" fontId="25" fillId="2" borderId="1" xfId="5" applyFont="1" applyFill="1" applyBorder="1" applyAlignment="1" applyProtection="1">
      <alignment horizontal="left" vertical="center" wrapText="1"/>
      <protection locked="0"/>
    </xf>
    <xf numFmtId="0" fontId="25" fillId="2" borderId="1" xfId="5" applyFont="1" applyFill="1" applyBorder="1" applyAlignment="1" applyProtection="1">
      <alignment horizontal="center" vertical="center" wrapText="1"/>
      <protection locked="0"/>
    </xf>
    <xf numFmtId="0" fontId="25" fillId="2" borderId="10" xfId="5" applyFont="1" applyFill="1" applyBorder="1" applyAlignment="1" applyProtection="1">
      <alignment horizontal="center" vertical="center" wrapText="1"/>
      <protection locked="0"/>
    </xf>
    <xf numFmtId="0" fontId="25" fillId="7" borderId="9" xfId="5" applyFont="1" applyFill="1" applyBorder="1" applyAlignment="1" applyProtection="1">
      <alignment horizontal="left" vertical="center" wrapText="1"/>
      <protection locked="0"/>
    </xf>
    <xf numFmtId="0" fontId="25" fillId="7" borderId="1" xfId="5" applyFont="1" applyFill="1" applyBorder="1" applyAlignment="1" applyProtection="1">
      <alignment horizontal="left" vertical="center" wrapText="1"/>
      <protection locked="0"/>
    </xf>
    <xf numFmtId="0" fontId="25" fillId="7" borderId="1" xfId="5" applyFont="1" applyFill="1" applyBorder="1" applyAlignment="1" applyProtection="1">
      <alignment horizontal="center" vertical="center" wrapText="1"/>
      <protection locked="0"/>
    </xf>
    <xf numFmtId="0" fontId="25" fillId="7" borderId="10" xfId="5" applyFont="1" applyFill="1" applyBorder="1" applyAlignment="1" applyProtection="1">
      <alignment horizontal="center" vertical="center" wrapText="1"/>
      <protection locked="0"/>
    </xf>
    <xf numFmtId="9" fontId="25" fillId="7" borderId="1" xfId="6" applyFont="1" applyFill="1" applyBorder="1" applyAlignment="1" applyProtection="1">
      <alignment horizontal="center" vertical="center" wrapText="1"/>
      <protection locked="0"/>
    </xf>
    <xf numFmtId="9" fontId="25" fillId="7" borderId="10" xfId="6" applyFont="1" applyFill="1" applyBorder="1" applyAlignment="1" applyProtection="1">
      <alignment horizontal="center" vertical="center" wrapText="1"/>
      <protection locked="0"/>
    </xf>
    <xf numFmtId="0" fontId="25" fillId="7" borderId="11" xfId="5" applyFont="1" applyFill="1" applyBorder="1" applyAlignment="1" applyProtection="1">
      <alignment horizontal="left" vertical="center" wrapText="1"/>
      <protection locked="0"/>
    </xf>
    <xf numFmtId="0" fontId="25" fillId="7" borderId="12" xfId="5" applyFont="1" applyFill="1" applyBorder="1" applyAlignment="1" applyProtection="1">
      <alignment horizontal="left" vertical="center" wrapText="1"/>
      <protection locked="0"/>
    </xf>
    <xf numFmtId="0" fontId="25" fillId="7" borderId="12" xfId="5" applyFont="1" applyFill="1" applyBorder="1" applyAlignment="1" applyProtection="1">
      <alignment horizontal="center" vertical="center" wrapText="1"/>
      <protection locked="0"/>
    </xf>
    <xf numFmtId="0" fontId="25" fillId="7" borderId="13" xfId="5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vertical="center" wrapText="1"/>
    </xf>
    <xf numFmtId="168" fontId="21" fillId="2" borderId="1" xfId="0" applyNumberFormat="1" applyFont="1" applyFill="1" applyBorder="1" applyAlignment="1">
      <alignment vertical="center"/>
    </xf>
    <xf numFmtId="0" fontId="20" fillId="2" borderId="14" xfId="0" applyFont="1" applyFill="1" applyBorder="1"/>
    <xf numFmtId="0" fontId="26" fillId="2" borderId="15" xfId="0" applyFont="1" applyFill="1" applyBorder="1" applyAlignment="1">
      <alignment vertical="center" wrapText="1"/>
    </xf>
    <xf numFmtId="0" fontId="26" fillId="2" borderId="16" xfId="0" applyFont="1" applyFill="1" applyBorder="1" applyAlignment="1">
      <alignment vertical="center" wrapText="1"/>
    </xf>
    <xf numFmtId="0" fontId="19" fillId="2" borderId="0" xfId="0" applyFont="1" applyFill="1"/>
    <xf numFmtId="0" fontId="21" fillId="9" borderId="17" xfId="0" applyFont="1" applyFill="1" applyBorder="1" applyAlignment="1">
      <alignment horizontal="center" vertical="center"/>
    </xf>
    <xf numFmtId="0" fontId="26" fillId="9" borderId="17" xfId="0" applyFont="1" applyFill="1" applyBorder="1" applyAlignment="1">
      <alignment vertical="center" wrapText="1"/>
    </xf>
    <xf numFmtId="0" fontId="26" fillId="9" borderId="18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 wrapText="1"/>
    </xf>
    <xf numFmtId="168" fontId="26" fillId="10" borderId="1" xfId="0" applyNumberFormat="1" applyFont="1" applyFill="1" applyBorder="1" applyAlignment="1">
      <alignment vertical="center"/>
    </xf>
    <xf numFmtId="0" fontId="27" fillId="0" borderId="20" xfId="3" applyNumberFormat="1" applyFont="1" applyFill="1" applyBorder="1" applyAlignment="1">
      <alignment horizontal="center" vertical="center"/>
    </xf>
    <xf numFmtId="0" fontId="27" fillId="0" borderId="21" xfId="3" applyNumberFormat="1" applyFont="1" applyFill="1" applyBorder="1" applyAlignment="1">
      <alignment horizontal="center" vertical="center"/>
    </xf>
    <xf numFmtId="10" fontId="19" fillId="2" borderId="1" xfId="6" applyNumberFormat="1" applyFont="1" applyFill="1" applyBorder="1" applyAlignment="1" applyProtection="1">
      <alignment horizontal="left" vertical="center" wrapText="1"/>
      <protection locked="0"/>
    </xf>
    <xf numFmtId="0" fontId="19" fillId="2" borderId="1" xfId="6" applyNumberFormat="1" applyFont="1" applyFill="1" applyBorder="1" applyAlignment="1" applyProtection="1">
      <alignment horizontal="left" vertical="center" wrapText="1"/>
      <protection locked="0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167" fontId="18" fillId="0" borderId="1" xfId="0" applyNumberFormat="1" applyFon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69" fontId="17" fillId="0" borderId="1" xfId="2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164" fontId="27" fillId="0" borderId="1" xfId="3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8" fillId="11" borderId="41" xfId="0" applyFont="1" applyFill="1" applyBorder="1" applyAlignment="1">
      <alignment horizontal="center" vertical="center" wrapText="1" readingOrder="1"/>
    </xf>
    <xf numFmtId="0" fontId="28" fillId="11" borderId="22" xfId="0" applyFont="1" applyFill="1" applyBorder="1" applyAlignment="1">
      <alignment horizontal="center" vertical="center" wrapText="1" readingOrder="1"/>
    </xf>
    <xf numFmtId="0" fontId="19" fillId="9" borderId="1" xfId="0" applyFont="1" applyFill="1" applyBorder="1" applyAlignment="1">
      <alignment horizontal="center" vertical="center" wrapText="1"/>
    </xf>
    <xf numFmtId="169" fontId="0" fillId="0" borderId="23" xfId="0" applyNumberFormat="1" applyBorder="1" applyAlignment="1">
      <alignment horizontal="center" vertical="center"/>
    </xf>
    <xf numFmtId="169" fontId="17" fillId="0" borderId="23" xfId="2" applyNumberFormat="1" applyFont="1" applyFill="1" applyBorder="1" applyAlignment="1">
      <alignment horizontal="center" vertical="center"/>
    </xf>
    <xf numFmtId="168" fontId="21" fillId="2" borderId="24" xfId="0" applyNumberFormat="1" applyFont="1" applyFill="1" applyBorder="1" applyAlignment="1">
      <alignment vertical="center"/>
    </xf>
    <xf numFmtId="168" fontId="21" fillId="2" borderId="25" xfId="0" applyNumberFormat="1" applyFont="1" applyFill="1" applyBorder="1" applyAlignment="1">
      <alignment vertical="center"/>
    </xf>
    <xf numFmtId="168" fontId="21" fillId="2" borderId="26" xfId="0" applyNumberFormat="1" applyFont="1" applyFill="1" applyBorder="1" applyAlignment="1">
      <alignment vertical="center"/>
    </xf>
    <xf numFmtId="168" fontId="26" fillId="10" borderId="14" xfId="0" applyNumberFormat="1" applyFont="1" applyFill="1" applyBorder="1" applyAlignment="1">
      <alignment vertical="center"/>
    </xf>
    <xf numFmtId="168" fontId="21" fillId="2" borderId="18" xfId="2" applyNumberFormat="1" applyFont="1" applyFill="1" applyBorder="1"/>
    <xf numFmtId="0" fontId="29" fillId="2" borderId="26" xfId="0" applyFont="1" applyFill="1" applyBorder="1" applyAlignment="1">
      <alignment horizontal="center" vertical="center" wrapText="1"/>
    </xf>
    <xf numFmtId="0" fontId="29" fillId="9" borderId="26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164" fontId="29" fillId="0" borderId="26" xfId="3" applyFont="1" applyFill="1" applyBorder="1" applyAlignment="1">
      <alignment horizontal="center" vertical="center"/>
    </xf>
    <xf numFmtId="167" fontId="30" fillId="0" borderId="26" xfId="0" applyNumberFormat="1" applyFont="1" applyBorder="1" applyAlignment="1">
      <alignment horizontal="center" vertical="center"/>
    </xf>
    <xf numFmtId="0" fontId="20" fillId="2" borderId="27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/>
    </xf>
    <xf numFmtId="0" fontId="20" fillId="2" borderId="35" xfId="0" applyFont="1" applyFill="1" applyBorder="1" applyAlignment="1">
      <alignment horizontal="center"/>
    </xf>
    <xf numFmtId="0" fontId="20" fillId="2" borderId="36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 vertical="center" wrapText="1"/>
    </xf>
    <xf numFmtId="0" fontId="26" fillId="9" borderId="17" xfId="0" applyFont="1" applyFill="1" applyBorder="1" applyAlignment="1">
      <alignment horizontal="center" vertical="center" wrapText="1"/>
    </xf>
    <xf numFmtId="0" fontId="26" fillId="9" borderId="18" xfId="0" applyFont="1" applyFill="1" applyBorder="1" applyAlignment="1">
      <alignment horizontal="center" vertical="center" wrapText="1"/>
    </xf>
    <xf numFmtId="0" fontId="26" fillId="9" borderId="24" xfId="0" applyFont="1" applyFill="1" applyBorder="1" applyAlignment="1">
      <alignment horizontal="center" vertical="center"/>
    </xf>
    <xf numFmtId="0" fontId="26" fillId="9" borderId="25" xfId="0" applyFont="1" applyFill="1" applyBorder="1" applyAlignment="1">
      <alignment horizontal="center" vertical="center"/>
    </xf>
    <xf numFmtId="0" fontId="26" fillId="9" borderId="39" xfId="0" applyFont="1" applyFill="1" applyBorder="1" applyAlignment="1">
      <alignment horizontal="center" vertical="center" wrapText="1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8" xfId="0" applyFont="1" applyFill="1" applyBorder="1" applyAlignment="1">
      <alignment horizontal="center" vertical="center" wrapText="1"/>
    </xf>
    <xf numFmtId="0" fontId="33" fillId="2" borderId="35" xfId="0" applyFont="1" applyFill="1" applyBorder="1" applyAlignment="1">
      <alignment horizontal="center" vertical="center" wrapText="1"/>
    </xf>
    <xf numFmtId="0" fontId="33" fillId="2" borderId="36" xfId="0" applyFont="1" applyFill="1" applyBorder="1" applyAlignment="1">
      <alignment horizontal="center" vertical="center" wrapText="1"/>
    </xf>
    <xf numFmtId="0" fontId="34" fillId="10" borderId="37" xfId="0" applyFont="1" applyFill="1" applyBorder="1" applyAlignment="1">
      <alignment horizontal="center" vertical="center" wrapText="1"/>
    </xf>
    <xf numFmtId="0" fontId="34" fillId="10" borderId="3" xfId="0" applyFont="1" applyFill="1" applyBorder="1" applyAlignment="1">
      <alignment horizontal="center" vertical="center"/>
    </xf>
    <xf numFmtId="0" fontId="34" fillId="10" borderId="38" xfId="0" applyFont="1" applyFill="1" applyBorder="1" applyAlignment="1">
      <alignment horizontal="center" vertical="center"/>
    </xf>
    <xf numFmtId="0" fontId="35" fillId="13" borderId="37" xfId="0" applyFont="1" applyFill="1" applyBorder="1" applyAlignment="1">
      <alignment horizontal="center" vertical="center" wrapText="1"/>
    </xf>
    <xf numFmtId="0" fontId="32" fillId="13" borderId="3" xfId="0" applyFont="1" applyFill="1" applyBorder="1" applyAlignment="1">
      <alignment horizontal="center" vertical="center" wrapText="1"/>
    </xf>
    <xf numFmtId="0" fontId="32" fillId="13" borderId="38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170" fontId="19" fillId="2" borderId="1" xfId="1" applyNumberFormat="1" applyFont="1" applyFill="1" applyBorder="1" applyAlignment="1">
      <alignment horizontal="left" vertical="center" wrapText="1" indent="7"/>
    </xf>
    <xf numFmtId="0" fontId="19" fillId="2" borderId="1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/>
    </xf>
    <xf numFmtId="0" fontId="31" fillId="2" borderId="28" xfId="0" applyFont="1" applyFill="1" applyBorder="1" applyAlignment="1">
      <alignment horizontal="center" vertical="center"/>
    </xf>
    <xf numFmtId="0" fontId="32" fillId="2" borderId="27" xfId="0" applyFont="1" applyFill="1" applyBorder="1" applyAlignment="1">
      <alignment horizontal="center" vertical="center"/>
    </xf>
    <xf numFmtId="0" fontId="32" fillId="2" borderId="29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 wrapText="1"/>
    </xf>
    <xf numFmtId="0" fontId="10" fillId="12" borderId="29" xfId="0" applyFont="1" applyFill="1" applyBorder="1" applyAlignment="1">
      <alignment horizontal="center" vertical="center" wrapText="1"/>
    </xf>
    <xf numFmtId="0" fontId="10" fillId="12" borderId="28" xfId="0" applyFont="1" applyFill="1" applyBorder="1" applyAlignment="1">
      <alignment horizontal="center" vertical="center" wrapText="1"/>
    </xf>
    <xf numFmtId="0" fontId="26" fillId="9" borderId="2" xfId="0" applyFont="1" applyFill="1" applyBorder="1" applyAlignment="1">
      <alignment horizontal="center" vertical="center"/>
    </xf>
    <xf numFmtId="0" fontId="26" fillId="9" borderId="17" xfId="0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 vertical="center"/>
    </xf>
    <xf numFmtId="0" fontId="26" fillId="9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26" fillId="9" borderId="18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8" fillId="11" borderId="43" xfId="0" applyFont="1" applyFill="1" applyBorder="1" applyAlignment="1">
      <alignment horizontal="center" vertical="center" wrapText="1" readingOrder="1"/>
    </xf>
    <xf numFmtId="0" fontId="29" fillId="2" borderId="26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36" fillId="0" borderId="26" xfId="0" applyFont="1" applyBorder="1" applyAlignment="1" applyProtection="1">
      <alignment horizontal="center" vertical="center" wrapText="1"/>
      <protection locked="0"/>
    </xf>
    <xf numFmtId="0" fontId="29" fillId="8" borderId="2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left" vertical="center" wrapText="1"/>
    </xf>
    <xf numFmtId="0" fontId="28" fillId="11" borderId="42" xfId="0" applyFont="1" applyFill="1" applyBorder="1" applyAlignment="1">
      <alignment horizontal="center" vertical="center" wrapText="1" readingOrder="1"/>
    </xf>
    <xf numFmtId="0" fontId="28" fillId="11" borderId="40" xfId="0" applyFont="1" applyFill="1" applyBorder="1" applyAlignment="1">
      <alignment horizontal="center" vertical="center" wrapText="1" readingOrder="1"/>
    </xf>
    <xf numFmtId="10" fontId="12" fillId="2" borderId="17" xfId="6" applyNumberFormat="1" applyFont="1" applyFill="1" applyBorder="1" applyAlignment="1" applyProtection="1">
      <alignment horizontal="left" vertical="center" wrapText="1"/>
      <protection locked="0"/>
    </xf>
    <xf numFmtId="0" fontId="12" fillId="2" borderId="17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</cellXfs>
  <cellStyles count="7">
    <cellStyle name="Millares" xfId="1" builtinId="3"/>
    <cellStyle name="Moneda" xfId="2" builtinId="4"/>
    <cellStyle name="Moneda [0]" xfId="3" builtinId="7"/>
    <cellStyle name="Normal" xfId="0" builtinId="0"/>
    <cellStyle name="Normal 2 5 2" xfId="4" xr:uid="{2E1A2AB8-9D9C-45E9-A897-B3E77C5A6930}"/>
    <cellStyle name="Normal 7" xfId="5" xr:uid="{604023FD-EE3E-4965-923A-7582111948E4}"/>
    <cellStyle name="Porcentaje" xfId="6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373380</xdr:colOff>
      <xdr:row>2</xdr:row>
      <xdr:rowOff>144780</xdr:rowOff>
    </xdr:from>
    <xdr:to>
      <xdr:col>20</xdr:col>
      <xdr:colOff>1783080</xdr:colOff>
      <xdr:row>3</xdr:row>
      <xdr:rowOff>213360</xdr:rowOff>
    </xdr:to>
    <xdr:pic>
      <xdr:nvPicPr>
        <xdr:cNvPr id="7025" name="Imagen 2">
          <a:extLst>
            <a:ext uri="{FF2B5EF4-FFF2-40B4-BE49-F238E27FC236}">
              <a16:creationId xmlns:a16="http://schemas.microsoft.com/office/drawing/2014/main" id="{19F9328D-5503-E36B-9F25-63660E6C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>
          <a:fillRect/>
        </a:stretch>
      </xdr:blipFill>
      <xdr:spPr bwMode="auto">
        <a:xfrm>
          <a:off x="34968180" y="502920"/>
          <a:ext cx="33680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373380</xdr:colOff>
      <xdr:row>2</xdr:row>
      <xdr:rowOff>144780</xdr:rowOff>
    </xdr:from>
    <xdr:to>
      <xdr:col>20</xdr:col>
      <xdr:colOff>1783080</xdr:colOff>
      <xdr:row>3</xdr:row>
      <xdr:rowOff>213360</xdr:rowOff>
    </xdr:to>
    <xdr:pic>
      <xdr:nvPicPr>
        <xdr:cNvPr id="12326" name="Imagen 2">
          <a:extLst>
            <a:ext uri="{FF2B5EF4-FFF2-40B4-BE49-F238E27FC236}">
              <a16:creationId xmlns:a16="http://schemas.microsoft.com/office/drawing/2014/main" id="{14D1743C-BD5A-42C1-A8AD-9D3476F4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>
          <a:fillRect/>
        </a:stretch>
      </xdr:blipFill>
      <xdr:spPr bwMode="auto">
        <a:xfrm>
          <a:off x="21038820" y="502920"/>
          <a:ext cx="33680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5651-FC02-45AD-AE66-ECEC7E25D0AC}">
  <dimension ref="B2"/>
  <sheetViews>
    <sheetView topLeftCell="A10" workbookViewId="0">
      <selection activeCell="C23" sqref="C23"/>
    </sheetView>
  </sheetViews>
  <sheetFormatPr baseColWidth="10" defaultColWidth="11.42578125" defaultRowHeight="12" customHeight="1" x14ac:dyDescent="0.25"/>
  <cols>
    <col min="1" max="1" width="10.7109375" style="10" customWidth="1"/>
    <col min="2" max="9" width="11.42578125" style="10"/>
    <col min="10" max="15" width="11.42578125" style="10" customWidth="1"/>
    <col min="16" max="16384" width="11.42578125" style="10"/>
  </cols>
  <sheetData>
    <row r="2" spans="2:2" ht="21" customHeight="1" x14ac:dyDescent="0.25">
      <c r="B2" s="11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B0DD-CA33-44CD-B6D9-05E17DAC7FE7}">
  <dimension ref="B1:I39"/>
  <sheetViews>
    <sheetView workbookViewId="0">
      <pane ySplit="4" topLeftCell="A5" activePane="bottomLeft" state="frozen"/>
      <selection activeCell="C23" sqref="C23"/>
      <selection pane="bottomLeft" activeCell="C23" sqref="C23"/>
    </sheetView>
  </sheetViews>
  <sheetFormatPr baseColWidth="10" defaultColWidth="11.42578125" defaultRowHeight="15" x14ac:dyDescent="0.25"/>
  <cols>
    <col min="1" max="1" width="11.42578125" style="12"/>
    <col min="2" max="2" width="29.42578125" style="12" customWidth="1"/>
    <col min="3" max="3" width="31.28515625" style="12" customWidth="1"/>
    <col min="4" max="4" width="28.7109375" style="12" customWidth="1"/>
    <col min="5" max="5" width="55.7109375" style="12" bestFit="1" customWidth="1"/>
    <col min="6" max="6" width="16" style="14" bestFit="1" customWidth="1"/>
    <col min="7" max="7" width="32.28515625" style="14" customWidth="1"/>
    <col min="8" max="8" width="23.5703125" style="14" customWidth="1"/>
    <col min="9" max="16384" width="11.42578125" style="12"/>
  </cols>
  <sheetData>
    <row r="1" spans="2:8" ht="60" customHeight="1" x14ac:dyDescent="0.25">
      <c r="B1" s="140" t="s">
        <v>27</v>
      </c>
      <c r="C1" s="140"/>
      <c r="D1" s="140"/>
      <c r="E1" s="140"/>
      <c r="F1" s="140"/>
      <c r="G1" s="140"/>
      <c r="H1" s="140"/>
    </row>
    <row r="2" spans="2:8" x14ac:dyDescent="0.25">
      <c r="B2" s="140"/>
      <c r="C2" s="140"/>
      <c r="D2" s="140"/>
      <c r="E2" s="140"/>
      <c r="F2" s="140"/>
      <c r="G2" s="140"/>
      <c r="H2" s="140"/>
    </row>
    <row r="3" spans="2:8" ht="27" thickBot="1" x14ac:dyDescent="0.3">
      <c r="B3" s="15"/>
      <c r="C3" s="15"/>
      <c r="D3" s="15"/>
      <c r="E3" s="15"/>
      <c r="F3" s="15"/>
      <c r="G3" s="15"/>
      <c r="H3" s="15"/>
    </row>
    <row r="4" spans="2:8" s="13" customFormat="1" ht="44.25" customHeight="1" thickBot="1" x14ac:dyDescent="0.3">
      <c r="B4" s="16" t="s">
        <v>28</v>
      </c>
      <c r="C4" s="17" t="s">
        <v>29</v>
      </c>
      <c r="D4" s="17" t="s">
        <v>30</v>
      </c>
      <c r="E4" s="17" t="s">
        <v>31</v>
      </c>
      <c r="F4" s="17" t="s">
        <v>32</v>
      </c>
      <c r="G4" s="17" t="s">
        <v>33</v>
      </c>
      <c r="H4" s="18" t="s">
        <v>34</v>
      </c>
    </row>
    <row r="5" spans="2:8" ht="57" x14ac:dyDescent="0.25">
      <c r="B5" s="19" t="s">
        <v>35</v>
      </c>
      <c r="C5" s="20" t="s">
        <v>36</v>
      </c>
      <c r="D5" s="20" t="s">
        <v>37</v>
      </c>
      <c r="E5" s="20" t="s">
        <v>38</v>
      </c>
      <c r="F5" s="21">
        <v>8.6999999999999994E-2</v>
      </c>
      <c r="G5" s="21">
        <v>0.12</v>
      </c>
      <c r="H5" s="22">
        <f>+G5-F5</f>
        <v>3.3000000000000002E-2</v>
      </c>
    </row>
    <row r="6" spans="2:8" ht="57" x14ac:dyDescent="0.25">
      <c r="B6" s="23" t="s">
        <v>35</v>
      </c>
      <c r="C6" s="24" t="s">
        <v>36</v>
      </c>
      <c r="D6" s="24" t="s">
        <v>37</v>
      </c>
      <c r="E6" s="24" t="s">
        <v>39</v>
      </c>
      <c r="F6" s="25" t="s">
        <v>40</v>
      </c>
      <c r="G6" s="25" t="s">
        <v>41</v>
      </c>
      <c r="H6" s="26">
        <f>565995-218427</f>
        <v>347568</v>
      </c>
    </row>
    <row r="7" spans="2:8" ht="57" x14ac:dyDescent="0.25">
      <c r="B7" s="23" t="s">
        <v>35</v>
      </c>
      <c r="C7" s="24" t="s">
        <v>36</v>
      </c>
      <c r="D7" s="24" t="s">
        <v>37</v>
      </c>
      <c r="E7" s="24" t="s">
        <v>42</v>
      </c>
      <c r="F7" s="25" t="s">
        <v>43</v>
      </c>
      <c r="G7" s="25" t="s">
        <v>44</v>
      </c>
      <c r="H7" s="26" t="s">
        <v>44</v>
      </c>
    </row>
    <row r="8" spans="2:8" ht="57" x14ac:dyDescent="0.25">
      <c r="B8" s="23" t="s">
        <v>35</v>
      </c>
      <c r="C8" s="24" t="s">
        <v>36</v>
      </c>
      <c r="D8" s="24" t="s">
        <v>45</v>
      </c>
      <c r="E8" s="24" t="s">
        <v>46</v>
      </c>
      <c r="F8" s="27">
        <v>0</v>
      </c>
      <c r="G8" s="27">
        <v>1</v>
      </c>
      <c r="H8" s="28">
        <v>1</v>
      </c>
    </row>
    <row r="9" spans="2:8" ht="57" x14ac:dyDescent="0.25">
      <c r="B9" s="23" t="s">
        <v>35</v>
      </c>
      <c r="C9" s="24" t="s">
        <v>36</v>
      </c>
      <c r="D9" s="24" t="s">
        <v>37</v>
      </c>
      <c r="E9" s="24" t="s">
        <v>47</v>
      </c>
      <c r="F9" s="25">
        <v>29</v>
      </c>
      <c r="G9" s="25">
        <v>20</v>
      </c>
      <c r="H9" s="26">
        <v>9</v>
      </c>
    </row>
    <row r="10" spans="2:8" ht="57" x14ac:dyDescent="0.25">
      <c r="B10" s="23" t="s">
        <v>35</v>
      </c>
      <c r="C10" s="24" t="s">
        <v>36</v>
      </c>
      <c r="D10" s="24" t="s">
        <v>37</v>
      </c>
      <c r="E10" s="24" t="s">
        <v>48</v>
      </c>
      <c r="F10" s="25">
        <v>0.22</v>
      </c>
      <c r="G10" s="25">
        <v>0.35</v>
      </c>
      <c r="H10" s="26">
        <f>G10-F10</f>
        <v>0.12999999999999998</v>
      </c>
    </row>
    <row r="11" spans="2:8" ht="57" x14ac:dyDescent="0.25">
      <c r="B11" s="23" t="s">
        <v>35</v>
      </c>
      <c r="C11" s="24" t="s">
        <v>36</v>
      </c>
      <c r="D11" s="24" t="s">
        <v>45</v>
      </c>
      <c r="E11" s="24" t="s">
        <v>49</v>
      </c>
      <c r="F11" s="27">
        <v>0</v>
      </c>
      <c r="G11" s="27">
        <v>1</v>
      </c>
      <c r="H11" s="28">
        <v>1</v>
      </c>
    </row>
    <row r="12" spans="2:8" ht="57" x14ac:dyDescent="0.25">
      <c r="B12" s="29" t="s">
        <v>35</v>
      </c>
      <c r="C12" s="30" t="s">
        <v>50</v>
      </c>
      <c r="D12" s="30" t="s">
        <v>37</v>
      </c>
      <c r="E12" s="30" t="s">
        <v>51</v>
      </c>
      <c r="F12" s="31" t="s">
        <v>52</v>
      </c>
      <c r="G12" s="31" t="s">
        <v>53</v>
      </c>
      <c r="H12" s="32">
        <f>260000-65000</f>
        <v>195000</v>
      </c>
    </row>
    <row r="13" spans="2:8" ht="57" x14ac:dyDescent="0.25">
      <c r="B13" s="29" t="s">
        <v>35</v>
      </c>
      <c r="C13" s="30" t="s">
        <v>50</v>
      </c>
      <c r="D13" s="30" t="s">
        <v>37</v>
      </c>
      <c r="E13" s="30" t="s">
        <v>54</v>
      </c>
      <c r="F13" s="33">
        <v>0</v>
      </c>
      <c r="G13" s="33">
        <v>0.15</v>
      </c>
      <c r="H13" s="34">
        <f>G13-F13</f>
        <v>0.15</v>
      </c>
    </row>
    <row r="14" spans="2:8" ht="57" x14ac:dyDescent="0.25">
      <c r="B14" s="29" t="s">
        <v>35</v>
      </c>
      <c r="C14" s="30" t="s">
        <v>50</v>
      </c>
      <c r="D14" s="30" t="s">
        <v>37</v>
      </c>
      <c r="E14" s="30" t="s">
        <v>55</v>
      </c>
      <c r="F14" s="31">
        <v>429</v>
      </c>
      <c r="G14" s="31">
        <v>1865</v>
      </c>
      <c r="H14" s="32">
        <f>+G14-F14</f>
        <v>1436</v>
      </c>
    </row>
    <row r="15" spans="2:8" ht="57" x14ac:dyDescent="0.25">
      <c r="B15" s="29" t="s">
        <v>35</v>
      </c>
      <c r="C15" s="30" t="s">
        <v>50</v>
      </c>
      <c r="D15" s="30" t="s">
        <v>37</v>
      </c>
      <c r="E15" s="30" t="s">
        <v>56</v>
      </c>
      <c r="F15" s="31" t="s">
        <v>57</v>
      </c>
      <c r="G15" s="31" t="s">
        <v>58</v>
      </c>
      <c r="H15" s="32">
        <f>1402900-701000</f>
        <v>701900</v>
      </c>
    </row>
    <row r="16" spans="2:8" ht="57" x14ac:dyDescent="0.25">
      <c r="B16" s="29" t="s">
        <v>35</v>
      </c>
      <c r="C16" s="30" t="s">
        <v>50</v>
      </c>
      <c r="D16" s="30" t="s">
        <v>37</v>
      </c>
      <c r="E16" s="30" t="s">
        <v>59</v>
      </c>
      <c r="F16" s="33">
        <v>0</v>
      </c>
      <c r="G16" s="33">
        <v>0.2</v>
      </c>
      <c r="H16" s="34">
        <f>G16-F16</f>
        <v>0.2</v>
      </c>
    </row>
    <row r="17" spans="2:9" ht="57" x14ac:dyDescent="0.25">
      <c r="B17" s="29" t="s">
        <v>35</v>
      </c>
      <c r="C17" s="30" t="s">
        <v>50</v>
      </c>
      <c r="D17" s="30" t="s">
        <v>37</v>
      </c>
      <c r="E17" s="30" t="s">
        <v>60</v>
      </c>
      <c r="F17" s="33">
        <v>0</v>
      </c>
      <c r="G17" s="33">
        <v>0.3</v>
      </c>
      <c r="H17" s="34">
        <v>0.3</v>
      </c>
    </row>
    <row r="18" spans="2:9" ht="57" x14ac:dyDescent="0.25">
      <c r="B18" s="29" t="s">
        <v>35</v>
      </c>
      <c r="C18" s="30" t="s">
        <v>50</v>
      </c>
      <c r="D18" s="30" t="s">
        <v>61</v>
      </c>
      <c r="E18" s="30" t="s">
        <v>62</v>
      </c>
      <c r="F18" s="31">
        <v>2</v>
      </c>
      <c r="G18" s="31">
        <v>5</v>
      </c>
      <c r="H18" s="32">
        <f>+G18-F18</f>
        <v>3</v>
      </c>
    </row>
    <row r="19" spans="2:9" ht="57" x14ac:dyDescent="0.25">
      <c r="B19" s="29" t="s">
        <v>35</v>
      </c>
      <c r="C19" s="30" t="s">
        <v>50</v>
      </c>
      <c r="D19" s="30" t="s">
        <v>61</v>
      </c>
      <c r="E19" s="30" t="s">
        <v>63</v>
      </c>
      <c r="F19" s="31">
        <v>0</v>
      </c>
      <c r="G19" s="31">
        <v>8</v>
      </c>
      <c r="H19" s="32">
        <f>+G19-F19</f>
        <v>8</v>
      </c>
    </row>
    <row r="20" spans="2:9" ht="71.25" x14ac:dyDescent="0.25">
      <c r="B20" s="35" t="s">
        <v>35</v>
      </c>
      <c r="C20" s="36" t="s">
        <v>64</v>
      </c>
      <c r="D20" s="36" t="s">
        <v>37</v>
      </c>
      <c r="E20" s="36" t="s">
        <v>65</v>
      </c>
      <c r="F20" s="37">
        <v>0</v>
      </c>
      <c r="G20" s="37">
        <v>8</v>
      </c>
      <c r="H20" s="38">
        <v>8</v>
      </c>
    </row>
    <row r="21" spans="2:9" ht="71.25" x14ac:dyDescent="0.25">
      <c r="B21" s="35" t="s">
        <v>35</v>
      </c>
      <c r="C21" s="36" t="s">
        <v>64</v>
      </c>
      <c r="D21" s="36" t="s">
        <v>37</v>
      </c>
      <c r="E21" s="36" t="s">
        <v>66</v>
      </c>
      <c r="F21" s="39">
        <v>0</v>
      </c>
      <c r="G21" s="39">
        <v>1</v>
      </c>
      <c r="H21" s="40">
        <v>1</v>
      </c>
    </row>
    <row r="22" spans="2:9" ht="71.25" x14ac:dyDescent="0.25">
      <c r="B22" s="35" t="s">
        <v>35</v>
      </c>
      <c r="C22" s="36" t="s">
        <v>64</v>
      </c>
      <c r="D22" s="36" t="s">
        <v>61</v>
      </c>
      <c r="E22" s="36" t="s">
        <v>67</v>
      </c>
      <c r="F22" s="39">
        <v>0</v>
      </c>
      <c r="G22" s="39">
        <v>1</v>
      </c>
      <c r="H22" s="40">
        <v>1</v>
      </c>
    </row>
    <row r="23" spans="2:9" ht="71.25" x14ac:dyDescent="0.25">
      <c r="B23" s="41" t="s">
        <v>35</v>
      </c>
      <c r="C23" s="42" t="s">
        <v>68</v>
      </c>
      <c r="D23" s="42" t="s">
        <v>37</v>
      </c>
      <c r="E23" s="42" t="s">
        <v>69</v>
      </c>
      <c r="F23" s="43">
        <v>0.84</v>
      </c>
      <c r="G23" s="43">
        <v>0.9</v>
      </c>
      <c r="H23" s="44">
        <f>+G23-F23</f>
        <v>6.0000000000000053E-2</v>
      </c>
    </row>
    <row r="24" spans="2:9" ht="71.25" x14ac:dyDescent="0.25">
      <c r="B24" s="41" t="s">
        <v>35</v>
      </c>
      <c r="C24" s="42" t="s">
        <v>68</v>
      </c>
      <c r="D24" s="42" t="s">
        <v>37</v>
      </c>
      <c r="E24" s="42" t="s">
        <v>70</v>
      </c>
      <c r="F24" s="45">
        <v>0</v>
      </c>
      <c r="G24" s="45">
        <v>8</v>
      </c>
      <c r="H24" s="46">
        <f>+G24-F24</f>
        <v>8</v>
      </c>
    </row>
    <row r="25" spans="2:9" ht="71.25" x14ac:dyDescent="0.25">
      <c r="B25" s="41" t="s">
        <v>35</v>
      </c>
      <c r="C25" s="42" t="s">
        <v>68</v>
      </c>
      <c r="D25" s="42" t="s">
        <v>61</v>
      </c>
      <c r="E25" s="42" t="s">
        <v>71</v>
      </c>
      <c r="F25" s="43">
        <v>0.75</v>
      </c>
      <c r="G25" s="43">
        <v>0.95</v>
      </c>
      <c r="H25" s="44">
        <f>+G25-F25</f>
        <v>0.19999999999999996</v>
      </c>
      <c r="I25" s="61"/>
    </row>
    <row r="26" spans="2:9" ht="57" x14ac:dyDescent="0.25">
      <c r="B26" s="47" t="s">
        <v>72</v>
      </c>
      <c r="C26" s="48"/>
      <c r="D26" s="48" t="s">
        <v>73</v>
      </c>
      <c r="E26" s="48" t="s">
        <v>74</v>
      </c>
      <c r="F26" s="49" t="s">
        <v>75</v>
      </c>
      <c r="G26" s="49" t="s">
        <v>76</v>
      </c>
      <c r="H26" s="50" t="s">
        <v>77</v>
      </c>
    </row>
    <row r="27" spans="2:9" ht="57" x14ac:dyDescent="0.25">
      <c r="B27" s="51" t="s">
        <v>72</v>
      </c>
      <c r="C27" s="52"/>
      <c r="D27" s="52" t="s">
        <v>73</v>
      </c>
      <c r="E27" s="52" t="s">
        <v>78</v>
      </c>
      <c r="F27" s="53" t="s">
        <v>75</v>
      </c>
      <c r="G27" s="53" t="s">
        <v>79</v>
      </c>
      <c r="H27" s="54" t="s">
        <v>79</v>
      </c>
    </row>
    <row r="28" spans="2:9" ht="57" x14ac:dyDescent="0.25">
      <c r="B28" s="51" t="s">
        <v>80</v>
      </c>
      <c r="C28" s="52"/>
      <c r="D28" s="52" t="s">
        <v>81</v>
      </c>
      <c r="E28" s="52" t="s">
        <v>82</v>
      </c>
      <c r="F28" s="53">
        <v>1</v>
      </c>
      <c r="G28" s="53">
        <v>6</v>
      </c>
      <c r="H28" s="54">
        <f>+G28-F28</f>
        <v>5</v>
      </c>
    </row>
    <row r="29" spans="2:9" ht="57" x14ac:dyDescent="0.25">
      <c r="B29" s="51" t="s">
        <v>80</v>
      </c>
      <c r="C29" s="52"/>
      <c r="D29" s="52" t="s">
        <v>81</v>
      </c>
      <c r="E29" s="52" t="s">
        <v>78</v>
      </c>
      <c r="F29" s="53" t="s">
        <v>83</v>
      </c>
      <c r="G29" s="53" t="s">
        <v>84</v>
      </c>
      <c r="H29" s="54" t="s">
        <v>85</v>
      </c>
    </row>
    <row r="30" spans="2:9" ht="57" x14ac:dyDescent="0.25">
      <c r="B30" s="51" t="s">
        <v>86</v>
      </c>
      <c r="C30" s="52"/>
      <c r="D30" s="52" t="s">
        <v>87</v>
      </c>
      <c r="E30" s="52" t="s">
        <v>88</v>
      </c>
      <c r="F30" s="53">
        <v>0</v>
      </c>
      <c r="G30" s="53">
        <v>1</v>
      </c>
      <c r="H30" s="54">
        <v>1</v>
      </c>
    </row>
    <row r="31" spans="2:9" ht="71.25" x14ac:dyDescent="0.25">
      <c r="B31" s="51" t="s">
        <v>89</v>
      </c>
      <c r="C31" s="52"/>
      <c r="D31" s="52" t="s">
        <v>90</v>
      </c>
      <c r="E31" s="52" t="s">
        <v>91</v>
      </c>
      <c r="F31" s="53">
        <v>6</v>
      </c>
      <c r="G31" s="53">
        <v>0</v>
      </c>
      <c r="H31" s="54">
        <v>0</v>
      </c>
    </row>
    <row r="32" spans="2:9" ht="57" x14ac:dyDescent="0.25">
      <c r="B32" s="51" t="s">
        <v>92</v>
      </c>
      <c r="C32" s="52"/>
      <c r="D32" s="52" t="s">
        <v>93</v>
      </c>
      <c r="E32" s="52" t="s">
        <v>94</v>
      </c>
      <c r="F32" s="53">
        <v>3</v>
      </c>
      <c r="G32" s="53">
        <v>0</v>
      </c>
      <c r="H32" s="54">
        <v>0</v>
      </c>
    </row>
    <row r="33" spans="2:8" ht="57" x14ac:dyDescent="0.25">
      <c r="B33" s="51" t="s">
        <v>92</v>
      </c>
      <c r="C33" s="52"/>
      <c r="D33" s="52" t="s">
        <v>93</v>
      </c>
      <c r="E33" s="52" t="s">
        <v>95</v>
      </c>
      <c r="F33" s="53">
        <v>0</v>
      </c>
      <c r="G33" s="53" t="s">
        <v>96</v>
      </c>
      <c r="H33" s="54" t="s">
        <v>96</v>
      </c>
    </row>
    <row r="34" spans="2:8" ht="57" x14ac:dyDescent="0.25">
      <c r="B34" s="51" t="s">
        <v>97</v>
      </c>
      <c r="C34" s="52"/>
      <c r="D34" s="52" t="s">
        <v>98</v>
      </c>
      <c r="E34" s="52" t="s">
        <v>99</v>
      </c>
      <c r="F34" s="53">
        <v>0</v>
      </c>
      <c r="G34" s="53">
        <v>12000</v>
      </c>
      <c r="H34" s="54">
        <v>12000</v>
      </c>
    </row>
    <row r="35" spans="2:8" ht="57" x14ac:dyDescent="0.25">
      <c r="B35" s="51" t="s">
        <v>97</v>
      </c>
      <c r="C35" s="52"/>
      <c r="D35" s="52" t="s">
        <v>98</v>
      </c>
      <c r="E35" s="52" t="s">
        <v>95</v>
      </c>
      <c r="F35" s="53" t="s">
        <v>75</v>
      </c>
      <c r="G35" s="53" t="s">
        <v>100</v>
      </c>
      <c r="H35" s="54" t="s">
        <v>100</v>
      </c>
    </row>
    <row r="36" spans="2:8" ht="57" x14ac:dyDescent="0.25">
      <c r="B36" s="51" t="s">
        <v>101</v>
      </c>
      <c r="C36" s="52"/>
      <c r="D36" s="52" t="s">
        <v>102</v>
      </c>
      <c r="E36" s="52" t="s">
        <v>103</v>
      </c>
      <c r="F36" s="53">
        <v>0</v>
      </c>
      <c r="G36" s="53">
        <v>3100</v>
      </c>
      <c r="H36" s="54">
        <v>3100</v>
      </c>
    </row>
    <row r="37" spans="2:8" ht="71.25" x14ac:dyDescent="0.25">
      <c r="B37" s="51" t="s">
        <v>104</v>
      </c>
      <c r="C37" s="52"/>
      <c r="D37" s="52" t="s">
        <v>105</v>
      </c>
      <c r="E37" s="52" t="s">
        <v>95</v>
      </c>
      <c r="F37" s="53" t="s">
        <v>106</v>
      </c>
      <c r="G37" s="53" t="s">
        <v>107</v>
      </c>
      <c r="H37" s="54">
        <f>300000-4000</f>
        <v>296000</v>
      </c>
    </row>
    <row r="38" spans="2:8" ht="42.75" x14ac:dyDescent="0.25">
      <c r="B38" s="51" t="s">
        <v>108</v>
      </c>
      <c r="C38" s="52"/>
      <c r="D38" s="52" t="s">
        <v>109</v>
      </c>
      <c r="E38" s="52" t="s">
        <v>110</v>
      </c>
      <c r="F38" s="55">
        <v>0.3</v>
      </c>
      <c r="G38" s="55">
        <v>0.34699999999999998</v>
      </c>
      <c r="H38" s="56">
        <f>+G38-F38</f>
        <v>4.6999999999999986E-2</v>
      </c>
    </row>
    <row r="39" spans="2:8" ht="57.75" thickBot="1" x14ac:dyDescent="0.3">
      <c r="B39" s="57" t="s">
        <v>108</v>
      </c>
      <c r="C39" s="58"/>
      <c r="D39" s="58" t="s">
        <v>109</v>
      </c>
      <c r="E39" s="58" t="s">
        <v>111</v>
      </c>
      <c r="F39" s="59" t="s">
        <v>112</v>
      </c>
      <c r="G39" s="59">
        <v>10</v>
      </c>
      <c r="H39" s="60">
        <v>9</v>
      </c>
    </row>
  </sheetData>
  <mergeCells count="1">
    <mergeCell ref="B1:H2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DE5A-22DB-477F-B175-74AEB2F5A177}">
  <sheetPr>
    <pageSetUpPr fitToPage="1"/>
  </sheetPr>
  <dimension ref="A2:DL23"/>
  <sheetViews>
    <sheetView tabSelected="1" topLeftCell="R7" zoomScale="80" zoomScaleNormal="80" workbookViewId="0">
      <selection activeCell="U11" sqref="U11"/>
    </sheetView>
  </sheetViews>
  <sheetFormatPr baseColWidth="10" defaultColWidth="10.85546875" defaultRowHeight="12.75" x14ac:dyDescent="0.2"/>
  <cols>
    <col min="1" max="1" width="2.140625" style="2" customWidth="1"/>
    <col min="2" max="2" width="37.5703125" style="2" customWidth="1"/>
    <col min="3" max="3" width="30.7109375" style="2" customWidth="1"/>
    <col min="4" max="4" width="23.7109375" style="2" customWidth="1"/>
    <col min="5" max="5" width="19" style="2" customWidth="1"/>
    <col min="6" max="6" width="26.7109375" style="2" customWidth="1"/>
    <col min="7" max="7" width="25.7109375" style="2" customWidth="1"/>
    <col min="8" max="8" width="48.85546875" style="2" customWidth="1"/>
    <col min="9" max="9" width="59.7109375" style="2" customWidth="1"/>
    <col min="10" max="11" width="19" style="2" customWidth="1"/>
    <col min="12" max="12" width="10.42578125" style="2" customWidth="1"/>
    <col min="13" max="13" width="39.85546875" style="2" customWidth="1"/>
    <col min="14" max="14" width="6.140625" style="2" customWidth="1"/>
    <col min="15" max="15" width="45.42578125" style="2" customWidth="1"/>
    <col min="16" max="16" width="24.28515625" style="2" customWidth="1"/>
    <col min="17" max="19" width="22.140625" style="2" customWidth="1"/>
    <col min="20" max="20" width="28.5703125" style="2" customWidth="1"/>
    <col min="21" max="21" width="70" style="2" customWidth="1"/>
    <col min="22" max="16384" width="10.85546875" style="2"/>
  </cols>
  <sheetData>
    <row r="2" spans="1:116" ht="13.5" thickBot="1" x14ac:dyDescent="0.25"/>
    <row r="3" spans="1:116" ht="88.5" customHeight="1" thickBot="1" x14ac:dyDescent="0.25">
      <c r="B3" s="109" t="s">
        <v>117</v>
      </c>
      <c r="C3" s="110"/>
      <c r="D3" s="113" t="s">
        <v>120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5"/>
      <c r="T3" s="99"/>
      <c r="U3" s="100"/>
    </row>
    <row r="4" spans="1:116" ht="30" customHeight="1" thickBot="1" x14ac:dyDescent="0.25">
      <c r="B4" s="111"/>
      <c r="C4" s="112"/>
      <c r="D4" s="116" t="s">
        <v>134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8"/>
      <c r="T4" s="101"/>
      <c r="U4" s="102"/>
    </row>
    <row r="5" spans="1:116" ht="29.25" customHeight="1" thickBot="1" x14ac:dyDescent="0.25">
      <c r="B5" s="124" t="s">
        <v>119</v>
      </c>
      <c r="C5" s="125"/>
      <c r="D5" s="126" t="s">
        <v>121</v>
      </c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8"/>
      <c r="T5" s="122" t="s">
        <v>118</v>
      </c>
      <c r="U5" s="123"/>
    </row>
    <row r="6" spans="1:116" s="9" customFormat="1" ht="49.5" customHeight="1" thickBot="1" x14ac:dyDescent="0.25">
      <c r="A6" s="63"/>
      <c r="B6" s="70" t="s">
        <v>0</v>
      </c>
      <c r="C6" s="133" t="s">
        <v>130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64" t="s">
        <v>114</v>
      </c>
      <c r="U6" s="73">
        <v>2026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 ht="40.5" customHeight="1" thickBot="1" x14ac:dyDescent="0.25">
      <c r="B7" s="71" t="s">
        <v>1</v>
      </c>
      <c r="C7" s="135" t="s">
        <v>131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65" t="s">
        <v>115</v>
      </c>
      <c r="U7" s="74" t="s">
        <v>139</v>
      </c>
    </row>
    <row r="8" spans="1:116" ht="37.5" customHeight="1" x14ac:dyDescent="0.2">
      <c r="B8" s="131" t="s">
        <v>2</v>
      </c>
      <c r="C8" s="103" t="s">
        <v>10</v>
      </c>
      <c r="D8" s="103" t="s">
        <v>25</v>
      </c>
      <c r="E8" s="103" t="s">
        <v>26</v>
      </c>
      <c r="F8" s="103" t="s">
        <v>11</v>
      </c>
      <c r="G8" s="103" t="s">
        <v>24</v>
      </c>
      <c r="H8" s="129" t="s">
        <v>5</v>
      </c>
      <c r="I8" s="105" t="s">
        <v>133</v>
      </c>
      <c r="J8" s="129" t="s">
        <v>3</v>
      </c>
      <c r="K8" s="105" t="s">
        <v>6</v>
      </c>
      <c r="L8" s="103" t="s">
        <v>4</v>
      </c>
      <c r="M8" s="105" t="s">
        <v>113</v>
      </c>
      <c r="N8" s="103" t="s">
        <v>7</v>
      </c>
      <c r="O8" s="129" t="s">
        <v>116</v>
      </c>
      <c r="P8" s="106" t="s">
        <v>17</v>
      </c>
      <c r="Q8" s="107"/>
      <c r="R8" s="106" t="s">
        <v>18</v>
      </c>
      <c r="S8" s="107"/>
      <c r="T8" s="105" t="s">
        <v>12</v>
      </c>
      <c r="U8" s="108" t="s">
        <v>13</v>
      </c>
    </row>
    <row r="9" spans="1:116" ht="33.75" customHeight="1" x14ac:dyDescent="0.2">
      <c r="B9" s="132"/>
      <c r="C9" s="104"/>
      <c r="D9" s="104"/>
      <c r="E9" s="104"/>
      <c r="F9" s="104"/>
      <c r="G9" s="104"/>
      <c r="H9" s="130"/>
      <c r="I9" s="105"/>
      <c r="J9" s="130"/>
      <c r="K9" s="105"/>
      <c r="L9" s="104"/>
      <c r="M9" s="137"/>
      <c r="N9" s="104"/>
      <c r="O9" s="130"/>
      <c r="P9" s="67" t="s">
        <v>8</v>
      </c>
      <c r="Q9" s="68" t="s">
        <v>9</v>
      </c>
      <c r="R9" s="69" t="s">
        <v>15</v>
      </c>
      <c r="S9" s="69" t="s">
        <v>16</v>
      </c>
      <c r="T9" s="105"/>
      <c r="U9" s="108"/>
    </row>
    <row r="10" spans="1:116" ht="231.75" customHeight="1" x14ac:dyDescent="0.2">
      <c r="B10" s="138" t="s">
        <v>122</v>
      </c>
      <c r="C10" s="139" t="s">
        <v>124</v>
      </c>
      <c r="D10" s="119">
        <v>500</v>
      </c>
      <c r="E10" s="119" t="s">
        <v>123</v>
      </c>
      <c r="F10" s="139" t="s">
        <v>125</v>
      </c>
      <c r="G10" s="139"/>
      <c r="H10" s="81" t="s">
        <v>126</v>
      </c>
      <c r="I10" s="121" t="s">
        <v>132</v>
      </c>
      <c r="J10" s="138" t="s">
        <v>127</v>
      </c>
      <c r="K10" s="119" t="s">
        <v>128</v>
      </c>
      <c r="L10" s="119" t="s">
        <v>123</v>
      </c>
      <c r="M10" s="120">
        <v>500</v>
      </c>
      <c r="N10" s="86"/>
      <c r="O10" s="83" t="s">
        <v>136</v>
      </c>
      <c r="P10" s="82">
        <v>87648117</v>
      </c>
      <c r="Q10" s="78">
        <v>175526000</v>
      </c>
      <c r="R10" s="79">
        <v>87593209</v>
      </c>
      <c r="S10" s="79">
        <v>37168632</v>
      </c>
      <c r="T10" s="149" t="s">
        <v>140</v>
      </c>
      <c r="U10" s="150" t="s">
        <v>141</v>
      </c>
    </row>
    <row r="11" spans="1:116" ht="241.5" customHeight="1" x14ac:dyDescent="0.2">
      <c r="B11" s="138"/>
      <c r="C11" s="139"/>
      <c r="D11" s="119"/>
      <c r="E11" s="119"/>
      <c r="F11" s="139"/>
      <c r="G11" s="139"/>
      <c r="H11" s="81" t="s">
        <v>129</v>
      </c>
      <c r="I11" s="121"/>
      <c r="J11" s="138"/>
      <c r="K11" s="119"/>
      <c r="L11" s="119"/>
      <c r="M11" s="120"/>
      <c r="N11" s="86"/>
      <c r="O11" s="83" t="s">
        <v>135</v>
      </c>
      <c r="P11" s="82">
        <v>87877883</v>
      </c>
      <c r="Q11" s="78">
        <v>175526000</v>
      </c>
      <c r="R11" s="79">
        <v>87630340</v>
      </c>
      <c r="S11" s="80">
        <v>35646240</v>
      </c>
      <c r="T11" s="149" t="s">
        <v>142</v>
      </c>
      <c r="U11" s="151" t="s">
        <v>143</v>
      </c>
    </row>
    <row r="12" spans="1:116" ht="18.95" customHeight="1" x14ac:dyDescent="0.2">
      <c r="B12" s="2" t="s">
        <v>14</v>
      </c>
      <c r="M12" s="66"/>
      <c r="O12" s="8"/>
      <c r="P12" s="8">
        <f>SUM(P10:P11)</f>
        <v>175526000</v>
      </c>
      <c r="Q12" s="8">
        <v>175526000</v>
      </c>
      <c r="R12" s="8">
        <f>SUM(R10:R11)</f>
        <v>175223549</v>
      </c>
      <c r="S12" s="8">
        <f>SUM(S10:S11)</f>
        <v>72814872</v>
      </c>
    </row>
    <row r="13" spans="1:116" x14ac:dyDescent="0.2">
      <c r="O13" s="3"/>
      <c r="P13" s="4"/>
    </row>
    <row r="14" spans="1:116" ht="30" customHeight="1" x14ac:dyDescent="0.2">
      <c r="O14" s="72" t="s">
        <v>19</v>
      </c>
      <c r="P14" s="62">
        <f>+P12+P13</f>
        <v>175526000</v>
      </c>
      <c r="Q14" s="7"/>
      <c r="R14" s="5"/>
      <c r="S14" s="5"/>
    </row>
    <row r="15" spans="1:116" ht="18.95" customHeight="1" x14ac:dyDescent="0.2">
      <c r="B15" s="2" t="s">
        <v>22</v>
      </c>
      <c r="Q15" s="7"/>
      <c r="R15" s="5"/>
      <c r="S15" s="5"/>
    </row>
    <row r="16" spans="1:116" x14ac:dyDescent="0.2">
      <c r="Q16" s="6"/>
      <c r="R16" s="6"/>
      <c r="S16" s="6"/>
    </row>
    <row r="20" spans="15:21" x14ac:dyDescent="0.2">
      <c r="O20" s="1"/>
    </row>
    <row r="21" spans="15:21" x14ac:dyDescent="0.2">
      <c r="O21" s="1"/>
    </row>
    <row r="22" spans="15:21" hidden="1" x14ac:dyDescent="0.2">
      <c r="U22" s="2" t="s">
        <v>20</v>
      </c>
    </row>
    <row r="23" spans="15:21" hidden="1" x14ac:dyDescent="0.2">
      <c r="U23" s="2" t="s">
        <v>21</v>
      </c>
    </row>
  </sheetData>
  <protectedRanges>
    <protectedRange password="C9BB" sqref="D10:D11" name="Rango1_3"/>
  </protectedRanges>
  <dataConsolidate/>
  <mergeCells count="38">
    <mergeCell ref="J10:J11"/>
    <mergeCell ref="K10:K11"/>
    <mergeCell ref="B10:B11"/>
    <mergeCell ref="C10:C11"/>
    <mergeCell ref="E8:E9"/>
    <mergeCell ref="D10:D11"/>
    <mergeCell ref="E10:E11"/>
    <mergeCell ref="F10:F11"/>
    <mergeCell ref="D8:D9"/>
    <mergeCell ref="G10:G11"/>
    <mergeCell ref="L10:L11"/>
    <mergeCell ref="M10:M11"/>
    <mergeCell ref="I10:I11"/>
    <mergeCell ref="T5:U5"/>
    <mergeCell ref="B5:C5"/>
    <mergeCell ref="D5:S5"/>
    <mergeCell ref="H8:H9"/>
    <mergeCell ref="B8:B9"/>
    <mergeCell ref="C6:S6"/>
    <mergeCell ref="C7:S7"/>
    <mergeCell ref="G8:G9"/>
    <mergeCell ref="I8:I9"/>
    <mergeCell ref="M8:M9"/>
    <mergeCell ref="O8:O9"/>
    <mergeCell ref="P8:Q8"/>
    <mergeCell ref="J8:J9"/>
    <mergeCell ref="T3:U4"/>
    <mergeCell ref="C8:C9"/>
    <mergeCell ref="T8:T9"/>
    <mergeCell ref="R8:S8"/>
    <mergeCell ref="N8:N9"/>
    <mergeCell ref="F8:F9"/>
    <mergeCell ref="U8:U9"/>
    <mergeCell ref="B3:C4"/>
    <mergeCell ref="D3:S3"/>
    <mergeCell ref="D4:S4"/>
    <mergeCell ref="K8:K9"/>
    <mergeCell ref="L8:L9"/>
  </mergeCells>
  <dataValidations count="2">
    <dataValidation type="custom" allowBlank="1" showInputMessage="1" showErrorMessage="1" errorTitle="REVISAR VALORES" error="El valor Obligado NO puede ser mayor al valor Comprometido_x000a_Si requiere puede solicitar actualización del proyecto." sqref="S10" xr:uid="{465CBFEE-9D5F-4A80-B314-600139D57C5D}"/>
    <dataValidation type="custom" allowBlank="1" showInputMessage="1" showErrorMessage="1" errorTitle="REVISAR VALORES" error="El valor comprometido NO puede ser mayor al valor Vigente._x000a_Si requiere puede solicitar actualización del proyecto." sqref="R10:R11" xr:uid="{FC1E6657-F4B8-4BFC-AA9D-1A08288485FA}"/>
  </dataValidations>
  <pageMargins left="0.70866141732283472" right="0.70866141732283472" top="0.74803149606299213" bottom="0.74803149606299213" header="0.31496062992125984" footer="0.31496062992125984"/>
  <pageSetup scale="49" fitToWidth="2" fitToHeight="4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BC7A-8616-4862-9604-9F419E1D991F}">
  <sheetPr>
    <pageSetUpPr fitToPage="1"/>
  </sheetPr>
  <dimension ref="A2:DL23"/>
  <sheetViews>
    <sheetView topLeftCell="B3" zoomScale="80" zoomScaleNormal="80" workbookViewId="0">
      <selection activeCell="A8" sqref="A8:IV9"/>
    </sheetView>
  </sheetViews>
  <sheetFormatPr baseColWidth="10" defaultColWidth="10.85546875" defaultRowHeight="12.75" x14ac:dyDescent="0.2"/>
  <cols>
    <col min="1" max="1" width="2.140625" style="2" customWidth="1"/>
    <col min="2" max="2" width="32.28515625" style="2" customWidth="1"/>
    <col min="3" max="3" width="30.7109375" style="2" customWidth="1"/>
    <col min="4" max="4" width="19.28515625" style="2" bestFit="1" customWidth="1"/>
    <col min="5" max="5" width="15.5703125" style="2" customWidth="1"/>
    <col min="6" max="6" width="26.7109375" style="2" hidden="1" customWidth="1"/>
    <col min="7" max="7" width="25.7109375" style="2" hidden="1" customWidth="1"/>
    <col min="8" max="8" width="46.28515625" style="2" customWidth="1"/>
    <col min="9" max="9" width="59.7109375" style="2" hidden="1" customWidth="1"/>
    <col min="10" max="10" width="17.7109375" style="2" customWidth="1"/>
    <col min="11" max="11" width="19" style="2" customWidth="1"/>
    <col min="12" max="12" width="10.42578125" style="2" customWidth="1"/>
    <col min="13" max="13" width="31.140625" style="2" customWidth="1"/>
    <col min="14" max="14" width="6.140625" style="2" hidden="1" customWidth="1"/>
    <col min="15" max="15" width="45.42578125" style="2" hidden="1" customWidth="1"/>
    <col min="16" max="16" width="14" style="2" bestFit="1" customWidth="1"/>
    <col min="17" max="17" width="18.5703125" style="2" bestFit="1" customWidth="1"/>
    <col min="18" max="19" width="22.140625" style="2" customWidth="1"/>
    <col min="20" max="20" width="28.5703125" style="2" customWidth="1"/>
    <col min="21" max="21" width="70" style="2" customWidth="1"/>
    <col min="22" max="16384" width="10.85546875" style="2"/>
  </cols>
  <sheetData>
    <row r="2" spans="1:116" ht="13.5" thickBot="1" x14ac:dyDescent="0.25"/>
    <row r="3" spans="1:116" ht="88.5" customHeight="1" thickBot="1" x14ac:dyDescent="0.25">
      <c r="B3" s="109" t="s">
        <v>117</v>
      </c>
      <c r="C3" s="110"/>
      <c r="D3" s="113" t="s">
        <v>120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5"/>
      <c r="T3" s="99"/>
      <c r="U3" s="100"/>
    </row>
    <row r="4" spans="1:116" ht="30" customHeight="1" thickBot="1" x14ac:dyDescent="0.25">
      <c r="B4" s="111"/>
      <c r="C4" s="112"/>
      <c r="D4" s="116" t="s">
        <v>134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8"/>
      <c r="T4" s="101"/>
      <c r="U4" s="102"/>
    </row>
    <row r="5" spans="1:116" ht="29.25" customHeight="1" thickBot="1" x14ac:dyDescent="0.25">
      <c r="B5" s="124" t="s">
        <v>119</v>
      </c>
      <c r="C5" s="125"/>
      <c r="D5" s="126" t="s">
        <v>121</v>
      </c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8"/>
      <c r="T5" s="122" t="s">
        <v>118</v>
      </c>
      <c r="U5" s="123"/>
    </row>
    <row r="6" spans="1:116" s="9" customFormat="1" ht="49.5" customHeight="1" thickBot="1" x14ac:dyDescent="0.25">
      <c r="A6" s="63"/>
      <c r="B6" s="70" t="s">
        <v>0</v>
      </c>
      <c r="C6" s="133" t="s">
        <v>130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64" t="s">
        <v>114</v>
      </c>
      <c r="U6" s="73">
        <v>2026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 ht="40.5" customHeight="1" thickBot="1" x14ac:dyDescent="0.25">
      <c r="B7" s="71" t="s">
        <v>1</v>
      </c>
      <c r="C7" s="135" t="s">
        <v>131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65" t="s">
        <v>115</v>
      </c>
      <c r="U7" s="74"/>
    </row>
    <row r="8" spans="1:116" ht="37.5" customHeight="1" thickBot="1" x14ac:dyDescent="0.25">
      <c r="B8" s="141" t="s">
        <v>137</v>
      </c>
      <c r="C8" s="141" t="s">
        <v>10</v>
      </c>
      <c r="D8" s="141" t="s">
        <v>25</v>
      </c>
      <c r="E8" s="141" t="s">
        <v>26</v>
      </c>
      <c r="F8" s="103" t="s">
        <v>11</v>
      </c>
      <c r="G8" s="103" t="s">
        <v>24</v>
      </c>
      <c r="H8" s="141" t="s">
        <v>5</v>
      </c>
      <c r="I8" s="105" t="s">
        <v>133</v>
      </c>
      <c r="J8" s="141" t="s">
        <v>3</v>
      </c>
      <c r="K8" s="141" t="s">
        <v>6</v>
      </c>
      <c r="L8" s="141" t="s">
        <v>4</v>
      </c>
      <c r="M8" s="141" t="s">
        <v>113</v>
      </c>
      <c r="N8" s="103" t="s">
        <v>7</v>
      </c>
      <c r="O8" s="129" t="s">
        <v>116</v>
      </c>
      <c r="P8" s="147" t="s">
        <v>17</v>
      </c>
      <c r="Q8" s="148"/>
      <c r="R8" s="106" t="s">
        <v>18</v>
      </c>
      <c r="S8" s="107"/>
      <c r="T8" s="105" t="s">
        <v>12</v>
      </c>
      <c r="U8" s="108" t="s">
        <v>13</v>
      </c>
    </row>
    <row r="9" spans="1:116" ht="33.75" customHeight="1" thickBot="1" x14ac:dyDescent="0.25">
      <c r="B9" s="141"/>
      <c r="C9" s="141"/>
      <c r="D9" s="141"/>
      <c r="E9" s="141"/>
      <c r="F9" s="104"/>
      <c r="G9" s="104"/>
      <c r="H9" s="141"/>
      <c r="I9" s="105"/>
      <c r="J9" s="141"/>
      <c r="K9" s="141"/>
      <c r="L9" s="141"/>
      <c r="M9" s="141"/>
      <c r="N9" s="104"/>
      <c r="O9" s="130"/>
      <c r="P9" s="84" t="s">
        <v>8</v>
      </c>
      <c r="Q9" s="85" t="s">
        <v>9</v>
      </c>
      <c r="R9" s="69" t="s">
        <v>15</v>
      </c>
      <c r="S9" s="69" t="s">
        <v>16</v>
      </c>
      <c r="T9" s="105"/>
      <c r="U9" s="108"/>
    </row>
    <row r="10" spans="1:116" ht="80.25" customHeight="1" thickTop="1" thickBot="1" x14ac:dyDescent="0.25">
      <c r="B10" s="142" t="s">
        <v>122</v>
      </c>
      <c r="C10" s="143" t="s">
        <v>124</v>
      </c>
      <c r="D10" s="144">
        <v>500</v>
      </c>
      <c r="E10" s="144" t="s">
        <v>123</v>
      </c>
      <c r="F10" s="143" t="s">
        <v>125</v>
      </c>
      <c r="G10" s="145"/>
      <c r="H10" s="94" t="s">
        <v>126</v>
      </c>
      <c r="I10" s="146" t="s">
        <v>138</v>
      </c>
      <c r="J10" s="142" t="s">
        <v>127</v>
      </c>
      <c r="K10" s="144" t="s">
        <v>128</v>
      </c>
      <c r="L10" s="144" t="s">
        <v>123</v>
      </c>
      <c r="M10" s="144">
        <v>500</v>
      </c>
      <c r="N10" s="95"/>
      <c r="O10" s="96" t="s">
        <v>136</v>
      </c>
      <c r="P10" s="97">
        <v>87648117</v>
      </c>
      <c r="Q10" s="98">
        <v>175526000</v>
      </c>
      <c r="R10" s="87"/>
      <c r="S10" s="79"/>
      <c r="T10" s="75"/>
      <c r="U10" s="77"/>
    </row>
    <row r="11" spans="1:116" ht="93.75" customHeight="1" thickTop="1" thickBot="1" x14ac:dyDescent="0.25">
      <c r="B11" s="142"/>
      <c r="C11" s="143"/>
      <c r="D11" s="144"/>
      <c r="E11" s="144"/>
      <c r="F11" s="143"/>
      <c r="G11" s="145"/>
      <c r="H11" s="94" t="s">
        <v>129</v>
      </c>
      <c r="I11" s="146"/>
      <c r="J11" s="142"/>
      <c r="K11" s="144"/>
      <c r="L11" s="144"/>
      <c r="M11" s="144"/>
      <c r="N11" s="95"/>
      <c r="O11" s="96" t="s">
        <v>135</v>
      </c>
      <c r="P11" s="97">
        <v>87877883</v>
      </c>
      <c r="Q11" s="98">
        <v>175526000</v>
      </c>
      <c r="R11" s="88"/>
      <c r="S11" s="80"/>
      <c r="T11" s="76"/>
      <c r="U11" s="77"/>
    </row>
    <row r="12" spans="1:116" ht="18.95" customHeight="1" thickTop="1" thickBot="1" x14ac:dyDescent="0.25">
      <c r="M12" s="66"/>
      <c r="O12" s="89"/>
      <c r="P12" s="91">
        <f>SUM(P10:P11)</f>
        <v>175526000</v>
      </c>
      <c r="Q12" s="91">
        <v>175526000</v>
      </c>
      <c r="R12" s="90">
        <f>SUM(R10:R11)</f>
        <v>0</v>
      </c>
      <c r="S12" s="8">
        <f>SUM(S10:S11)</f>
        <v>0</v>
      </c>
    </row>
    <row r="13" spans="1:116" ht="14.25" thickTop="1" thickBot="1" x14ac:dyDescent="0.25">
      <c r="O13" s="3"/>
      <c r="P13" s="93"/>
    </row>
    <row r="14" spans="1:116" ht="14.25" thickTop="1" thickBot="1" x14ac:dyDescent="0.25">
      <c r="O14" s="92" t="s">
        <v>19</v>
      </c>
      <c r="P14" s="91">
        <f>+P12+P13</f>
        <v>175526000</v>
      </c>
      <c r="Q14" s="7"/>
      <c r="R14" s="5"/>
      <c r="S14" s="5"/>
    </row>
    <row r="15" spans="1:116" ht="18.95" customHeight="1" thickTop="1" x14ac:dyDescent="0.2">
      <c r="B15" s="2" t="s">
        <v>22</v>
      </c>
      <c r="Q15" s="7"/>
      <c r="R15" s="5"/>
      <c r="S15" s="5"/>
    </row>
    <row r="16" spans="1:116" x14ac:dyDescent="0.2">
      <c r="Q16" s="6"/>
      <c r="R16" s="6"/>
      <c r="S16" s="6"/>
    </row>
    <row r="20" spans="15:21" x14ac:dyDescent="0.2">
      <c r="O20" s="1"/>
    </row>
    <row r="21" spans="15:21" x14ac:dyDescent="0.2">
      <c r="O21" s="1"/>
    </row>
    <row r="22" spans="15:21" hidden="1" x14ac:dyDescent="0.2">
      <c r="U22" s="2" t="s">
        <v>20</v>
      </c>
    </row>
    <row r="23" spans="15:21" hidden="1" x14ac:dyDescent="0.2">
      <c r="U23" s="2" t="s">
        <v>21</v>
      </c>
    </row>
  </sheetData>
  <protectedRanges>
    <protectedRange password="C9BB" sqref="D10:D11 M10:M11" name="Rango1_3"/>
  </protectedRanges>
  <dataConsolidate/>
  <mergeCells count="38">
    <mergeCell ref="T8:T9"/>
    <mergeCell ref="U8:U9"/>
    <mergeCell ref="B10:B11"/>
    <mergeCell ref="C10:C11"/>
    <mergeCell ref="D10:D11"/>
    <mergeCell ref="E10:E11"/>
    <mergeCell ref="F10:F11"/>
    <mergeCell ref="G10:G11"/>
    <mergeCell ref="J8:J9"/>
    <mergeCell ref="I10:I11"/>
    <mergeCell ref="J10:J11"/>
    <mergeCell ref="K10:K11"/>
    <mergeCell ref="L10:L11"/>
    <mergeCell ref="M10:M11"/>
    <mergeCell ref="P8:Q8"/>
    <mergeCell ref="K8:K9"/>
    <mergeCell ref="C7:S7"/>
    <mergeCell ref="B8:B9"/>
    <mergeCell ref="C8:C9"/>
    <mergeCell ref="D8:D9"/>
    <mergeCell ref="E8:E9"/>
    <mergeCell ref="F8:F9"/>
    <mergeCell ref="G8:G9"/>
    <mergeCell ref="H8:H9"/>
    <mergeCell ref="R8:S8"/>
    <mergeCell ref="I8:I9"/>
    <mergeCell ref="L8:L9"/>
    <mergeCell ref="M8:M9"/>
    <mergeCell ref="N8:N9"/>
    <mergeCell ref="O8:O9"/>
    <mergeCell ref="C6:S6"/>
    <mergeCell ref="B3:C4"/>
    <mergeCell ref="D3:S3"/>
    <mergeCell ref="T3:U4"/>
    <mergeCell ref="D4:S4"/>
    <mergeCell ref="B5:C5"/>
    <mergeCell ref="D5:S5"/>
    <mergeCell ref="T5:U5"/>
  </mergeCells>
  <dataValidations disablePrompts="1" count="2">
    <dataValidation type="custom" allowBlank="1" showInputMessage="1" showErrorMessage="1" errorTitle="REVISAR VALORES" error="El valor comprometido NO puede ser mayor al valor Vigente._x000a_Si requiere puede solicitar actualización del proyecto." sqref="R10" xr:uid="{F720872B-EC24-4CB3-BAB8-128652B1CCD2}"/>
    <dataValidation type="custom" allowBlank="1" showInputMessage="1" showErrorMessage="1" errorTitle="REVISAR VALORES" error="El valor Obligado NO puede ser mayor al valor Comprometido_x000a_Si requiere puede solicitar actualización del proyecto." sqref="S10" xr:uid="{F62399F0-7B86-45B8-B36B-E6124C4618B1}"/>
  </dataValidations>
  <pageMargins left="0.70866141732283472" right="0.70866141732283472" top="0.74803149606299213" bottom="0.74803149606299213" header="0.31496062992125984" footer="0.31496062992125984"/>
  <pageSetup scale="49" fitToWidth="2" fitToHeight="4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8F966FF487D4EAD30C72ADCEB008C" ma:contentTypeVersion="8" ma:contentTypeDescription="Create a new document." ma:contentTypeScope="" ma:versionID="0c122e127bfaa4e97e1380f33897120c">
  <xsd:schema xmlns:xsd="http://www.w3.org/2001/XMLSchema" xmlns:xs="http://www.w3.org/2001/XMLSchema" xmlns:p="http://schemas.microsoft.com/office/2006/metadata/properties" xmlns:ns3="cd99768a-9c7d-4f5e-96e9-85eab9659603" targetNamespace="http://schemas.microsoft.com/office/2006/metadata/properties" ma:root="true" ma:fieldsID="b902ba84f0ca5edd34581bf545ea1fd1" ns3:_="">
    <xsd:import namespace="cd99768a-9c7d-4f5e-96e9-85eab96596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9768a-9c7d-4f5e-96e9-85eab96596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627AF-B0C2-4644-96BB-D23A84245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9768a-9c7d-4f5e-96e9-85eab96596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A41E0B-79C2-4911-B99E-8AB810FE98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BF5F22-BBFB-44EE-81E6-F8543D841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Estrategias y Metas PND </vt:lpstr>
      <vt:lpstr>F-E-GIP-31-V5</vt:lpstr>
      <vt:lpstr>Presentación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David Altuzarra</dc:creator>
  <cp:lastModifiedBy>Diana Janneth David Lopez</cp:lastModifiedBy>
  <cp:lastPrinted>2016-01-15T13:53:26Z</cp:lastPrinted>
  <dcterms:created xsi:type="dcterms:W3CDTF">2012-11-26T14:41:24Z</dcterms:created>
  <dcterms:modified xsi:type="dcterms:W3CDTF">2026-07-22T22:41:36Z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0x0101009A58F966FF487D4EAD30C72ADCEB008C</vt:lpwstr>
  </property>
</Properties>
</file>