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hidePivotFieldList="1"/>
  <mc:AlternateContent xmlns:mc="http://schemas.openxmlformats.org/markup-compatibility/2006">
    <mc:Choice Requires="x15">
      <x15ac:absPath xmlns:x15ac="http://schemas.microsoft.com/office/spreadsheetml/2010/11/ac" url="C:\Users\Angie\Downloads\"/>
    </mc:Choice>
  </mc:AlternateContent>
  <bookViews>
    <workbookView xWindow="0" yWindow="0" windowWidth="23040" windowHeight="9264"/>
  </bookViews>
  <sheets>
    <sheet name="BD" sheetId="1" r:id="rId1"/>
    <sheet name="BD_2" sheetId="3" r:id="rId2"/>
    <sheet name="LISTAS" sheetId="2" r:id="rId3"/>
    <sheet name="SEGUIMIENTO SUPERVISORES" sheetId="8" state="hidden" r:id="rId4"/>
  </sheets>
  <externalReferences>
    <externalReference r:id="rId5"/>
  </externalReferences>
  <definedNames>
    <definedName name="_xlnm._FilterDatabase" localSheetId="0" hidden="1">BD!$BG$3:$BI$1447</definedName>
    <definedName name="_xlnm._FilterDatabase" localSheetId="2" hidden="1">LISTAS!$A$1:$AB$1124</definedName>
    <definedName name="_Hlk485759291" localSheetId="0">BD!#REF!</definedName>
    <definedName name="ABOGADO_RESPONSABLE">LISTAS!$B$1:$B$4</definedName>
    <definedName name="AFECTACIÓN_DEL_RECURSO">LISTAS!$N$2:$N$4</definedName>
    <definedName name="_xlnm.Extract" localSheetId="0">BD!$BG$1457:$BI$1458</definedName>
    <definedName name="C__TIPO_DE_IDENTIFICACIÓN">LISTAS!$P$2:$P$4</definedName>
    <definedName name="CAUSALES_DENTRO_DE_LA_MODALIDAD_DE_SELECCIÓN">LISTAS!$C$2:$C$17</definedName>
    <definedName name="CLASE_DE_CONTRATO">LISTAS!$S$2:$S$22</definedName>
    <definedName name="CLASE_DE_GARANTÍA">LISTAS!$Q$2:$Q$7</definedName>
    <definedName name="CONCURO_DE_MÉRITOS">LISTAS!$E$2</definedName>
    <definedName name="CONTRATACIÓN_DIRECTA">LISTAS!$D$1:$D$17</definedName>
    <definedName name="_xlnm.Criteria" localSheetId="0">BD!$BG$1457:$BI$1458</definedName>
    <definedName name="DEPENDENCIA_SOLICITANTE">LISTAS!$K$2:$K$298:'LISTAS'!$K$29</definedName>
    <definedName name="LICITACIÓN_PÚBLICA">LISTAS!$H$2:$H$4</definedName>
    <definedName name="MÍNIMA_CUANTÍA">LISTAS!$F$2</definedName>
    <definedName name="MODALIDAD_DE_SELECCIÓN">LISTAS!$A$2:$A$7</definedName>
    <definedName name="ok">[1]LISTAS!$P$2:$P$4</definedName>
    <definedName name="OLE_LINK1" localSheetId="0">BD!#REF!</definedName>
    <definedName name="PROCEDIMIENTO_SEGÚN_REGLAMENTO_DE_ORGANISMOS_INTERNACIONALES">LISTAS!$I$2:$I$3</definedName>
    <definedName name="RECURSO__MADS_FONAM">LISTAS!$L$2:$L$4</definedName>
    <definedName name="RIESGO_ASEGURADO">LISTAS!$R$2:$R$10</definedName>
    <definedName name="RIESGOS_ASEGURADOS">LISTAS!$R$2:$R$8</definedName>
    <definedName name="SELECCIÓN_ABREVIADA">LISTAS!$G$2:$G$7</definedName>
    <definedName name="tblMainTable_trRowMiddle_tdCell1_tblForm_trGridRow_tdCell1_grdResultList_tdCUDOrderACtionCol_lnkViewContract_0" localSheetId="0">BD!$BW$20</definedName>
    <definedName name="TIENE_RUP">LISTAS!$J$2:$J$3</definedName>
    <definedName name="TIPO_DE_RECURSOS_DE_OTRA_ENTIDAD">LISTAS!$M$2:$M$5</definedName>
    <definedName name="TIPO_DE_SEGUIMIENTO">LISTAS!$O$2:$O$4</definedName>
    <definedName name="_xlnm.Print_Titles" localSheetId="0">BD!$3:$3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27" i="1" l="1"/>
  <c r="BW5" i="1"/>
  <c r="BZ5" i="1"/>
  <c r="CA5" i="1"/>
  <c r="BW6" i="1"/>
  <c r="BZ6" i="1"/>
  <c r="CA6" i="1"/>
  <c r="BW7" i="1"/>
  <c r="BZ7" i="1"/>
  <c r="CA7" i="1"/>
  <c r="BW8" i="1"/>
  <c r="BX8" i="1"/>
  <c r="BZ8" i="1"/>
  <c r="CA8" i="1"/>
  <c r="BW9" i="1"/>
  <c r="BX9" i="1"/>
  <c r="BZ9" i="1"/>
  <c r="CA9" i="1"/>
  <c r="BW10" i="1"/>
  <c r="BZ10" i="1"/>
  <c r="CA10" i="1"/>
  <c r="BW11" i="1"/>
  <c r="BX11" i="1"/>
  <c r="BZ11" i="1"/>
  <c r="CA11" i="1"/>
  <c r="BW12" i="1"/>
  <c r="BZ12" i="1"/>
  <c r="CA12" i="1"/>
  <c r="BW13" i="1"/>
  <c r="BZ13" i="1"/>
  <c r="CA13" i="1"/>
  <c r="BW14" i="1"/>
  <c r="BZ14" i="1"/>
  <c r="CA14" i="1"/>
  <c r="BW15" i="1"/>
  <c r="BZ15" i="1"/>
  <c r="CA15" i="1"/>
  <c r="BW16" i="1"/>
  <c r="BX16" i="1"/>
  <c r="BZ16" i="1"/>
  <c r="CA16" i="1"/>
  <c r="BW17" i="1"/>
  <c r="BX17" i="1"/>
  <c r="BZ17" i="1"/>
  <c r="CA17" i="1"/>
  <c r="BW18" i="1"/>
  <c r="BY18" i="1"/>
  <c r="BZ18" i="1"/>
  <c r="CA18" i="1"/>
  <c r="BW19" i="1"/>
  <c r="BZ19" i="1"/>
  <c r="CA19" i="1"/>
  <c r="BW20" i="1"/>
  <c r="BX20" i="1"/>
  <c r="BZ20" i="1"/>
  <c r="CA20" i="1"/>
  <c r="BW21" i="1"/>
  <c r="BZ21" i="1"/>
  <c r="CA21" i="1"/>
  <c r="BW22" i="1"/>
  <c r="BZ22" i="1"/>
  <c r="CA22" i="1"/>
  <c r="BW23" i="1"/>
  <c r="BZ23" i="1"/>
  <c r="CA23" i="1"/>
  <c r="BW24" i="1"/>
  <c r="BX24" i="1"/>
  <c r="BY24" i="1"/>
  <c r="BZ24" i="1"/>
  <c r="CA24" i="1"/>
  <c r="BW25" i="1"/>
  <c r="BX25" i="1"/>
  <c r="CG25" i="1" s="1"/>
  <c r="BZ25" i="1"/>
  <c r="CA25" i="1"/>
  <c r="BW26" i="1"/>
  <c r="BY26" i="1"/>
  <c r="BZ26" i="1"/>
  <c r="CA26" i="1"/>
  <c r="BW27" i="1"/>
  <c r="BX27" i="1"/>
  <c r="BZ27" i="1"/>
  <c r="CA27" i="1"/>
  <c r="BW28" i="1"/>
  <c r="BX28" i="1"/>
  <c r="BZ28" i="1"/>
  <c r="CA28" i="1"/>
  <c r="BW29" i="1"/>
  <c r="BZ29" i="1"/>
  <c r="CA29" i="1"/>
  <c r="BW30" i="1"/>
  <c r="BZ30" i="1"/>
  <c r="CA30" i="1"/>
  <c r="BW31" i="1"/>
  <c r="BZ31" i="1"/>
  <c r="CA31" i="1"/>
  <c r="BW32" i="1"/>
  <c r="BX32" i="1"/>
  <c r="BZ32" i="1"/>
  <c r="CA32" i="1"/>
  <c r="BW33" i="1"/>
  <c r="BX33" i="1"/>
  <c r="CG33" i="1" s="1"/>
  <c r="BZ33" i="1"/>
  <c r="CA33" i="1"/>
  <c r="BW34" i="1"/>
  <c r="BZ34" i="1"/>
  <c r="CA34" i="1"/>
  <c r="BW35" i="1"/>
  <c r="BX35" i="1"/>
  <c r="BZ35" i="1"/>
  <c r="CA35" i="1"/>
  <c r="BW36" i="1"/>
  <c r="BX36" i="1"/>
  <c r="BZ36" i="1"/>
  <c r="CA36" i="1"/>
  <c r="BW37" i="1"/>
  <c r="BZ37" i="1"/>
  <c r="CA37" i="1"/>
  <c r="BW38" i="1"/>
  <c r="BZ38" i="1"/>
  <c r="CA38" i="1"/>
  <c r="BW39" i="1"/>
  <c r="BZ39" i="1"/>
  <c r="CA39" i="1"/>
  <c r="BW40" i="1"/>
  <c r="BX40" i="1"/>
  <c r="BZ40" i="1"/>
  <c r="CA40" i="1"/>
  <c r="BW41" i="1"/>
  <c r="BX41" i="1"/>
  <c r="BZ41" i="1"/>
  <c r="CA41" i="1"/>
  <c r="BW42" i="1"/>
  <c r="BZ42" i="1"/>
  <c r="CA42" i="1"/>
  <c r="BW43" i="1"/>
  <c r="BX43" i="1"/>
  <c r="BZ43" i="1"/>
  <c r="CA43" i="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A3" i="3"/>
  <c r="BX5" i="1" s="1"/>
  <c r="BE3" i="3"/>
  <c r="BM3" i="3"/>
  <c r="BU3" i="3"/>
  <c r="BZ3" i="3"/>
  <c r="BY5" i="1" s="1"/>
  <c r="BA4" i="3"/>
  <c r="BX6" i="1" s="1"/>
  <c r="BE4" i="3"/>
  <c r="BM4" i="3"/>
  <c r="BU4" i="3"/>
  <c r="BZ4" i="3" s="1"/>
  <c r="BY6" i="1" s="1"/>
  <c r="BA5" i="3"/>
  <c r="BX7" i="1" s="1"/>
  <c r="BE5" i="3"/>
  <c r="BM5" i="3"/>
  <c r="BU5" i="3"/>
  <c r="BA6" i="3"/>
  <c r="BE6" i="3"/>
  <c r="BM6" i="3"/>
  <c r="BZ6" i="3" s="1"/>
  <c r="BY8" i="1" s="1"/>
  <c r="BU6" i="3"/>
  <c r="BA7" i="3"/>
  <c r="BE7" i="3"/>
  <c r="BM7" i="3"/>
  <c r="BU7" i="3"/>
  <c r="BA8" i="3"/>
  <c r="BX10" i="1" s="1"/>
  <c r="BE8" i="3"/>
  <c r="BM8" i="3"/>
  <c r="BU8" i="3"/>
  <c r="BA9" i="3"/>
  <c r="BE9" i="3"/>
  <c r="BZ9" i="3" s="1"/>
  <c r="BY11" i="1" s="1"/>
  <c r="BM9" i="3"/>
  <c r="BU9" i="3"/>
  <c r="BA10" i="3"/>
  <c r="BX12" i="1" s="1"/>
  <c r="BE10" i="3"/>
  <c r="BM10" i="3"/>
  <c r="BU10" i="3"/>
  <c r="BZ10" i="3"/>
  <c r="BY12" i="1" s="1"/>
  <c r="BA11" i="3"/>
  <c r="BX13" i="1" s="1"/>
  <c r="BE11" i="3"/>
  <c r="BM11" i="3"/>
  <c r="BU11" i="3"/>
  <c r="BZ11" i="3" s="1"/>
  <c r="BY13" i="1" s="1"/>
  <c r="BA12" i="3"/>
  <c r="BX14" i="1" s="1"/>
  <c r="CG14" i="1" s="1"/>
  <c r="BE12" i="3"/>
  <c r="BM12" i="3"/>
  <c r="BU12" i="3"/>
  <c r="BA13" i="3"/>
  <c r="BX15" i="1" s="1"/>
  <c r="BE13" i="3"/>
  <c r="BM13" i="3"/>
  <c r="BU13" i="3"/>
  <c r="BA14" i="3"/>
  <c r="BE14" i="3"/>
  <c r="BM14" i="3"/>
  <c r="BZ14" i="3" s="1"/>
  <c r="BY16" i="1" s="1"/>
  <c r="BU14" i="3"/>
  <c r="BA15" i="3"/>
  <c r="BE15" i="3"/>
  <c r="BZ15" i="3" s="1"/>
  <c r="BY17" i="1" s="1"/>
  <c r="BM15" i="3"/>
  <c r="BU15" i="3"/>
  <c r="BA16" i="3"/>
  <c r="BX18" i="1" s="1"/>
  <c r="CG18" i="1" s="1"/>
  <c r="BE16" i="3"/>
  <c r="BM16" i="3"/>
  <c r="BU16" i="3"/>
  <c r="BZ16" i="3" s="1"/>
  <c r="BA17" i="3"/>
  <c r="BX19" i="1" s="1"/>
  <c r="BE17" i="3"/>
  <c r="BM17" i="3"/>
  <c r="BU17" i="3"/>
  <c r="BZ17" i="3"/>
  <c r="BY19" i="1" s="1"/>
  <c r="BA18" i="3"/>
  <c r="BE18" i="3"/>
  <c r="BM18" i="3"/>
  <c r="BU18" i="3"/>
  <c r="BZ18" i="3" s="1"/>
  <c r="BY20" i="1" s="1"/>
  <c r="BA19" i="3"/>
  <c r="BX21" i="1" s="1"/>
  <c r="BE19" i="3"/>
  <c r="BM19" i="3"/>
  <c r="BU19" i="3"/>
  <c r="BA20" i="3"/>
  <c r="BX22" i="1" s="1"/>
  <c r="BE20" i="3"/>
  <c r="BM20" i="3"/>
  <c r="BZ20" i="3" s="1"/>
  <c r="BY22" i="1" s="1"/>
  <c r="BU20" i="3"/>
  <c r="BA21" i="3"/>
  <c r="BX23" i="1" s="1"/>
  <c r="BE21" i="3"/>
  <c r="BM21" i="3"/>
  <c r="BU21" i="3"/>
  <c r="BA22" i="3"/>
  <c r="BE22" i="3"/>
  <c r="BZ22" i="3" s="1"/>
  <c r="BM22" i="3"/>
  <c r="BU22" i="3"/>
  <c r="BA23" i="3"/>
  <c r="BE23" i="3"/>
  <c r="BZ23" i="3" s="1"/>
  <c r="BY25" i="1" s="1"/>
  <c r="BM23" i="3"/>
  <c r="BU23" i="3"/>
  <c r="BA24" i="3"/>
  <c r="BX26" i="1" s="1"/>
  <c r="CG26" i="1" s="1"/>
  <c r="BE24" i="3"/>
  <c r="BM24" i="3"/>
  <c r="BU24" i="3"/>
  <c r="BZ24" i="3" s="1"/>
  <c r="BA25" i="3"/>
  <c r="BE25" i="3"/>
  <c r="BM25" i="3"/>
  <c r="BU25" i="3"/>
  <c r="BZ25" i="3"/>
  <c r="BY27" i="1" s="1"/>
  <c r="BA26" i="3"/>
  <c r="BE26" i="3"/>
  <c r="BM26" i="3"/>
  <c r="BU26" i="3"/>
  <c r="BZ26" i="3" s="1"/>
  <c r="BY28" i="1" s="1"/>
  <c r="BA27" i="3"/>
  <c r="BX29" i="1" s="1"/>
  <c r="CG29" i="1" s="1"/>
  <c r="BE27" i="3"/>
  <c r="BM27" i="3"/>
  <c r="BU27" i="3"/>
  <c r="BZ27" i="3"/>
  <c r="BY29" i="1" s="1"/>
  <c r="BA28" i="3"/>
  <c r="BX30" i="1" s="1"/>
  <c r="CG30" i="1" s="1"/>
  <c r="BE28" i="3"/>
  <c r="BM28" i="3"/>
  <c r="BU28" i="3"/>
  <c r="BZ28" i="3" s="1"/>
  <c r="BY30" i="1" s="1"/>
  <c r="BA29" i="3"/>
  <c r="BX31" i="1" s="1"/>
  <c r="BE29" i="3"/>
  <c r="BM29" i="3"/>
  <c r="BU29" i="3"/>
  <c r="BA30" i="3"/>
  <c r="BE30" i="3"/>
  <c r="BM30" i="3"/>
  <c r="BU30" i="3"/>
  <c r="BA31" i="3"/>
  <c r="BE31" i="3"/>
  <c r="BM31" i="3"/>
  <c r="BZ31" i="3" s="1"/>
  <c r="BY33" i="1" s="1"/>
  <c r="BU31" i="3"/>
  <c r="BA32" i="3"/>
  <c r="BX34" i="1" s="1"/>
  <c r="BE32" i="3"/>
  <c r="BM32" i="3"/>
  <c r="BU32" i="3"/>
  <c r="BA33" i="3"/>
  <c r="BE33" i="3"/>
  <c r="BZ33" i="3" s="1"/>
  <c r="BY35" i="1" s="1"/>
  <c r="BM33" i="3"/>
  <c r="BU33" i="3"/>
  <c r="BA34" i="3"/>
  <c r="BE34" i="3"/>
  <c r="BM34" i="3"/>
  <c r="BU34" i="3"/>
  <c r="BA35" i="3"/>
  <c r="BX37" i="1" s="1"/>
  <c r="BE35" i="3"/>
  <c r="BZ35" i="3" s="1"/>
  <c r="BY37" i="1" s="1"/>
  <c r="BM35" i="3"/>
  <c r="BU35" i="3"/>
  <c r="BA36" i="3"/>
  <c r="BX38" i="1" s="1"/>
  <c r="BE36" i="3"/>
  <c r="BM36" i="3"/>
  <c r="BU36" i="3"/>
  <c r="BZ36" i="3"/>
  <c r="BY38" i="1" s="1"/>
  <c r="BA37" i="3"/>
  <c r="BX39" i="1" s="1"/>
  <c r="BE37" i="3"/>
  <c r="BM37" i="3"/>
  <c r="BU37" i="3"/>
  <c r="BZ37" i="3" s="1"/>
  <c r="BY39" i="1" s="1"/>
  <c r="BA38" i="3"/>
  <c r="BE38" i="3"/>
  <c r="BM38" i="3"/>
  <c r="BU38" i="3"/>
  <c r="BZ38" i="3" s="1"/>
  <c r="BY40" i="1" s="1"/>
  <c r="BA39" i="3"/>
  <c r="BE39" i="3"/>
  <c r="BM39" i="3"/>
  <c r="BU39" i="3"/>
  <c r="BA40" i="3"/>
  <c r="BX42" i="1" s="1"/>
  <c r="BE40" i="3"/>
  <c r="BM40" i="3"/>
  <c r="BU40" i="3"/>
  <c r="BA41" i="3"/>
  <c r="BE41" i="3"/>
  <c r="BM41" i="3"/>
  <c r="BZ41" i="3" s="1"/>
  <c r="BY43" i="1" s="1"/>
  <c r="BU41" i="3"/>
  <c r="BA42" i="3"/>
  <c r="BE42" i="3"/>
  <c r="BZ42" i="3" s="1"/>
  <c r="BM42" i="3"/>
  <c r="BU42" i="3"/>
  <c r="BA43" i="3"/>
  <c r="BE43" i="3"/>
  <c r="BM43" i="3"/>
  <c r="BU43" i="3"/>
  <c r="BZ43" i="3"/>
  <c r="BA44" i="3"/>
  <c r="BE44" i="3"/>
  <c r="BM44" i="3"/>
  <c r="BU44" i="3"/>
  <c r="BA45" i="3"/>
  <c r="BE45" i="3"/>
  <c r="BM45" i="3"/>
  <c r="BU45" i="3"/>
  <c r="BZ45" i="3" s="1"/>
  <c r="BA46" i="3"/>
  <c r="BE46" i="3"/>
  <c r="BM46" i="3"/>
  <c r="BU46" i="3"/>
  <c r="BZ46" i="3" s="1"/>
  <c r="BA47" i="3"/>
  <c r="BE47" i="3"/>
  <c r="BM47" i="3"/>
  <c r="BU47" i="3"/>
  <c r="BA48" i="3"/>
  <c r="BE48" i="3"/>
  <c r="BM48" i="3"/>
  <c r="BU48" i="3"/>
  <c r="BA49" i="3"/>
  <c r="BE49" i="3"/>
  <c r="BM49" i="3"/>
  <c r="BZ49" i="3" s="1"/>
  <c r="BU49" i="3"/>
  <c r="BA50" i="3"/>
  <c r="BE50" i="3"/>
  <c r="BZ50" i="3" s="1"/>
  <c r="BM50" i="3"/>
  <c r="BU50" i="3"/>
  <c r="BA51" i="3"/>
  <c r="BE51" i="3"/>
  <c r="BM51" i="3"/>
  <c r="BU51" i="3"/>
  <c r="BZ51" i="3"/>
  <c r="BA52" i="3"/>
  <c r="BE52" i="3"/>
  <c r="BM52" i="3"/>
  <c r="BU52" i="3"/>
  <c r="BZ52" i="3" s="1"/>
  <c r="BA53" i="3"/>
  <c r="BE53" i="3"/>
  <c r="BM53" i="3"/>
  <c r="BU53" i="3"/>
  <c r="BA54" i="3"/>
  <c r="BE54" i="3"/>
  <c r="BM54" i="3"/>
  <c r="BU54" i="3"/>
  <c r="BZ54" i="3"/>
  <c r="BA55" i="3"/>
  <c r="BE55" i="3"/>
  <c r="BM55" i="3"/>
  <c r="BU55" i="3"/>
  <c r="BA56" i="3"/>
  <c r="BE56" i="3"/>
  <c r="BM56" i="3"/>
  <c r="BU56" i="3"/>
  <c r="BZ56" i="3" s="1"/>
  <c r="BA57" i="3"/>
  <c r="BE57" i="3"/>
  <c r="BM57" i="3"/>
  <c r="BU57" i="3"/>
  <c r="BZ57" i="3" s="1"/>
  <c r="BA58" i="3"/>
  <c r="BE58" i="3"/>
  <c r="BM58" i="3"/>
  <c r="BU58" i="3"/>
  <c r="BA59" i="3"/>
  <c r="BE59" i="3"/>
  <c r="BM59" i="3"/>
  <c r="BZ59" i="3" s="1"/>
  <c r="BU59" i="3"/>
  <c r="BA60" i="3"/>
  <c r="BE60" i="3"/>
  <c r="BM60" i="3"/>
  <c r="BU60" i="3"/>
  <c r="BA61" i="3"/>
  <c r="BE61" i="3"/>
  <c r="BM61" i="3"/>
  <c r="BU61" i="3"/>
  <c r="BA62" i="3"/>
  <c r="BE62" i="3"/>
  <c r="BZ62" i="3" s="1"/>
  <c r="BM62" i="3"/>
  <c r="BU62" i="3"/>
  <c r="BA63" i="3"/>
  <c r="BE63" i="3"/>
  <c r="BM63" i="3"/>
  <c r="BU63" i="3"/>
  <c r="BZ63" i="3"/>
  <c r="BA64" i="3"/>
  <c r="BE64" i="3"/>
  <c r="BM64" i="3"/>
  <c r="BU64" i="3"/>
  <c r="BZ64" i="3" s="1"/>
  <c r="BA65" i="3"/>
  <c r="BE65" i="3"/>
  <c r="BM65" i="3"/>
  <c r="BU65" i="3"/>
  <c r="BZ65" i="3" s="1"/>
  <c r="BA66" i="3"/>
  <c r="BE66" i="3"/>
  <c r="BM66" i="3"/>
  <c r="BU66" i="3"/>
  <c r="BA67" i="3"/>
  <c r="BE67" i="3"/>
  <c r="BM67" i="3"/>
  <c r="BZ67" i="3" s="1"/>
  <c r="BU67" i="3"/>
  <c r="BA68" i="3"/>
  <c r="BE68" i="3"/>
  <c r="BZ68" i="3" s="1"/>
  <c r="BM68" i="3"/>
  <c r="BU68" i="3"/>
  <c r="BA69" i="3"/>
  <c r="BE69" i="3"/>
  <c r="BM69" i="3"/>
  <c r="BU69" i="3"/>
  <c r="BA70" i="3"/>
  <c r="BE70" i="3"/>
  <c r="BM70" i="3"/>
  <c r="BU70" i="3"/>
  <c r="BZ70" i="3"/>
  <c r="BA71" i="3"/>
  <c r="BE71" i="3"/>
  <c r="BM71" i="3"/>
  <c r="BU71" i="3"/>
  <c r="BZ71" i="3" s="1"/>
  <c r="BA72" i="3"/>
  <c r="BE72" i="3"/>
  <c r="BM72" i="3"/>
  <c r="BU72" i="3"/>
  <c r="BA73" i="3"/>
  <c r="BE73" i="3"/>
  <c r="BM73" i="3"/>
  <c r="BZ73" i="3" s="1"/>
  <c r="BU73" i="3"/>
  <c r="BA74" i="3"/>
  <c r="BE74" i="3"/>
  <c r="BZ74" i="3" s="1"/>
  <c r="BM74" i="3"/>
  <c r="BU74" i="3"/>
  <c r="BA75" i="3"/>
  <c r="BE75" i="3"/>
  <c r="BM75" i="3"/>
  <c r="BU75" i="3"/>
  <c r="BZ75" i="3"/>
  <c r="BA76" i="3"/>
  <c r="BE76" i="3"/>
  <c r="BM76" i="3"/>
  <c r="BU76" i="3"/>
  <c r="BZ76" i="3" s="1"/>
  <c r="BA77" i="3"/>
  <c r="BE77" i="3"/>
  <c r="BM77" i="3"/>
  <c r="BU77" i="3"/>
  <c r="BA78" i="3"/>
  <c r="BE78" i="3"/>
  <c r="BM78" i="3"/>
  <c r="BU78" i="3"/>
  <c r="BZ78" i="3"/>
  <c r="BA79" i="3"/>
  <c r="BE79" i="3"/>
  <c r="BM79" i="3"/>
  <c r="BU79" i="3"/>
  <c r="BZ79" i="3" s="1"/>
  <c r="BA80" i="3"/>
  <c r="BE80" i="3"/>
  <c r="BM80" i="3"/>
  <c r="BU80" i="3"/>
  <c r="BA81" i="3"/>
  <c r="BE81" i="3"/>
  <c r="BM81" i="3"/>
  <c r="BZ81" i="3" s="1"/>
  <c r="BU81" i="3"/>
  <c r="BA82" i="3"/>
  <c r="BE82" i="3"/>
  <c r="BM82" i="3"/>
  <c r="BU82" i="3"/>
  <c r="BA83" i="3"/>
  <c r="BE83" i="3"/>
  <c r="BZ83" i="3" s="1"/>
  <c r="BM83" i="3"/>
  <c r="BU83" i="3"/>
  <c r="BA84" i="3"/>
  <c r="BE84" i="3"/>
  <c r="BZ84" i="3" s="1"/>
  <c r="BM84" i="3"/>
  <c r="BU84" i="3"/>
  <c r="BA85" i="3"/>
  <c r="BE85" i="3"/>
  <c r="BM85" i="3"/>
  <c r="BU85" i="3"/>
  <c r="BZ85" i="3" s="1"/>
  <c r="BA86" i="3"/>
  <c r="BE86" i="3"/>
  <c r="BM86" i="3"/>
  <c r="BU86" i="3"/>
  <c r="BA87" i="3"/>
  <c r="BE87" i="3"/>
  <c r="BM87" i="3"/>
  <c r="BU87" i="3"/>
  <c r="BZ87" i="3"/>
  <c r="BA88" i="3"/>
  <c r="BE88" i="3"/>
  <c r="BM88" i="3"/>
  <c r="BU88" i="3"/>
  <c r="BZ88" i="3" s="1"/>
  <c r="BA89" i="3"/>
  <c r="BE89" i="3"/>
  <c r="BM89" i="3"/>
  <c r="BU89" i="3"/>
  <c r="BZ89" i="3" s="1"/>
  <c r="BA90" i="3"/>
  <c r="BE90" i="3"/>
  <c r="BM90" i="3"/>
  <c r="BU90" i="3"/>
  <c r="BA91" i="3"/>
  <c r="BE91" i="3"/>
  <c r="BM91" i="3"/>
  <c r="BZ91" i="3" s="1"/>
  <c r="BU91" i="3"/>
  <c r="BA92" i="3"/>
  <c r="BE92" i="3"/>
  <c r="BZ92" i="3" s="1"/>
  <c r="BM92" i="3"/>
  <c r="BU92" i="3"/>
  <c r="BA93" i="3"/>
  <c r="BE93" i="3"/>
  <c r="BM93" i="3"/>
  <c r="BU93" i="3"/>
  <c r="BZ93" i="3" s="1"/>
  <c r="BA94" i="3"/>
  <c r="BE94" i="3"/>
  <c r="BM94" i="3"/>
  <c r="BU94" i="3"/>
  <c r="BA95" i="3"/>
  <c r="BE95" i="3"/>
  <c r="BM95" i="3"/>
  <c r="BU95" i="3"/>
  <c r="BZ95" i="3"/>
  <c r="BA96" i="3"/>
  <c r="BE96" i="3"/>
  <c r="BM96" i="3"/>
  <c r="BU96" i="3"/>
  <c r="BZ96" i="3" s="1"/>
  <c r="BA97" i="3"/>
  <c r="BE97" i="3"/>
  <c r="BM97" i="3"/>
  <c r="BU97" i="3"/>
  <c r="BA98" i="3"/>
  <c r="BE98" i="3"/>
  <c r="BM98" i="3"/>
  <c r="BU98" i="3"/>
  <c r="BZ98" i="3" s="1"/>
  <c r="BA99" i="3"/>
  <c r="BE99" i="3"/>
  <c r="BM99" i="3"/>
  <c r="BZ99" i="3" s="1"/>
  <c r="BU99" i="3"/>
  <c r="BA100" i="3"/>
  <c r="BE100" i="3"/>
  <c r="BZ100" i="3" s="1"/>
  <c r="BM100" i="3"/>
  <c r="BU100" i="3"/>
  <c r="BA101" i="3"/>
  <c r="BE101" i="3"/>
  <c r="BM101" i="3"/>
  <c r="BU101" i="3"/>
  <c r="BZ101" i="3" s="1"/>
  <c r="BA102" i="3"/>
  <c r="BE102" i="3"/>
  <c r="BM102" i="3"/>
  <c r="BU102" i="3"/>
  <c r="BZ102" i="3"/>
  <c r="BA103" i="3"/>
  <c r="BE103" i="3"/>
  <c r="BM103" i="3"/>
  <c r="BU103" i="3"/>
  <c r="BZ103" i="3" s="1"/>
  <c r="BA104" i="3"/>
  <c r="BE104" i="3"/>
  <c r="BM104" i="3"/>
  <c r="BU104" i="3"/>
  <c r="BA105" i="3"/>
  <c r="BE105" i="3"/>
  <c r="BM105" i="3"/>
  <c r="BU105" i="3"/>
  <c r="BZ105" i="3"/>
  <c r="BA106" i="3"/>
  <c r="BE106" i="3"/>
  <c r="BM106" i="3"/>
  <c r="BU106" i="3"/>
  <c r="BZ106" i="3" s="1"/>
  <c r="BA107" i="3"/>
  <c r="BE107" i="3"/>
  <c r="BM107" i="3"/>
  <c r="BZ107" i="3" s="1"/>
  <c r="BU107" i="3"/>
  <c r="BA108" i="3"/>
  <c r="BE108" i="3"/>
  <c r="BZ108" i="3" s="1"/>
  <c r="BM108" i="3"/>
  <c r="BU108" i="3"/>
  <c r="BA109" i="3"/>
  <c r="BE109" i="3"/>
  <c r="BM109" i="3"/>
  <c r="BU109" i="3"/>
  <c r="BA110" i="3"/>
  <c r="BE110" i="3"/>
  <c r="BM110" i="3"/>
  <c r="BU110" i="3"/>
  <c r="BA111" i="3"/>
  <c r="BE111" i="3"/>
  <c r="BZ111" i="3" s="1"/>
  <c r="BM111" i="3"/>
  <c r="BU111" i="3"/>
  <c r="BA112" i="3"/>
  <c r="BE112" i="3"/>
  <c r="BM112" i="3"/>
  <c r="BU112" i="3"/>
  <c r="BA113" i="3"/>
  <c r="BE113" i="3"/>
  <c r="BZ113" i="3" s="1"/>
  <c r="BM113" i="3"/>
  <c r="BU113" i="3"/>
  <c r="BA114" i="3"/>
  <c r="BE114" i="3"/>
  <c r="BM114" i="3"/>
  <c r="BU114" i="3"/>
  <c r="BZ114" i="3"/>
  <c r="BA115" i="3"/>
  <c r="BE115" i="3"/>
  <c r="BM115" i="3"/>
  <c r="BU115" i="3"/>
  <c r="BZ115" i="3" s="1"/>
  <c r="BA116" i="3"/>
  <c r="BE116" i="3"/>
  <c r="BM116" i="3"/>
  <c r="BU116" i="3"/>
  <c r="BA117" i="3"/>
  <c r="BE117" i="3"/>
  <c r="BM117" i="3"/>
  <c r="BU117" i="3"/>
  <c r="BA118" i="3"/>
  <c r="BE118" i="3"/>
  <c r="BM118" i="3"/>
  <c r="BZ118" i="3" s="1"/>
  <c r="BU118" i="3"/>
  <c r="BA119" i="3"/>
  <c r="BE119" i="3"/>
  <c r="BZ119" i="3" s="1"/>
  <c r="BM119" i="3"/>
  <c r="BU119" i="3"/>
  <c r="BA120" i="3"/>
  <c r="BE120" i="3"/>
  <c r="BM120" i="3"/>
  <c r="BU120" i="3"/>
  <c r="BA121" i="3"/>
  <c r="BE121" i="3"/>
  <c r="BZ121" i="3" s="1"/>
  <c r="BM121" i="3"/>
  <c r="BU121" i="3"/>
  <c r="BA122" i="3"/>
  <c r="BE122" i="3"/>
  <c r="BM122" i="3"/>
  <c r="BU122" i="3"/>
  <c r="BA123" i="3"/>
  <c r="BE123" i="3"/>
  <c r="BM123" i="3"/>
  <c r="BU123" i="3"/>
  <c r="BZ123" i="3"/>
  <c r="BA124" i="3"/>
  <c r="BE124" i="3"/>
  <c r="BM124" i="3"/>
  <c r="BU124" i="3"/>
  <c r="BZ124" i="3" s="1"/>
  <c r="BA125" i="3"/>
  <c r="BE125" i="3"/>
  <c r="BM125" i="3"/>
  <c r="BU125" i="3"/>
  <c r="BA126" i="3"/>
  <c r="BE126" i="3"/>
  <c r="BM126" i="3"/>
  <c r="BZ126" i="3" s="1"/>
  <c r="BU126" i="3"/>
  <c r="BA127" i="3"/>
  <c r="BE127" i="3"/>
  <c r="BZ127" i="3" s="1"/>
  <c r="BM127" i="3"/>
  <c r="BU127" i="3"/>
  <c r="BA128" i="3"/>
  <c r="BE128" i="3"/>
  <c r="BM128" i="3"/>
  <c r="BU128" i="3"/>
  <c r="BZ128" i="3" s="1"/>
  <c r="BA129" i="3"/>
  <c r="BE129" i="3"/>
  <c r="BM129" i="3"/>
  <c r="BU129" i="3"/>
  <c r="BZ129" i="3"/>
  <c r="BA130" i="3"/>
  <c r="BE130" i="3"/>
  <c r="BM130" i="3"/>
  <c r="BU130" i="3"/>
  <c r="BZ130" i="3" s="1"/>
  <c r="BA131" i="3"/>
  <c r="BE131" i="3"/>
  <c r="BM131" i="3"/>
  <c r="BU131" i="3"/>
  <c r="BZ131" i="3"/>
  <c r="BA132" i="3"/>
  <c r="BE132" i="3"/>
  <c r="BM132" i="3"/>
  <c r="BU132" i="3"/>
  <c r="BZ132" i="3" s="1"/>
  <c r="BA133" i="3"/>
  <c r="BE133" i="3"/>
  <c r="BM133" i="3"/>
  <c r="BU133" i="3"/>
  <c r="BA134" i="3"/>
  <c r="BE134" i="3"/>
  <c r="BM134" i="3"/>
  <c r="BZ134" i="3" s="1"/>
  <c r="BU134" i="3"/>
  <c r="BA135" i="3"/>
  <c r="BE135" i="3"/>
  <c r="BM135" i="3"/>
  <c r="BU135" i="3"/>
  <c r="BA136" i="3"/>
  <c r="BE136" i="3"/>
  <c r="BM136" i="3"/>
  <c r="BU136" i="3"/>
  <c r="BA137" i="3"/>
  <c r="BE137" i="3"/>
  <c r="BZ137" i="3" s="1"/>
  <c r="BM137" i="3"/>
  <c r="BU137" i="3"/>
  <c r="BA138" i="3"/>
  <c r="BE138" i="3"/>
  <c r="BM138" i="3"/>
  <c r="BU138" i="3"/>
  <c r="BZ138" i="3"/>
  <c r="BA139" i="3"/>
  <c r="BE139" i="3"/>
  <c r="BM139" i="3"/>
  <c r="BU139" i="3"/>
  <c r="BZ139" i="3" s="1"/>
  <c r="BA140" i="3"/>
  <c r="BE140" i="3"/>
  <c r="BM140" i="3"/>
  <c r="BU140" i="3"/>
  <c r="BA141" i="3"/>
  <c r="BE141" i="3"/>
  <c r="BM141" i="3"/>
  <c r="BU141" i="3"/>
  <c r="BA142" i="3"/>
  <c r="BE142" i="3"/>
  <c r="BM142" i="3"/>
  <c r="BZ142" i="3" s="1"/>
  <c r="BU142" i="3"/>
  <c r="BA143" i="3"/>
  <c r="BE143" i="3"/>
  <c r="BZ143" i="3" s="1"/>
  <c r="BM143" i="3"/>
  <c r="BU143" i="3"/>
  <c r="BA144" i="3"/>
  <c r="BE144" i="3"/>
  <c r="BM144" i="3"/>
  <c r="BU144" i="3"/>
  <c r="BZ144" i="3" s="1"/>
  <c r="BA145" i="3"/>
  <c r="BE145" i="3"/>
  <c r="BM145" i="3"/>
  <c r="BU145" i="3"/>
  <c r="BZ145" i="3"/>
  <c r="BA146" i="3"/>
  <c r="BE146" i="3"/>
  <c r="BM146" i="3"/>
  <c r="BU146" i="3"/>
  <c r="BZ146" i="3" s="1"/>
  <c r="BA147" i="3"/>
  <c r="BE147" i="3"/>
  <c r="BM147" i="3"/>
  <c r="BU147" i="3"/>
  <c r="BA148" i="3"/>
  <c r="BE148" i="3"/>
  <c r="BM148" i="3"/>
  <c r="BZ148" i="3" s="1"/>
  <c r="BU148" i="3"/>
  <c r="BA149" i="3"/>
  <c r="BE149" i="3"/>
  <c r="BM149" i="3"/>
  <c r="BU149" i="3"/>
  <c r="BA150" i="3"/>
  <c r="BE150" i="3"/>
  <c r="BZ150" i="3" s="1"/>
  <c r="BM150" i="3"/>
  <c r="BU150" i="3"/>
  <c r="BA151" i="3"/>
  <c r="BE151" i="3"/>
  <c r="BZ151" i="3" s="1"/>
  <c r="BM151" i="3"/>
  <c r="BU151" i="3"/>
  <c r="BA152" i="3"/>
  <c r="BE152" i="3"/>
  <c r="BM152" i="3"/>
  <c r="BU152" i="3"/>
  <c r="BZ152" i="3" s="1"/>
  <c r="BA153" i="3"/>
  <c r="BE153" i="3"/>
  <c r="BM153" i="3"/>
  <c r="BU153" i="3"/>
  <c r="BZ153" i="3"/>
  <c r="BA154" i="3"/>
  <c r="BE154" i="3"/>
  <c r="BM154" i="3"/>
  <c r="BU154" i="3"/>
  <c r="BZ154" i="3" s="1"/>
  <c r="BA155" i="3"/>
  <c r="BE155" i="3"/>
  <c r="BM155" i="3"/>
  <c r="BU155" i="3"/>
  <c r="BZ155" i="3"/>
  <c r="BA156" i="3"/>
  <c r="BE156" i="3"/>
  <c r="BM156" i="3"/>
  <c r="BU156" i="3"/>
  <c r="BZ156" i="3" s="1"/>
  <c r="BA157" i="3"/>
  <c r="BE157" i="3"/>
  <c r="BM157" i="3"/>
  <c r="BU157" i="3"/>
  <c r="BA158" i="3"/>
  <c r="BE158" i="3"/>
  <c r="BM158" i="3"/>
  <c r="BU158" i="3"/>
  <c r="BA159" i="3"/>
  <c r="BE159" i="3"/>
  <c r="BM159" i="3"/>
  <c r="BZ159" i="3" s="1"/>
  <c r="BU159" i="3"/>
  <c r="BA160" i="3"/>
  <c r="BE160" i="3"/>
  <c r="BM160" i="3"/>
  <c r="BU160" i="3"/>
  <c r="BA161" i="3"/>
  <c r="BE161" i="3"/>
  <c r="BZ161" i="3" s="1"/>
  <c r="BM161" i="3"/>
  <c r="BU161" i="3"/>
  <c r="BA162" i="3"/>
  <c r="BE162" i="3"/>
  <c r="BM162" i="3"/>
  <c r="BU162" i="3"/>
  <c r="BA163" i="3"/>
  <c r="BE163" i="3"/>
  <c r="BZ163" i="3" s="1"/>
  <c r="BM163" i="3"/>
  <c r="BU163" i="3"/>
  <c r="BA164" i="3"/>
  <c r="BE164" i="3"/>
  <c r="BM164" i="3"/>
  <c r="BU164" i="3"/>
  <c r="BZ164" i="3"/>
  <c r="BA165" i="3"/>
  <c r="BE165" i="3"/>
  <c r="BM165" i="3"/>
  <c r="BU165" i="3"/>
  <c r="BZ165" i="3" s="1"/>
  <c r="BA166" i="3"/>
  <c r="BE166" i="3"/>
  <c r="BM166" i="3"/>
  <c r="BU166" i="3"/>
  <c r="BZ166" i="3" s="1"/>
  <c r="BA167" i="3"/>
  <c r="BE167" i="3"/>
  <c r="BM167" i="3"/>
  <c r="BU167" i="3"/>
  <c r="BA168" i="3"/>
  <c r="BE168" i="3"/>
  <c r="BM168" i="3"/>
  <c r="BU168" i="3"/>
  <c r="BA169" i="3"/>
  <c r="BE169" i="3"/>
  <c r="BM169" i="3"/>
  <c r="BZ169" i="3" s="1"/>
  <c r="BU169" i="3"/>
  <c r="BA170" i="3"/>
  <c r="BE170" i="3"/>
  <c r="BZ170" i="3" s="1"/>
  <c r="BM170" i="3"/>
  <c r="BU170" i="3"/>
  <c r="BA171" i="3"/>
  <c r="BE171" i="3"/>
  <c r="BM171" i="3"/>
  <c r="BU171" i="3"/>
  <c r="BZ171" i="3"/>
  <c r="BA172" i="3"/>
  <c r="BE172" i="3"/>
  <c r="BM172" i="3"/>
  <c r="BU172" i="3"/>
  <c r="BA173" i="3"/>
  <c r="BE173" i="3"/>
  <c r="BM173" i="3"/>
  <c r="BU173" i="3"/>
  <c r="BZ173" i="3" s="1"/>
  <c r="BA174" i="3"/>
  <c r="BE174" i="3"/>
  <c r="BM174" i="3"/>
  <c r="BU174" i="3"/>
  <c r="BA175" i="3"/>
  <c r="BE175" i="3"/>
  <c r="BM175" i="3"/>
  <c r="BU175" i="3"/>
  <c r="BA176" i="3"/>
  <c r="BE176" i="3"/>
  <c r="BM176" i="3"/>
  <c r="BU176" i="3"/>
  <c r="BA177" i="3"/>
  <c r="BE177" i="3"/>
  <c r="BM177" i="3"/>
  <c r="BZ177" i="3" s="1"/>
  <c r="BU177" i="3"/>
  <c r="BA178" i="3"/>
  <c r="BE178" i="3"/>
  <c r="BZ178" i="3" s="1"/>
  <c r="BM178" i="3"/>
  <c r="BU178" i="3"/>
  <c r="BA179" i="3"/>
  <c r="BE179" i="3"/>
  <c r="BZ179" i="3" s="1"/>
  <c r="BM179" i="3"/>
  <c r="BU179" i="3"/>
  <c r="BA180" i="3"/>
  <c r="BE180" i="3"/>
  <c r="BM180" i="3"/>
  <c r="BU180" i="3"/>
  <c r="BZ180" i="3"/>
  <c r="BA181" i="3"/>
  <c r="BE181" i="3"/>
  <c r="BM181" i="3"/>
  <c r="BU181" i="3"/>
  <c r="BZ181" i="3" s="1"/>
  <c r="BA182" i="3"/>
  <c r="BE182" i="3"/>
  <c r="BM182" i="3"/>
  <c r="BU182" i="3"/>
  <c r="BZ182" i="3" s="1"/>
  <c r="BA183" i="3"/>
  <c r="BE183" i="3"/>
  <c r="BM183" i="3"/>
  <c r="BU183" i="3"/>
  <c r="BZ183" i="3"/>
  <c r="BA184" i="3"/>
  <c r="BE184" i="3"/>
  <c r="BM184" i="3"/>
  <c r="BU184" i="3"/>
  <c r="BZ184" i="3" s="1"/>
  <c r="BA185" i="3"/>
  <c r="BE185" i="3"/>
  <c r="BM185" i="3"/>
  <c r="BU185" i="3"/>
  <c r="BZ185" i="3" s="1"/>
  <c r="BA186" i="3"/>
  <c r="BE186" i="3"/>
  <c r="BM186" i="3"/>
  <c r="BU186" i="3"/>
  <c r="BA187" i="3"/>
  <c r="BE187" i="3"/>
  <c r="BM187" i="3"/>
  <c r="BZ187" i="3" s="1"/>
  <c r="BU187" i="3"/>
  <c r="BA188" i="3"/>
  <c r="BE188" i="3"/>
  <c r="BM188" i="3"/>
  <c r="BU188" i="3"/>
  <c r="BA189" i="3"/>
  <c r="BE189" i="3"/>
  <c r="BM189" i="3"/>
  <c r="BU189" i="3"/>
  <c r="BA190" i="3"/>
  <c r="BE190" i="3"/>
  <c r="BM190" i="3"/>
  <c r="BU190" i="3"/>
  <c r="BZ190" i="3"/>
  <c r="BA191" i="3"/>
  <c r="BE191" i="3"/>
  <c r="BM191" i="3"/>
  <c r="BU191" i="3"/>
  <c r="BZ191" i="3" s="1"/>
  <c r="BA192" i="3"/>
  <c r="BE192" i="3"/>
  <c r="BM192" i="3"/>
  <c r="BU192" i="3"/>
  <c r="BA193" i="3"/>
  <c r="BE193" i="3"/>
  <c r="BM193" i="3"/>
  <c r="BU193" i="3"/>
  <c r="BA194" i="3"/>
  <c r="BE194" i="3"/>
  <c r="BM194" i="3"/>
  <c r="BU194" i="3"/>
  <c r="BA195" i="3"/>
  <c r="BE195" i="3"/>
  <c r="BM195" i="3"/>
  <c r="BZ195" i="3" s="1"/>
  <c r="BU195" i="3"/>
  <c r="BA196" i="3"/>
  <c r="BE196" i="3"/>
  <c r="BZ196" i="3" s="1"/>
  <c r="BM196" i="3"/>
  <c r="BU196" i="3"/>
  <c r="BA197" i="3"/>
  <c r="BE197" i="3"/>
  <c r="BM197" i="3"/>
  <c r="BU197" i="3"/>
  <c r="BZ197" i="3" s="1"/>
  <c r="BA198" i="3"/>
  <c r="BE198" i="3"/>
  <c r="BM198" i="3"/>
  <c r="BU198" i="3"/>
  <c r="BZ198" i="3"/>
  <c r="BA199" i="3"/>
  <c r="BE199" i="3"/>
  <c r="BM199" i="3"/>
  <c r="BU199" i="3"/>
  <c r="BZ199" i="3" s="1"/>
  <c r="BA200" i="3"/>
  <c r="BE200" i="3"/>
  <c r="BM200" i="3"/>
  <c r="BU200" i="3"/>
  <c r="BA201" i="3"/>
  <c r="BE201" i="3"/>
  <c r="BM201" i="3"/>
  <c r="BZ201" i="3" s="1"/>
  <c r="BU201" i="3"/>
  <c r="BA202" i="3"/>
  <c r="BE202" i="3"/>
  <c r="BZ202" i="3" s="1"/>
  <c r="BM202" i="3"/>
  <c r="BU202" i="3"/>
  <c r="BA203" i="3"/>
  <c r="BE203" i="3"/>
  <c r="BM203" i="3"/>
  <c r="BU203" i="3"/>
  <c r="BA204" i="3"/>
  <c r="BE204" i="3"/>
  <c r="BM204" i="3"/>
  <c r="BU204" i="3"/>
  <c r="BZ204" i="3"/>
  <c r="BA205" i="3"/>
  <c r="BE205" i="3"/>
  <c r="BM205" i="3"/>
  <c r="BU205" i="3"/>
  <c r="BZ205" i="3" s="1"/>
  <c r="BA206" i="3"/>
  <c r="BE206" i="3"/>
  <c r="BM206" i="3"/>
  <c r="BU206" i="3"/>
  <c r="BZ206" i="3" s="1"/>
  <c r="BA207" i="3"/>
  <c r="BE207" i="3"/>
  <c r="BM207" i="3"/>
  <c r="BU207" i="3"/>
  <c r="BZ207" i="3"/>
  <c r="BA208" i="3"/>
  <c r="BE208" i="3"/>
  <c r="BM208" i="3"/>
  <c r="BU208" i="3"/>
  <c r="BZ208" i="3" s="1"/>
  <c r="BA209" i="3"/>
  <c r="BE209" i="3"/>
  <c r="BM209" i="3"/>
  <c r="BU209" i="3"/>
  <c r="BZ209" i="3" s="1"/>
  <c r="BA210" i="3"/>
  <c r="BE210" i="3"/>
  <c r="BM210" i="3"/>
  <c r="BZ210" i="3" s="1"/>
  <c r="BU210" i="3"/>
  <c r="BA211" i="3"/>
  <c r="BE211" i="3"/>
  <c r="BZ211" i="3" s="1"/>
  <c r="BM211" i="3"/>
  <c r="BU211" i="3"/>
  <c r="BA212" i="3"/>
  <c r="BE212" i="3"/>
  <c r="BM212" i="3"/>
  <c r="BU212" i="3"/>
  <c r="BA213" i="3"/>
  <c r="BE213" i="3"/>
  <c r="BM213" i="3"/>
  <c r="BU213" i="3"/>
  <c r="BA214" i="3"/>
  <c r="BE214" i="3"/>
  <c r="BZ214" i="3" s="1"/>
  <c r="BM214" i="3"/>
  <c r="BU214" i="3"/>
  <c r="BA215" i="3"/>
  <c r="BE215" i="3"/>
  <c r="BZ215" i="3" s="1"/>
  <c r="BM215" i="3"/>
  <c r="BU215" i="3"/>
  <c r="BA216" i="3"/>
  <c r="BE216" i="3"/>
  <c r="BM216" i="3"/>
  <c r="BU216" i="3"/>
  <c r="BZ216" i="3" s="1"/>
  <c r="BA217" i="3"/>
  <c r="BE217" i="3"/>
  <c r="BM217" i="3"/>
  <c r="BU217" i="3"/>
  <c r="BA218" i="3"/>
  <c r="BE218" i="3"/>
  <c r="BM218" i="3"/>
  <c r="BU218" i="3"/>
  <c r="BZ218" i="3"/>
  <c r="BA219" i="3"/>
  <c r="BE219" i="3"/>
  <c r="BM219" i="3"/>
  <c r="BU219" i="3"/>
  <c r="BZ219" i="3" s="1"/>
  <c r="BA220" i="3"/>
  <c r="BE220" i="3"/>
  <c r="BM220" i="3"/>
  <c r="BU220" i="3"/>
  <c r="BA221" i="3"/>
  <c r="BE221" i="3"/>
  <c r="BM221" i="3"/>
  <c r="BU221" i="3"/>
  <c r="BA222" i="3"/>
  <c r="BE222" i="3"/>
  <c r="BM222" i="3"/>
  <c r="BU222" i="3"/>
  <c r="BA223" i="3"/>
  <c r="BE223" i="3"/>
  <c r="BM223" i="3"/>
  <c r="BU223" i="3"/>
  <c r="BZ223" i="3"/>
  <c r="BA224" i="3"/>
  <c r="BE224" i="3"/>
  <c r="BM224" i="3"/>
  <c r="BU224" i="3"/>
  <c r="BZ224" i="3" s="1"/>
  <c r="BA225" i="3"/>
  <c r="BE225" i="3"/>
  <c r="BM225" i="3"/>
  <c r="BU225" i="3"/>
  <c r="BA226" i="3"/>
  <c r="BE226" i="3"/>
  <c r="BM226" i="3"/>
  <c r="BU226" i="3"/>
  <c r="BZ226" i="3" s="1"/>
  <c r="BA227" i="3"/>
  <c r="BE227" i="3"/>
  <c r="BM227" i="3"/>
  <c r="BU227" i="3"/>
  <c r="BA228" i="3"/>
  <c r="BE228" i="3"/>
  <c r="BM228" i="3"/>
  <c r="BU228" i="3"/>
  <c r="BA229" i="3"/>
  <c r="BE229" i="3"/>
  <c r="BM229" i="3"/>
  <c r="BU229" i="3"/>
  <c r="BA230" i="3"/>
  <c r="BE230" i="3"/>
  <c r="BM230" i="3"/>
  <c r="BZ230" i="3" s="1"/>
  <c r="BU230" i="3"/>
  <c r="BA231" i="3"/>
  <c r="BE231" i="3"/>
  <c r="BZ231" i="3" s="1"/>
  <c r="BM231" i="3"/>
  <c r="BU231" i="3"/>
  <c r="BA232" i="3"/>
  <c r="BE232" i="3"/>
  <c r="BM232" i="3"/>
  <c r="BU232" i="3"/>
  <c r="BZ232" i="3" s="1"/>
  <c r="BA233" i="3"/>
  <c r="BE233" i="3"/>
  <c r="BM233" i="3"/>
  <c r="BU233" i="3"/>
  <c r="BZ233" i="3"/>
  <c r="BA234" i="3"/>
  <c r="BE234" i="3"/>
  <c r="BM234" i="3"/>
  <c r="BU234" i="3"/>
  <c r="BZ234" i="3" s="1"/>
  <c r="BA235" i="3"/>
  <c r="BE235" i="3"/>
  <c r="BM235" i="3"/>
  <c r="BU235" i="3"/>
  <c r="BZ235" i="3"/>
  <c r="BA236" i="3"/>
  <c r="BE236" i="3"/>
  <c r="BM236" i="3"/>
  <c r="BU236" i="3"/>
  <c r="BA237" i="3"/>
  <c r="BE237" i="3"/>
  <c r="BM237" i="3"/>
  <c r="BU237" i="3"/>
  <c r="BZ237" i="3" s="1"/>
  <c r="BA238" i="3"/>
  <c r="BE238" i="3"/>
  <c r="BM238" i="3"/>
  <c r="BU238" i="3"/>
  <c r="BZ238" i="3" s="1"/>
  <c r="BA239" i="3"/>
  <c r="BE239" i="3"/>
  <c r="BM239" i="3"/>
  <c r="BU239" i="3"/>
  <c r="BA240" i="3"/>
  <c r="BE240" i="3"/>
  <c r="BM240" i="3"/>
  <c r="BU240" i="3"/>
  <c r="BA241" i="3"/>
  <c r="BE241" i="3"/>
  <c r="BM241" i="3"/>
  <c r="BZ241" i="3" s="1"/>
  <c r="BU241" i="3"/>
  <c r="BA242" i="3"/>
  <c r="BE242" i="3"/>
  <c r="BZ242" i="3" s="1"/>
  <c r="BM242" i="3"/>
  <c r="BU242" i="3"/>
  <c r="BA243" i="3"/>
  <c r="BE243" i="3"/>
  <c r="BM243" i="3"/>
  <c r="BU243" i="3"/>
  <c r="BA244" i="3"/>
  <c r="BE244" i="3"/>
  <c r="BM244" i="3"/>
  <c r="BU244" i="3"/>
  <c r="BZ244" i="3"/>
  <c r="BA245" i="3"/>
  <c r="BE245" i="3"/>
  <c r="BM245" i="3"/>
  <c r="BU245" i="3"/>
  <c r="BZ245" i="3" s="1"/>
  <c r="BA246" i="3"/>
  <c r="BE246" i="3"/>
  <c r="BM246" i="3"/>
  <c r="BU246" i="3"/>
  <c r="BZ246" i="3" s="1"/>
  <c r="BA247" i="3"/>
  <c r="BE247" i="3"/>
  <c r="BM247" i="3"/>
  <c r="BU247" i="3"/>
  <c r="BA248" i="3"/>
  <c r="BE248" i="3"/>
  <c r="BM248" i="3"/>
  <c r="BU248" i="3"/>
  <c r="BA249" i="3"/>
  <c r="BE249" i="3"/>
  <c r="BM249" i="3"/>
  <c r="BU249" i="3"/>
  <c r="BA250" i="3"/>
  <c r="BE250" i="3"/>
  <c r="BM250" i="3"/>
  <c r="BU250" i="3"/>
  <c r="BA251" i="3"/>
  <c r="BE251" i="3"/>
  <c r="BM251" i="3"/>
  <c r="BZ251" i="3" s="1"/>
  <c r="BU251" i="3"/>
  <c r="BA252" i="3"/>
  <c r="BE252" i="3"/>
  <c r="BZ252" i="3" s="1"/>
  <c r="BM252" i="3"/>
  <c r="BU252" i="3"/>
  <c r="BA253" i="3"/>
  <c r="BE253" i="3"/>
  <c r="BM253" i="3"/>
  <c r="BU253" i="3"/>
  <c r="BA254" i="3"/>
  <c r="BE254" i="3"/>
  <c r="BM254" i="3"/>
  <c r="BU254" i="3"/>
  <c r="BZ254" i="3"/>
  <c r="BA255" i="3"/>
  <c r="BE255" i="3"/>
  <c r="BM255" i="3"/>
  <c r="BU255" i="3"/>
  <c r="BZ255" i="3" s="1"/>
  <c r="BA256" i="3"/>
  <c r="BE256" i="3"/>
  <c r="BM256" i="3"/>
  <c r="BU256" i="3"/>
  <c r="BA257" i="3"/>
  <c r="BE257" i="3"/>
  <c r="BM257" i="3"/>
  <c r="BZ257" i="3" s="1"/>
  <c r="BU257" i="3"/>
  <c r="BA258" i="3"/>
  <c r="BE258" i="3"/>
  <c r="BZ258" i="3" s="1"/>
  <c r="BM258" i="3"/>
  <c r="BU258" i="3"/>
  <c r="BA259" i="3"/>
  <c r="BE259" i="3"/>
  <c r="BM259" i="3"/>
  <c r="BU259" i="3"/>
  <c r="BZ259" i="3"/>
  <c r="BA260" i="3"/>
  <c r="BE260" i="3"/>
  <c r="BM260" i="3"/>
  <c r="BU260" i="3"/>
  <c r="BZ260" i="3" s="1"/>
  <c r="BA261" i="3"/>
  <c r="BE261" i="3"/>
  <c r="BM261" i="3"/>
  <c r="BU261" i="3"/>
  <c r="BA262" i="3"/>
  <c r="BE262" i="3"/>
  <c r="BM262" i="3"/>
  <c r="BU262" i="3"/>
  <c r="BZ262" i="3"/>
  <c r="BA263" i="3"/>
  <c r="BE263" i="3"/>
  <c r="BM263" i="3"/>
  <c r="BU263" i="3"/>
  <c r="BZ263" i="3" s="1"/>
  <c r="BA264" i="3"/>
  <c r="BE264" i="3"/>
  <c r="BM264" i="3"/>
  <c r="BU264" i="3"/>
  <c r="BA265" i="3"/>
  <c r="BE265" i="3"/>
  <c r="BM265" i="3"/>
  <c r="BZ265" i="3" s="1"/>
  <c r="BU265" i="3"/>
  <c r="BA266" i="3"/>
  <c r="BE266" i="3"/>
  <c r="BM266" i="3"/>
  <c r="BU266" i="3"/>
  <c r="BA267" i="3"/>
  <c r="BE267" i="3"/>
  <c r="BZ267" i="3" s="1"/>
  <c r="BM267" i="3"/>
  <c r="BU267" i="3"/>
  <c r="BA268" i="3"/>
  <c r="BE268" i="3"/>
  <c r="BZ268" i="3" s="1"/>
  <c r="BM268" i="3"/>
  <c r="BU268" i="3"/>
  <c r="BA269" i="3"/>
  <c r="BE269" i="3"/>
  <c r="BM269" i="3"/>
  <c r="BU269" i="3"/>
  <c r="BZ269" i="3" s="1"/>
  <c r="BA270" i="3"/>
  <c r="BE270" i="3"/>
  <c r="BM270" i="3"/>
  <c r="BU270" i="3"/>
  <c r="BZ270" i="3"/>
  <c r="BA271" i="3"/>
  <c r="BE271" i="3"/>
  <c r="BM271" i="3"/>
  <c r="BU271" i="3"/>
  <c r="BZ271" i="3" s="1"/>
  <c r="BA272" i="3"/>
  <c r="BE272" i="3"/>
  <c r="BM272" i="3"/>
  <c r="BU272" i="3"/>
  <c r="BA273" i="3"/>
  <c r="BE273" i="3"/>
  <c r="BM273" i="3"/>
  <c r="BU273" i="3"/>
  <c r="BZ273" i="3" s="1"/>
  <c r="BA274" i="3"/>
  <c r="BE274" i="3"/>
  <c r="BM274" i="3"/>
  <c r="BU274" i="3"/>
  <c r="BZ274" i="3"/>
  <c r="BA275" i="3"/>
  <c r="BE275" i="3"/>
  <c r="BM275" i="3"/>
  <c r="BU275" i="3"/>
  <c r="BA276" i="3"/>
  <c r="BE276" i="3"/>
  <c r="BM276" i="3"/>
  <c r="BU276" i="3"/>
  <c r="BZ276" i="3" s="1"/>
  <c r="BA277" i="3"/>
  <c r="BE277" i="3"/>
  <c r="BM277" i="3"/>
  <c r="BU277" i="3"/>
  <c r="BA278" i="3"/>
  <c r="BE278" i="3"/>
  <c r="BM278" i="3"/>
  <c r="BU278" i="3"/>
  <c r="BA279" i="3"/>
  <c r="BE279" i="3"/>
  <c r="BM279" i="3"/>
  <c r="BU279" i="3"/>
  <c r="BA280" i="3"/>
  <c r="BE280" i="3"/>
  <c r="BM280" i="3"/>
  <c r="BU280" i="3"/>
  <c r="BA281" i="3"/>
  <c r="BE281" i="3"/>
  <c r="BM281" i="3"/>
  <c r="BU281" i="3"/>
  <c r="BA282" i="3"/>
  <c r="BE282" i="3"/>
  <c r="BM282" i="3"/>
  <c r="BU282" i="3"/>
  <c r="BA283" i="3"/>
  <c r="BE283" i="3"/>
  <c r="BZ283" i="3" s="1"/>
  <c r="BM283" i="3"/>
  <c r="BU283" i="3"/>
  <c r="BA284" i="3"/>
  <c r="BE284" i="3"/>
  <c r="BM284" i="3"/>
  <c r="BU284" i="3"/>
  <c r="BZ284" i="3"/>
  <c r="BA285" i="3"/>
  <c r="BE285" i="3"/>
  <c r="BM285" i="3"/>
  <c r="BU285" i="3"/>
  <c r="BZ285" i="3" s="1"/>
  <c r="BA286" i="3"/>
  <c r="BE286" i="3"/>
  <c r="BM286" i="3"/>
  <c r="BU286" i="3"/>
  <c r="BZ286" i="3" s="1"/>
  <c r="BZ250" i="3" l="1"/>
  <c r="BZ222" i="3"/>
  <c r="BZ281" i="3"/>
  <c r="BZ282" i="3"/>
  <c r="BZ279" i="3"/>
  <c r="BZ277" i="3"/>
  <c r="BZ247" i="3"/>
  <c r="BZ227" i="3"/>
  <c r="BZ193" i="3"/>
  <c r="BZ174" i="3"/>
  <c r="BZ172" i="3"/>
  <c r="BZ278" i="3"/>
  <c r="BZ266" i="3"/>
  <c r="BZ243" i="3"/>
  <c r="BZ236" i="3"/>
  <c r="BZ228" i="3"/>
  <c r="BZ212" i="3"/>
  <c r="BZ188" i="3"/>
  <c r="BZ175" i="3"/>
  <c r="BZ162" i="3"/>
  <c r="BZ160" i="3"/>
  <c r="BZ147" i="3"/>
  <c r="BZ135" i="3"/>
  <c r="BZ120" i="3"/>
  <c r="BZ110" i="3"/>
  <c r="BZ109" i="3"/>
  <c r="BZ97" i="3"/>
  <c r="BZ82" i="3"/>
  <c r="BZ60" i="3"/>
  <c r="BZ55" i="3"/>
  <c r="BZ47" i="3"/>
  <c r="BZ44" i="3"/>
  <c r="BZ34" i="3"/>
  <c r="BY36" i="1" s="1"/>
  <c r="BZ32" i="3"/>
  <c r="BY34" i="1" s="1"/>
  <c r="BZ19" i="3"/>
  <c r="BY21" i="1" s="1"/>
  <c r="BZ7" i="3"/>
  <c r="BY9" i="1" s="1"/>
  <c r="BZ280" i="3"/>
  <c r="BZ275" i="3"/>
  <c r="BZ272" i="3"/>
  <c r="BZ249" i="3"/>
  <c r="BZ248" i="3"/>
  <c r="BZ240" i="3"/>
  <c r="BZ220" i="3"/>
  <c r="BZ217" i="3"/>
  <c r="BZ194" i="3"/>
  <c r="BZ167" i="3"/>
  <c r="BZ157" i="3"/>
  <c r="BZ149" i="3"/>
  <c r="BZ140" i="3"/>
  <c r="BZ116" i="3"/>
  <c r="BZ90" i="3"/>
  <c r="BZ86" i="3"/>
  <c r="BZ80" i="3"/>
  <c r="BZ66" i="3"/>
  <c r="BZ39" i="3"/>
  <c r="BY41" i="1" s="1"/>
  <c r="BZ29" i="3"/>
  <c r="BY31" i="1" s="1"/>
  <c r="BZ21" i="3"/>
  <c r="BY23" i="1" s="1"/>
  <c r="BZ12" i="3"/>
  <c r="BY14" i="1" s="1"/>
  <c r="BZ261" i="3"/>
  <c r="BZ239" i="3"/>
  <c r="BZ229" i="3"/>
  <c r="BZ225" i="3"/>
  <c r="BZ221" i="3"/>
  <c r="BZ213" i="3"/>
  <c r="BZ203" i="3"/>
  <c r="BZ186" i="3"/>
  <c r="BZ176" i="3"/>
  <c r="BZ168" i="3"/>
  <c r="BZ158" i="3"/>
  <c r="BZ141" i="3"/>
  <c r="BZ122" i="3"/>
  <c r="BZ117" i="3"/>
  <c r="BZ112" i="3"/>
  <c r="BZ104" i="3"/>
  <c r="BZ94" i="3"/>
  <c r="BZ77" i="3"/>
  <c r="BZ58" i="3"/>
  <c r="BZ53" i="3"/>
  <c r="BZ48" i="3"/>
  <c r="BZ40" i="3"/>
  <c r="BY42" i="1" s="1"/>
  <c r="BZ30" i="3"/>
  <c r="BY32" i="1" s="1"/>
  <c r="BZ13" i="3"/>
  <c r="BY15" i="1" s="1"/>
  <c r="CG17" i="1"/>
  <c r="CG28" i="1"/>
  <c r="CG16" i="1"/>
  <c r="CG27" i="1"/>
  <c r="CG23" i="1"/>
  <c r="CG19" i="1"/>
  <c r="CG15" i="1"/>
  <c r="BZ256" i="3"/>
  <c r="BZ192" i="3"/>
  <c r="BZ125" i="3"/>
  <c r="BZ61" i="3"/>
  <c r="BZ253" i="3"/>
  <c r="BZ189" i="3"/>
  <c r="BZ136" i="3"/>
  <c r="BZ72" i="3"/>
  <c r="BZ8" i="3"/>
  <c r="BY10" i="1" s="1"/>
  <c r="BZ264" i="3"/>
  <c r="BZ200" i="3"/>
  <c r="BZ133" i="3"/>
  <c r="BZ69" i="3"/>
  <c r="BZ5" i="3"/>
  <c r="BY7" i="1" s="1"/>
  <c r="BT37" i="1" l="1"/>
  <c r="BU37" i="1" s="1"/>
  <c r="BT38" i="1"/>
  <c r="BU38" i="1" s="1"/>
  <c r="BT39" i="1"/>
  <c r="BU39" i="1" s="1"/>
  <c r="BT40" i="1"/>
  <c r="BU40" i="1" s="1"/>
  <c r="BT41" i="1"/>
  <c r="BU41" i="1" s="1"/>
  <c r="BT42" i="1"/>
  <c r="BU42" i="1" s="1"/>
  <c r="BT43" i="1"/>
  <c r="BU43" i="1" s="1"/>
  <c r="CQ43" i="1" l="1"/>
  <c r="CQ42" i="1"/>
  <c r="CQ41" i="1"/>
  <c r="CQ40" i="1"/>
  <c r="CQ39" i="1"/>
  <c r="CQ38" i="1"/>
  <c r="CQ36" i="1"/>
  <c r="CQ35" i="1"/>
  <c r="CQ34" i="1"/>
  <c r="CQ33" i="1"/>
  <c r="CQ32" i="1"/>
  <c r="CQ31" i="1"/>
  <c r="CQ30" i="1"/>
  <c r="CQ29" i="1"/>
  <c r="CQ28" i="1"/>
  <c r="CQ27" i="1"/>
  <c r="CQ26" i="1"/>
  <c r="CQ25" i="1"/>
  <c r="CQ24" i="1"/>
  <c r="CQ23" i="1"/>
  <c r="CQ22" i="1"/>
  <c r="CQ21" i="1"/>
  <c r="CQ20" i="1"/>
  <c r="CQ19" i="1"/>
  <c r="CQ18" i="1"/>
  <c r="CQ17" i="1"/>
  <c r="CQ16" i="1"/>
  <c r="CQ15" i="1"/>
  <c r="CQ14" i="1"/>
  <c r="CQ13" i="1"/>
  <c r="CQ12" i="1"/>
  <c r="CQ11" i="1"/>
  <c r="CQ10" i="1"/>
  <c r="CQ9" i="1"/>
  <c r="CQ8" i="1"/>
  <c r="CQ7" i="1"/>
  <c r="CQ6" i="1"/>
  <c r="CQ5" i="1"/>
  <c r="BT5" i="1"/>
  <c r="BU5" i="1" s="1"/>
  <c r="BT6" i="1"/>
  <c r="BU6" i="1" s="1"/>
  <c r="BT7" i="1"/>
  <c r="BU7" i="1" s="1"/>
  <c r="BT8" i="1"/>
  <c r="BU8" i="1" s="1"/>
  <c r="BT9" i="1"/>
  <c r="BU9" i="1" s="1"/>
  <c r="BT10" i="1"/>
  <c r="BU10" i="1" s="1"/>
  <c r="BT11" i="1"/>
  <c r="BU11" i="1" s="1"/>
  <c r="BT12" i="1"/>
  <c r="BU12" i="1" s="1"/>
  <c r="BT13" i="1"/>
  <c r="BU13" i="1" s="1"/>
  <c r="BT14" i="1"/>
  <c r="BU14" i="1" s="1"/>
  <c r="BT15" i="1"/>
  <c r="BU15" i="1" s="1"/>
  <c r="BT17" i="1"/>
  <c r="BU17" i="1" s="1"/>
  <c r="BT18" i="1"/>
  <c r="BU18" i="1" s="1"/>
  <c r="BT19" i="1"/>
  <c r="BU19" i="1" s="1"/>
  <c r="BT20" i="1"/>
  <c r="BU20" i="1" s="1"/>
  <c r="BT21" i="1"/>
  <c r="BU21" i="1" s="1"/>
  <c r="BT22" i="1"/>
  <c r="BU22" i="1" s="1"/>
  <c r="BT23" i="1"/>
  <c r="BU23" i="1" s="1"/>
  <c r="BT24" i="1"/>
  <c r="BU24" i="1" s="1"/>
  <c r="BT25" i="1"/>
  <c r="BU25" i="1" s="1"/>
  <c r="BT26" i="1"/>
  <c r="BU26" i="1" s="1"/>
  <c r="BU27" i="1"/>
  <c r="BT28" i="1"/>
  <c r="BU28" i="1" s="1"/>
  <c r="BT29" i="1"/>
  <c r="BU29" i="1" s="1"/>
  <c r="BT30" i="1"/>
  <c r="BU30" i="1" s="1"/>
  <c r="BT31" i="1"/>
  <c r="BU31" i="1" s="1"/>
  <c r="BT32" i="1"/>
  <c r="BU32" i="1" s="1"/>
  <c r="BT33" i="1"/>
  <c r="BU33" i="1" s="1"/>
  <c r="BT34" i="1"/>
  <c r="BU34" i="1" s="1"/>
  <c r="BT35" i="1"/>
  <c r="BU35" i="1" s="1"/>
  <c r="BT36" i="1"/>
  <c r="BU36" i="1" s="1"/>
  <c r="E5" i="1" l="1"/>
  <c r="H5" i="1"/>
  <c r="I5" i="1"/>
  <c r="J5" i="1"/>
  <c r="K5" i="1"/>
  <c r="E6" i="1"/>
  <c r="H6" i="1"/>
  <c r="I6" i="1"/>
  <c r="J6" i="1"/>
  <c r="K6" i="1"/>
  <c r="E7" i="1"/>
  <c r="H7" i="1"/>
  <c r="I7" i="1"/>
  <c r="J7" i="1"/>
  <c r="K7" i="1"/>
  <c r="E8" i="1"/>
  <c r="H8" i="1"/>
  <c r="I8" i="1"/>
  <c r="J8" i="1"/>
  <c r="K8" i="1"/>
  <c r="E9" i="1"/>
  <c r="H9" i="1"/>
  <c r="I9" i="1"/>
  <c r="J9" i="1"/>
  <c r="K9" i="1"/>
  <c r="E10" i="1"/>
  <c r="H10" i="1"/>
  <c r="I10" i="1"/>
  <c r="J10" i="1"/>
  <c r="K10" i="1"/>
  <c r="E11" i="1"/>
  <c r="H11" i="1"/>
  <c r="I11" i="1"/>
  <c r="J11" i="1"/>
  <c r="K11" i="1"/>
  <c r="E12" i="1"/>
  <c r="H12" i="1"/>
  <c r="I12" i="1"/>
  <c r="J12" i="1"/>
  <c r="K12" i="1"/>
  <c r="E13" i="1"/>
  <c r="H13" i="1"/>
  <c r="I13" i="1"/>
  <c r="J13" i="1"/>
  <c r="K13" i="1"/>
  <c r="E14" i="1"/>
  <c r="H14" i="1"/>
  <c r="I14" i="1"/>
  <c r="J14" i="1"/>
  <c r="K14" i="1"/>
  <c r="E15" i="1"/>
  <c r="H15" i="1"/>
  <c r="I15" i="1"/>
  <c r="J15" i="1"/>
  <c r="K15" i="1"/>
  <c r="E16" i="1"/>
  <c r="H16" i="1"/>
  <c r="I16" i="1"/>
  <c r="J16" i="1"/>
  <c r="K16" i="1"/>
  <c r="E17" i="1"/>
  <c r="H17" i="1"/>
  <c r="I17" i="1"/>
  <c r="J17" i="1"/>
  <c r="K17" i="1"/>
  <c r="E18" i="1"/>
  <c r="H18" i="1"/>
  <c r="I18" i="1"/>
  <c r="J18" i="1"/>
  <c r="K18" i="1"/>
  <c r="E19" i="1"/>
  <c r="H19" i="1"/>
  <c r="I19" i="1"/>
  <c r="J19" i="1"/>
  <c r="K19" i="1"/>
  <c r="E20" i="1"/>
  <c r="H20" i="1"/>
  <c r="I20" i="1"/>
  <c r="J20" i="1"/>
  <c r="K20" i="1"/>
  <c r="E21" i="1"/>
  <c r="H21" i="1"/>
  <c r="I21" i="1"/>
  <c r="J21" i="1"/>
  <c r="K21" i="1"/>
  <c r="E22" i="1"/>
  <c r="H22" i="1"/>
  <c r="I22" i="1"/>
  <c r="J22" i="1"/>
  <c r="K22" i="1"/>
  <c r="E23" i="1"/>
  <c r="H23" i="1"/>
  <c r="I23" i="1"/>
  <c r="J23" i="1"/>
  <c r="K23" i="1"/>
  <c r="E24" i="1"/>
  <c r="H24" i="1"/>
  <c r="I24" i="1"/>
  <c r="J24" i="1"/>
  <c r="K24" i="1"/>
  <c r="E25" i="1"/>
  <c r="H25" i="1"/>
  <c r="I25" i="1"/>
  <c r="J25" i="1"/>
  <c r="K25" i="1"/>
  <c r="E26" i="1"/>
  <c r="H26" i="1"/>
  <c r="I26" i="1"/>
  <c r="J26" i="1"/>
  <c r="K26" i="1"/>
  <c r="E27" i="1"/>
  <c r="H27" i="1"/>
  <c r="I27" i="1"/>
  <c r="J27" i="1"/>
  <c r="K27" i="1"/>
  <c r="E28" i="1"/>
  <c r="H28" i="1"/>
  <c r="I28" i="1"/>
  <c r="J28" i="1"/>
  <c r="K28" i="1"/>
  <c r="E29" i="1"/>
  <c r="H29" i="1"/>
  <c r="I29" i="1"/>
  <c r="J29" i="1"/>
  <c r="K29" i="1"/>
  <c r="E30" i="1"/>
  <c r="H30" i="1"/>
  <c r="I30" i="1"/>
  <c r="J30" i="1"/>
  <c r="K30" i="1"/>
  <c r="E31" i="1"/>
  <c r="H31" i="1"/>
  <c r="I31" i="1"/>
  <c r="J31" i="1"/>
  <c r="K31" i="1"/>
  <c r="E32" i="1"/>
  <c r="H32" i="1"/>
  <c r="I32" i="1"/>
  <c r="J32" i="1"/>
  <c r="K32" i="1"/>
  <c r="E33" i="1"/>
  <c r="H33" i="1"/>
  <c r="I33" i="1"/>
  <c r="J33" i="1"/>
  <c r="K33" i="1"/>
  <c r="E34" i="1"/>
  <c r="H34" i="1"/>
  <c r="I34" i="1"/>
  <c r="J34" i="1"/>
  <c r="K34" i="1"/>
  <c r="E35" i="1"/>
  <c r="H35" i="1"/>
  <c r="I35" i="1"/>
  <c r="J35" i="1"/>
  <c r="K35" i="1"/>
  <c r="E36" i="1"/>
  <c r="H36" i="1"/>
  <c r="I36" i="1"/>
  <c r="J36" i="1"/>
  <c r="K36" i="1"/>
  <c r="E37" i="1"/>
  <c r="H37" i="1"/>
  <c r="I37" i="1"/>
  <c r="J37" i="1"/>
  <c r="K37" i="1"/>
  <c r="E38" i="1"/>
  <c r="H38" i="1"/>
  <c r="I38" i="1"/>
  <c r="J38" i="1"/>
  <c r="K38" i="1"/>
  <c r="E39" i="1"/>
  <c r="H39" i="1"/>
  <c r="I39" i="1"/>
  <c r="J39" i="1"/>
  <c r="K39" i="1"/>
  <c r="E40" i="1"/>
  <c r="H40" i="1"/>
  <c r="I40" i="1"/>
  <c r="J40" i="1"/>
  <c r="K40" i="1"/>
  <c r="E41" i="1"/>
  <c r="H41" i="1"/>
  <c r="I41" i="1"/>
  <c r="J41" i="1"/>
  <c r="K41" i="1"/>
  <c r="E42" i="1"/>
  <c r="H42" i="1"/>
  <c r="I42" i="1"/>
  <c r="J42" i="1"/>
  <c r="K42" i="1"/>
  <c r="E43" i="1"/>
  <c r="H43" i="1"/>
  <c r="I43" i="1"/>
  <c r="J43" i="1"/>
  <c r="K43" i="1"/>
  <c r="D5" i="1"/>
  <c r="C5" i="1"/>
  <c r="D6" i="1"/>
  <c r="C6" i="1"/>
  <c r="D7" i="1"/>
  <c r="C7" i="1"/>
  <c r="D8" i="1"/>
  <c r="C8" i="1"/>
  <c r="D9" i="1"/>
  <c r="C9" i="1"/>
  <c r="D10" i="1"/>
  <c r="C10" i="1"/>
  <c r="D11" i="1"/>
  <c r="C11" i="1"/>
  <c r="D12" i="1"/>
  <c r="C12" i="1"/>
  <c r="D13" i="1"/>
  <c r="C13" i="1"/>
  <c r="D14" i="1"/>
  <c r="C14" i="1"/>
  <c r="D15" i="1"/>
  <c r="C15" i="1"/>
  <c r="D16" i="1"/>
  <c r="C16" i="1"/>
  <c r="D17" i="1"/>
  <c r="C17" i="1"/>
  <c r="D18" i="1"/>
  <c r="C18" i="1"/>
  <c r="D19" i="1"/>
  <c r="C19" i="1"/>
  <c r="D20" i="1"/>
  <c r="C20" i="1"/>
  <c r="D21" i="1"/>
  <c r="C21" i="1"/>
  <c r="D22" i="1"/>
  <c r="C22" i="1"/>
  <c r="D23" i="1"/>
  <c r="C23" i="1"/>
  <c r="D24" i="1"/>
  <c r="C24" i="1"/>
  <c r="D25" i="1"/>
  <c r="C25" i="1"/>
  <c r="D26" i="1"/>
  <c r="C26" i="1"/>
  <c r="D27" i="1"/>
  <c r="C27" i="1"/>
  <c r="D28" i="1"/>
  <c r="C28" i="1"/>
  <c r="D29" i="1"/>
  <c r="C29" i="1"/>
  <c r="D30" i="1"/>
  <c r="C30" i="1"/>
  <c r="D31" i="1"/>
  <c r="C31" i="1"/>
  <c r="D32" i="1"/>
  <c r="C32" i="1"/>
  <c r="D33" i="1"/>
  <c r="C33" i="1"/>
  <c r="D34" i="1"/>
  <c r="C34" i="1"/>
  <c r="D35" i="1"/>
  <c r="C35" i="1"/>
  <c r="D36" i="1"/>
  <c r="C36" i="1"/>
  <c r="D37" i="1"/>
  <c r="C37" i="1"/>
  <c r="D38" i="1"/>
  <c r="C38" i="1"/>
  <c r="D39" i="1"/>
  <c r="C39" i="1"/>
  <c r="D40" i="1"/>
  <c r="C40" i="1"/>
  <c r="D41" i="1"/>
  <c r="C41" i="1"/>
  <c r="D42" i="1"/>
  <c r="C42" i="1"/>
  <c r="D43" i="1"/>
  <c r="C43" i="1"/>
  <c r="CD36" i="1" l="1"/>
  <c r="BE2" i="3" l="1"/>
  <c r="I4" i="1"/>
  <c r="CD16" i="1" l="1"/>
  <c r="CD33" i="1" l="1"/>
  <c r="CD5" i="1" l="1"/>
  <c r="CD6" i="1"/>
  <c r="CD7" i="1"/>
  <c r="CD8" i="1"/>
  <c r="CD9" i="1"/>
  <c r="CD10" i="1"/>
  <c r="CD11" i="1"/>
  <c r="CD12" i="1"/>
  <c r="CD13" i="1"/>
  <c r="CD14" i="1"/>
  <c r="CD15" i="1"/>
  <c r="CD17" i="1"/>
  <c r="CD18" i="1"/>
  <c r="CD19" i="1"/>
  <c r="CD20" i="1"/>
  <c r="CD21" i="1"/>
  <c r="CD22" i="1"/>
  <c r="CD23" i="1"/>
  <c r="CD24" i="1"/>
  <c r="CD25" i="1"/>
  <c r="CD26" i="1"/>
  <c r="CD27" i="1"/>
  <c r="CD28" i="1"/>
  <c r="CD30" i="1"/>
  <c r="CD31" i="1"/>
  <c r="CD32" i="1"/>
  <c r="CD34" i="1"/>
  <c r="CD35" i="1"/>
  <c r="CD38" i="1"/>
  <c r="CD39" i="1"/>
  <c r="CD40" i="1"/>
  <c r="CD41" i="1"/>
  <c r="CD42" i="1"/>
  <c r="CD43" i="1"/>
  <c r="CE23" i="1" l="1"/>
  <c r="B23" i="1" s="1"/>
  <c r="CC23" i="1" l="1"/>
  <c r="CE24" i="1" l="1"/>
  <c r="B24" i="1" s="1"/>
  <c r="CC24" i="1" l="1"/>
  <c r="E4" i="1" l="1"/>
  <c r="H4" i="1"/>
  <c r="J4" i="1"/>
  <c r="K4" i="1"/>
  <c r="AP4" i="1"/>
  <c r="BT4" i="1"/>
  <c r="BU4" i="1" s="1"/>
  <c r="BW4" i="1"/>
  <c r="BZ4" i="1"/>
  <c r="D4" i="1" s="1"/>
  <c r="CA4" i="1"/>
  <c r="C4" i="1" s="1"/>
  <c r="CD4" i="1"/>
  <c r="CQ4" i="1"/>
  <c r="A17" i="1" l="1"/>
  <c r="A18" i="1"/>
  <c r="CG36" i="1"/>
  <c r="A36" i="1" s="1"/>
  <c r="A16" i="1"/>
  <c r="CG34" i="1"/>
  <c r="A34" i="1" s="1"/>
  <c r="A33" i="1"/>
  <c r="A30" i="1"/>
  <c r="CG20" i="1"/>
  <c r="A20" i="1" s="1"/>
  <c r="CG7" i="1"/>
  <c r="A7" i="1" s="1"/>
  <c r="CG38" i="1"/>
  <c r="A38" i="1" s="1"/>
  <c r="A28" i="1"/>
  <c r="CG10" i="1"/>
  <c r="A10" i="1" s="1"/>
  <c r="CG40" i="1"/>
  <c r="A40" i="1" s="1"/>
  <c r="A26" i="1"/>
  <c r="CG39" i="1"/>
  <c r="A39" i="1" s="1"/>
  <c r="A25" i="1"/>
  <c r="A15" i="1"/>
  <c r="CG42" i="1"/>
  <c r="A42" i="1" s="1"/>
  <c r="CG32" i="1"/>
  <c r="A32" i="1" s="1"/>
  <c r="A14" i="1"/>
  <c r="CG12" i="1"/>
  <c r="A12" i="1" s="1"/>
  <c r="CG43" i="1"/>
  <c r="A43" i="1" s="1"/>
  <c r="CG11" i="1"/>
  <c r="A11" i="1" s="1"/>
  <c r="CG6" i="1"/>
  <c r="A6" i="1" s="1"/>
  <c r="CG35" i="1"/>
  <c r="A35" i="1" s="1"/>
  <c r="CG21" i="1"/>
  <c r="A21" i="1" s="1"/>
  <c r="CG8" i="1"/>
  <c r="A8" i="1" s="1"/>
  <c r="A29" i="1"/>
  <c r="A19" i="1"/>
  <c r="CG41" i="1"/>
  <c r="A41" i="1" s="1"/>
  <c r="A37" i="1"/>
  <c r="CG31" i="1"/>
  <c r="A31" i="1" s="1"/>
  <c r="A27" i="1"/>
  <c r="CG22" i="1"/>
  <c r="A22" i="1" s="1"/>
  <c r="CG13" i="1"/>
  <c r="A13" i="1" s="1"/>
  <c r="CG9" i="1"/>
  <c r="A9" i="1" s="1"/>
  <c r="CG5" i="1"/>
  <c r="A5" i="1" s="1"/>
  <c r="CG24" i="1"/>
  <c r="A24" i="1" s="1"/>
  <c r="A23" i="1"/>
  <c r="CE36" i="1" l="1"/>
  <c r="B36" i="1" s="1"/>
  <c r="CE16" i="1"/>
  <c r="B16" i="1" s="1"/>
  <c r="CE34" i="1"/>
  <c r="B34" i="1" s="1"/>
  <c r="CE33" i="1"/>
  <c r="B33" i="1" s="1"/>
  <c r="CE30" i="1"/>
  <c r="B30" i="1" s="1"/>
  <c r="CE5" i="1"/>
  <c r="B5" i="1" s="1"/>
  <c r="CE42" i="1"/>
  <c r="B42" i="1" s="1"/>
  <c r="CE17" i="1"/>
  <c r="B17" i="1" s="1"/>
  <c r="CE10" i="1"/>
  <c r="B10" i="1" s="1"/>
  <c r="CE8" i="1"/>
  <c r="B8" i="1" s="1"/>
  <c r="CE12" i="1"/>
  <c r="B12" i="1" s="1"/>
  <c r="B29" i="1"/>
  <c r="CE31" i="1"/>
  <c r="B31" i="1" s="1"/>
  <c r="CE28" i="1"/>
  <c r="B28" i="1" s="1"/>
  <c r="CE26" i="1"/>
  <c r="B26" i="1" s="1"/>
  <c r="CE38" i="1"/>
  <c r="B38" i="1" s="1"/>
  <c r="CE15" i="1"/>
  <c r="B15" i="1" s="1"/>
  <c r="CE27" i="1"/>
  <c r="B27" i="1" s="1"/>
  <c r="CE18" i="1"/>
  <c r="B18" i="1" s="1"/>
  <c r="CE11" i="1"/>
  <c r="B11" i="1" s="1"/>
  <c r="CE25" i="1"/>
  <c r="B25" i="1" s="1"/>
  <c r="CE43" i="1"/>
  <c r="B43" i="1" s="1"/>
  <c r="CE39" i="1"/>
  <c r="B39" i="1" s="1"/>
  <c r="CE32" i="1"/>
  <c r="B32" i="1" s="1"/>
  <c r="CE35" i="1"/>
  <c r="B35" i="1" s="1"/>
  <c r="CE7" i="1"/>
  <c r="B7" i="1" s="1"/>
  <c r="CE9" i="1"/>
  <c r="B9" i="1" s="1"/>
  <c r="CE41" i="1"/>
  <c r="B41" i="1" s="1"/>
  <c r="CE14" i="1"/>
  <c r="B14" i="1" s="1"/>
  <c r="CE19" i="1"/>
  <c r="B19" i="1" s="1"/>
  <c r="CE40" i="1"/>
  <c r="B40" i="1" s="1"/>
  <c r="CE20" i="1"/>
  <c r="B20" i="1" s="1"/>
  <c r="CE13" i="1"/>
  <c r="B13" i="1" s="1"/>
  <c r="CE6" i="1"/>
  <c r="B6" i="1" s="1"/>
  <c r="CE22" i="1"/>
  <c r="B22" i="1" s="1"/>
  <c r="CE21" i="1"/>
  <c r="B21" i="1" s="1"/>
  <c r="B37" i="1"/>
  <c r="C160" i="2"/>
  <c r="C159" i="2"/>
  <c r="C158" i="2"/>
  <c r="C157" i="2"/>
  <c r="C156" i="2"/>
  <c r="C155" i="2"/>
  <c r="C154" i="2"/>
  <c r="C153" i="2"/>
  <c r="C152" i="2"/>
  <c r="C151" i="2"/>
  <c r="C150" i="2"/>
  <c r="C149" i="2"/>
  <c r="C148" i="2"/>
  <c r="C147" i="2"/>
  <c r="C146" i="2"/>
  <c r="C145" i="2"/>
  <c r="C144" i="2"/>
  <c r="C143" i="2"/>
  <c r="C142" i="2"/>
  <c r="C141" i="2"/>
  <c r="BU2" i="3"/>
  <c r="BM2" i="3"/>
  <c r="BA2" i="3"/>
  <c r="BX4" i="1" s="1"/>
  <c r="CG4" i="1" s="1"/>
  <c r="A4" i="1" s="1"/>
  <c r="B2" i="3"/>
  <c r="F1" i="1"/>
  <c r="F6" i="1" l="1"/>
  <c r="F22" i="1"/>
  <c r="F38" i="1"/>
  <c r="F9" i="1"/>
  <c r="F25" i="1"/>
  <c r="F41" i="1"/>
  <c r="F12" i="1"/>
  <c r="F28" i="1"/>
  <c r="F15" i="1"/>
  <c r="F31" i="1"/>
  <c r="F18" i="1"/>
  <c r="F34" i="1"/>
  <c r="F5" i="1"/>
  <c r="F21" i="1"/>
  <c r="F37" i="1"/>
  <c r="F8" i="1"/>
  <c r="F24" i="1"/>
  <c r="F40" i="1"/>
  <c r="F11" i="1"/>
  <c r="F14" i="1"/>
  <c r="F33" i="1"/>
  <c r="F30" i="1"/>
  <c r="F19" i="1"/>
  <c r="F27" i="1"/>
  <c r="F16" i="1"/>
  <c r="F10" i="1"/>
  <c r="F13" i="1"/>
  <c r="F35" i="1"/>
  <c r="F32" i="1"/>
  <c r="F43" i="1"/>
  <c r="F20" i="1"/>
  <c r="F29" i="1"/>
  <c r="F17" i="1"/>
  <c r="F42" i="1"/>
  <c r="F39" i="1"/>
  <c r="F7" i="1"/>
  <c r="F36" i="1"/>
  <c r="F23" i="1"/>
  <c r="F26" i="1"/>
  <c r="CC36" i="1"/>
  <c r="CF36" i="1"/>
  <c r="CH36" i="1"/>
  <c r="G36" i="1" s="1"/>
  <c r="CF5" i="1"/>
  <c r="CF21" i="1"/>
  <c r="CF38" i="1"/>
  <c r="CF22" i="1"/>
  <c r="CF40" i="1"/>
  <c r="CF6" i="1"/>
  <c r="CF23" i="1"/>
  <c r="CF41" i="1"/>
  <c r="CF24" i="1"/>
  <c r="CF25" i="1"/>
  <c r="CF27" i="1"/>
  <c r="CF7" i="1"/>
  <c r="CF28" i="1"/>
  <c r="CF8" i="1"/>
  <c r="CF29" i="1"/>
  <c r="CF31" i="1"/>
  <c r="CF32" i="1"/>
  <c r="CF9" i="1"/>
  <c r="CF33" i="1"/>
  <c r="CF10" i="1"/>
  <c r="CF39" i="1"/>
  <c r="CF11" i="1"/>
  <c r="CF42" i="1"/>
  <c r="CF12" i="1"/>
  <c r="CF43" i="1"/>
  <c r="CF13" i="1"/>
  <c r="CF14" i="1"/>
  <c r="CF15" i="1"/>
  <c r="CF16" i="1"/>
  <c r="CF17" i="1"/>
  <c r="CF18" i="1"/>
  <c r="CF19" i="1"/>
  <c r="CF20" i="1"/>
  <c r="CF26" i="1"/>
  <c r="CF30" i="1"/>
  <c r="CF34" i="1"/>
  <c r="CF35" i="1"/>
  <c r="BZ2" i="3"/>
  <c r="BY4" i="1" s="1"/>
  <c r="CE4" i="1" s="1"/>
  <c r="F4" i="1" s="1"/>
  <c r="CC32" i="1"/>
  <c r="CC28" i="1"/>
  <c r="CC31" i="1"/>
  <c r="CC27" i="1"/>
  <c r="CC22" i="1"/>
  <c r="CC14" i="1"/>
  <c r="CC25" i="1"/>
  <c r="CC15" i="1"/>
  <c r="CC8" i="1"/>
  <c r="CC6" i="1"/>
  <c r="CC38" i="1"/>
  <c r="CC41" i="1"/>
  <c r="CC17" i="1"/>
  <c r="CC40" i="1"/>
  <c r="CC13" i="1"/>
  <c r="CC34" i="1"/>
  <c r="CC42" i="1"/>
  <c r="CC20" i="1"/>
  <c r="CC35" i="1"/>
  <c r="CC26" i="1"/>
  <c r="CC5" i="1"/>
  <c r="CC43" i="1"/>
  <c r="CC21" i="1"/>
  <c r="CC7" i="1"/>
  <c r="CC10" i="1"/>
  <c r="CC19" i="1"/>
  <c r="CC12" i="1"/>
  <c r="CC18" i="1"/>
  <c r="CC39" i="1"/>
  <c r="CC30" i="1"/>
  <c r="CC9" i="1"/>
  <c r="CC11" i="1"/>
  <c r="CC16" i="1"/>
  <c r="CH16" i="1"/>
  <c r="G16" i="1" s="1"/>
  <c r="CC33" i="1"/>
  <c r="CH33" i="1"/>
  <c r="G33" i="1" s="1"/>
  <c r="CH23" i="1"/>
  <c r="G23" i="1" s="1"/>
  <c r="CH8" i="1"/>
  <c r="G8" i="1" s="1"/>
  <c r="CH27" i="1"/>
  <c r="G27" i="1" s="1"/>
  <c r="CH40" i="1"/>
  <c r="G40" i="1" s="1"/>
  <c r="CH5" i="1"/>
  <c r="G5" i="1" s="1"/>
  <c r="CH28" i="1"/>
  <c r="G28" i="1" s="1"/>
  <c r="CH42" i="1"/>
  <c r="G42" i="1" s="1"/>
  <c r="CH14" i="1"/>
  <c r="G14" i="1" s="1"/>
  <c r="CH22" i="1"/>
  <c r="G22" i="1" s="1"/>
  <c r="CH15" i="1"/>
  <c r="G15" i="1" s="1"/>
  <c r="CH9" i="1"/>
  <c r="G9" i="1" s="1"/>
  <c r="CH7" i="1"/>
  <c r="G7" i="1" s="1"/>
  <c r="CH35" i="1"/>
  <c r="G35" i="1" s="1"/>
  <c r="CH13" i="1"/>
  <c r="G13" i="1" s="1"/>
  <c r="CH12" i="1"/>
  <c r="G12" i="1" s="1"/>
  <c r="CH31" i="1"/>
  <c r="G31" i="1" s="1"/>
  <c r="CH29" i="1"/>
  <c r="G29" i="1" s="1"/>
  <c r="CH17" i="1"/>
  <c r="G17" i="1" s="1"/>
  <c r="CH38" i="1"/>
  <c r="G38" i="1" s="1"/>
  <c r="CH10" i="1"/>
  <c r="G10" i="1" s="1"/>
  <c r="CH26" i="1"/>
  <c r="G26" i="1" s="1"/>
  <c r="CH11" i="1"/>
  <c r="G11" i="1" s="1"/>
  <c r="CH39" i="1"/>
  <c r="G39" i="1" s="1"/>
  <c r="CH32" i="1"/>
  <c r="G32" i="1" s="1"/>
  <c r="CH41" i="1"/>
  <c r="G41" i="1" s="1"/>
  <c r="CH19" i="1"/>
  <c r="G19" i="1" s="1"/>
  <c r="CH24" i="1"/>
  <c r="G24" i="1" s="1"/>
  <c r="CH30" i="1"/>
  <c r="G30" i="1" s="1"/>
  <c r="CH21" i="1"/>
  <c r="G21" i="1" s="1"/>
  <c r="CH25" i="1"/>
  <c r="G25" i="1" s="1"/>
  <c r="CH43" i="1"/>
  <c r="G43" i="1" s="1"/>
  <c r="G37" i="1"/>
  <c r="CH18" i="1"/>
  <c r="G18" i="1" s="1"/>
  <c r="CH34" i="1"/>
  <c r="G34" i="1" s="1"/>
  <c r="CH20" i="1"/>
  <c r="G20" i="1" s="1"/>
  <c r="CH6" i="1"/>
  <c r="G6" i="1" s="1"/>
  <c r="CF4" i="1" l="1"/>
  <c r="B4" i="1"/>
  <c r="CC4" i="1"/>
  <c r="CH4" i="1"/>
  <c r="G4" i="1" s="1"/>
</calcChain>
</file>

<file path=xl/comments1.xml><?xml version="1.0" encoding="utf-8"?>
<comments xmlns="http://schemas.openxmlformats.org/spreadsheetml/2006/main">
  <authors>
    <author>tc={5A1B5410-C78F-4384-91EC-2498F9E267BF}</author>
    <author>tc={30552744-11E1-44A6-AA0F-45EE01595139}</author>
    <author>tc={A0E91D9C-DD5D-4D6A-B316-851939B18E7D}</author>
    <author>tc={D1208BAE-4E30-428D-87EF-C4CE402510AA}</author>
    <author>tc={236BDBD1-DBA2-4F49-912D-1F076DFCB24E}</author>
  </authors>
  <commentList>
    <comment ref="M67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se publico al parecer no va</t>
        </r>
      </text>
    </comment>
    <comment ref="AI843"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85.000.000</t>
        </r>
      </text>
    </comment>
    <comment ref="AJ84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QUEDO EN 85.000.000</t>
        </r>
      </text>
    </comment>
    <comment ref="AK84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VALOR SE MODIFICO A 8.500.000</t>
        </r>
      </text>
    </comment>
    <comment ref="M1403"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PUBLICAR SIRECI DICIEMBRE</t>
        </r>
      </text>
    </comment>
  </commentList>
</comments>
</file>

<file path=xl/comments2.xml><?xml version="1.0" encoding="utf-8"?>
<comments xmlns="http://schemas.openxmlformats.org/spreadsheetml/2006/main">
  <authors>
    <author>Jairo Alonso Saenz Gomez</author>
  </authors>
  <commentList>
    <comment ref="A4" authorId="0" shapeId="0">
      <text>
        <r>
          <rPr>
            <sz val="9"/>
            <color indexed="81"/>
            <rFont val="Tahoma"/>
            <family val="2"/>
          </rPr>
          <t xml:space="preserve">En la línea del contador se registra la información completa del contrato.
</t>
        </r>
      </text>
    </comment>
  </commentList>
</comments>
</file>

<file path=xl/sharedStrings.xml><?xml version="1.0" encoding="utf-8"?>
<sst xmlns="http://schemas.openxmlformats.org/spreadsheetml/2006/main" count="6852" uniqueCount="1924">
  <si>
    <t>FECHA HOY:</t>
  </si>
  <si>
    <t>AÑO</t>
  </si>
  <si>
    <t>TIPO DE CONTRATO Y/O CONVENIO</t>
  </si>
  <si>
    <t>INFORMACION CONTRATISTA</t>
  </si>
  <si>
    <t>INFORMACION FINANCIERA</t>
  </si>
  <si>
    <t>SEGUIMIENTO AL CONTRATO</t>
  </si>
  <si>
    <t>SECOP</t>
  </si>
  <si>
    <t>GARANTÍAS</t>
  </si>
  <si>
    <t>FECHAS DE EJECUCIÓN INICIAL</t>
  </si>
  <si>
    <t>OTORSI DEL CONTRATO</t>
  </si>
  <si>
    <t>INFORMACIÓN DE LA CESIÓN</t>
  </si>
  <si>
    <t>FECHAS DE EJECUCIÓN FINAL</t>
  </si>
  <si>
    <t>LIQUIDACIÓN</t>
  </si>
  <si>
    <t>OBSERVACIONES</t>
  </si>
  <si>
    <t>SUS</t>
  </si>
  <si>
    <t>CES</t>
  </si>
  <si>
    <t>FIN</t>
  </si>
  <si>
    <t>LIQ</t>
  </si>
  <si>
    <t xml:space="preserve">No. </t>
  </si>
  <si>
    <t>ABOGADO RESPONSABLE</t>
  </si>
  <si>
    <t>MODALIDAD DE SELECCIÓN</t>
  </si>
  <si>
    <t>TIPO DE CONTRATO</t>
  </si>
  <si>
    <t>CAUSALES DENTRO DE LA MODALIDAD DE SELECCIÓN</t>
  </si>
  <si>
    <t>CLASE DE CONTRATO</t>
  </si>
  <si>
    <t>NÚMERO DE PROCESO</t>
  </si>
  <si>
    <t>NOMBRE DEL CONTRATISTA</t>
  </si>
  <si>
    <t>C: NATURALEZA JURÍDICA</t>
  </si>
  <si>
    <t>C: TIPO DE IDENTIFICACIÓN</t>
  </si>
  <si>
    <t>PERFIL PROFESIONAL</t>
  </si>
  <si>
    <t>TIENE RUP</t>
  </si>
  <si>
    <t>DEPENDENCIA SOLICITANTE</t>
  </si>
  <si>
    <t xml:space="preserve">OBJETO   </t>
  </si>
  <si>
    <t>OBLIGACIONES</t>
  </si>
  <si>
    <t>VALOR DEL CONTRATO
(EN LETRAS)</t>
  </si>
  <si>
    <t>VALOR DEL CONTRATO
(EN NUMEROS)</t>
  </si>
  <si>
    <t>VALOR PAGO MENSUAL</t>
  </si>
  <si>
    <t>RECURSO (MADS/FONAM)</t>
  </si>
  <si>
    <t>RECURSOS DE OTRA ENTIDAD</t>
  </si>
  <si>
    <t>TIPO DE RECURSOS DE OTRA ENTIDAD</t>
  </si>
  <si>
    <t>VALOR RECURSOS</t>
  </si>
  <si>
    <t>NOMBRE ENTIDAD RECURSOS</t>
  </si>
  <si>
    <t xml:space="preserve">NÚMERO DE IDENTIFICACIÓN </t>
  </si>
  <si>
    <t xml:space="preserve">CDP
(INICIAL) </t>
  </si>
  <si>
    <t xml:space="preserve">FECHA CDP
(INICIAL) </t>
  </si>
  <si>
    <t>RP
(INICIAL)</t>
  </si>
  <si>
    <t>FECHA RP
(INICIAL)</t>
  </si>
  <si>
    <t>AFECTACIÓN DEL RECURSO</t>
  </si>
  <si>
    <t>FUENTE DE FINANCIACIÓN</t>
  </si>
  <si>
    <t>ANTICIPO</t>
  </si>
  <si>
    <t>% DE ANTICIPO</t>
  </si>
  <si>
    <t>VALOR ANTICIPO</t>
  </si>
  <si>
    <t>FECHA DE SUSCRIPCION DEL CONTRATO</t>
  </si>
  <si>
    <t>DEPARTAMENTO  EJECUCIÓN</t>
  </si>
  <si>
    <t>MUNICIPIO DE EJECUCIÓN</t>
  </si>
  <si>
    <t>TIPO DE SEGUIMIENTO</t>
  </si>
  <si>
    <t>TIPO DE IDENTIFICACIÓN</t>
  </si>
  <si>
    <t>NÚMERO DE IDENTIFICACIÓN</t>
  </si>
  <si>
    <t>CARGO</t>
  </si>
  <si>
    <t>DEPENDENCIA</t>
  </si>
  <si>
    <t>CÓDIGO SECOP</t>
  </si>
  <si>
    <t>FECHA DE PUBLICACIÓN</t>
  </si>
  <si>
    <t>CLASE DE GARANTÍA</t>
  </si>
  <si>
    <t>NÚMERO DE POLIZA</t>
  </si>
  <si>
    <t>ENTIDAD ASEGURADORA</t>
  </si>
  <si>
    <t>FECHA DE EXPEDICIÓN DE GARANTÍA</t>
  </si>
  <si>
    <t>FECHA DE APROBACIÓN DE GARANTÍA</t>
  </si>
  <si>
    <t>RIESGO ASEGURADO (1)</t>
  </si>
  <si>
    <t>% ASEGURADO (1)</t>
  </si>
  <si>
    <t>VALOR ASEGURADO (1)</t>
  </si>
  <si>
    <t>VIGENCIA DESDE (1)</t>
  </si>
  <si>
    <t>VIGENCIA HASTA (1)</t>
  </si>
  <si>
    <t>RIESGO ASEGURADO (2)</t>
  </si>
  <si>
    <t>% ASEGURADO (2)</t>
  </si>
  <si>
    <t>VALOR ASEGURADO (2)</t>
  </si>
  <si>
    <t>VIGENCIA DESDE (2)</t>
  </si>
  <si>
    <t>VIGENCIA HASTA (2)</t>
  </si>
  <si>
    <t>RIESGO ASEGURADO (3)</t>
  </si>
  <si>
    <t>% ASEGURADO (3)</t>
  </si>
  <si>
    <t>VALOR ASEGURADO (3)</t>
  </si>
  <si>
    <t>VIGENCIA DESDE (3)</t>
  </si>
  <si>
    <t>VIGENCIA HASTA (3)</t>
  </si>
  <si>
    <t>RIESGO ASEGURADO (4)</t>
  </si>
  <si>
    <t>% ASEGURADO (4)</t>
  </si>
  <si>
    <t>VALOR ASEGURADO (4)</t>
  </si>
  <si>
    <t>VIGENCIA DESDE (4)</t>
  </si>
  <si>
    <t>VIGENCIA HASTA (4)</t>
  </si>
  <si>
    <t>FECHA DE PERFECCIONAMIENTO Y CUMPLIMIENTO DE REQUISITOS</t>
  </si>
  <si>
    <t>FECHA INICIO</t>
  </si>
  <si>
    <t>FECHA TERMINACION
(INICIAL)</t>
  </si>
  <si>
    <t>PLAZO DE EJECUCIÓN EN DÍAS (INICIAL)</t>
  </si>
  <si>
    <t>PLAZO DE EJECUCIÓN EN MESES (INICIAL)</t>
  </si>
  <si>
    <t>PLAZO DE EJECUCION</t>
  </si>
  <si>
    <t>VALOR REDUCIDO</t>
  </si>
  <si>
    <t>VALOR ADICIONES</t>
  </si>
  <si>
    <t xml:space="preserve">TOTAL TIEMPO PRORROGADO EN DÍAS
</t>
  </si>
  <si>
    <t>CESIÓN</t>
  </si>
  <si>
    <t>PLAZO DE EJECUCIÓN FINAL DEL CONTRATO
(DÍAS)</t>
  </si>
  <si>
    <t>PLAZO DE EJECUCIÓN FINAL DEL CONTRATO
(DESDE)</t>
  </si>
  <si>
    <t>PLAZO DE EJECUCIÓN FINAL DEL CONTRATO
(HASTA)</t>
  </si>
  <si>
    <t>% avance</t>
  </si>
  <si>
    <t>VALOR TOTAL DE CONTRATO (ANTES DE LIQUIDACIÓN - LIBERACIÓN DE SALDOS)</t>
  </si>
  <si>
    <t xml:space="preserve">ESTADO </t>
  </si>
  <si>
    <t>TIPO DE LIQUIDACIÓN</t>
  </si>
  <si>
    <t>FECHA DE LIQUIDACIÓN</t>
  </si>
  <si>
    <t>VALOR FINAL DEL CONTRATO (EJECUTADO)</t>
  </si>
  <si>
    <t>NA</t>
  </si>
  <si>
    <t>LIBRO 1</t>
  </si>
  <si>
    <t>MÍNIMA CUANTÍA</t>
  </si>
  <si>
    <t>CONTRATACIÓN DIRECTA</t>
  </si>
  <si>
    <t>CONCURO DE MÉRITOS</t>
  </si>
  <si>
    <t>SELECCIÓN ABREVIADA</t>
  </si>
  <si>
    <t>LICITACIÓN PÚBLICA</t>
  </si>
  <si>
    <t>CONTRATO DE ARRENDAMIENTO</t>
  </si>
  <si>
    <t>CONTRATO DE CONSULTORIA</t>
  </si>
  <si>
    <t>ACEPTACIÓN DE OFERTA</t>
  </si>
  <si>
    <t>CONTRATO DE COMPRAVENTA</t>
  </si>
  <si>
    <t>CONTRATO DE SEGUROS</t>
  </si>
  <si>
    <t>CONTRATO INTERADMINISTRATIVO</t>
  </si>
  <si>
    <t>PRESTACIÓN DE SERVICIOS</t>
  </si>
  <si>
    <t>CONVENIO DE ASOCIACIÓN</t>
  </si>
  <si>
    <t>CONTRATO DE OBRA</t>
  </si>
  <si>
    <t>CONVENIO INTERADMINISTRATIVO</t>
  </si>
  <si>
    <t>CONTRATO DE SUMINISTROS</t>
  </si>
  <si>
    <t>ORDEN DE COMPRA</t>
  </si>
  <si>
    <t>CONTRATO DE COMODATO</t>
  </si>
  <si>
    <t>CONVENIO DE CIENCIA Y TECNOLOGIA</t>
  </si>
  <si>
    <t>CONVENIO DE COOPERACIÓN</t>
  </si>
  <si>
    <t>CONVENIO DE PASANTIA</t>
  </si>
  <si>
    <t>CONVENIO MARCO</t>
  </si>
  <si>
    <t>PRESTACIÓN DE SERVICIOS FNC</t>
  </si>
  <si>
    <t>CONTRATO DE DONACIÓN</t>
  </si>
  <si>
    <t>CONTRATO DE CONSULTORIA CREDITO BIRF</t>
  </si>
  <si>
    <t>PROCEDIMIENTO SEGÚN REGLAMENTO DE ORGANISMOS INTERNACIONALES</t>
  </si>
  <si>
    <t>BANCA MULTILATERAL</t>
  </si>
  <si>
    <t>12 PRESTACIÓN DE SERVICIOS PROFESIONALES Y DE APOYO A LA GESTIÓN</t>
  </si>
  <si>
    <t>1 ADQUISICIÓN O SUMINISTRO DE BIENES Y SERVICIOS DE CARACTERÍSTICAS TÉCNICAS UNIFORMES Y DE COMÚN UTILIZACIÓN</t>
  </si>
  <si>
    <t>2 MENOR CUANTÍA</t>
  </si>
  <si>
    <t>3 CONTRATACIÓN CUYO PROCESO SE DECLARÓ DESIERTO</t>
  </si>
  <si>
    <t>4 ENAJENACIÓN DE BIENES DEL ESTADO</t>
  </si>
  <si>
    <t>5 PRODUCTO DE ORIGEN O DESTINACIÓN AGROPECUARA QUE SE OFREZCA EN  LAS BOLSAS DE PRODUCTOS LEGALMENTE CONSTITUIDAS</t>
  </si>
  <si>
    <t>6 URGENCIA MANIFIESTA</t>
  </si>
  <si>
    <t>7 EMPRÉSTITO</t>
  </si>
  <si>
    <t>8 CONTRATO INTERADMINISTRATIVO</t>
  </si>
  <si>
    <t>9 DESARROLLO DE ACTIVIDADES CIENTÍFICAS Y TECNOLÓGICAS</t>
  </si>
  <si>
    <t>10 ENCARGO FIDUCIARIO</t>
  </si>
  <si>
    <t>13 ARRENDAMIENTO</t>
  </si>
  <si>
    <t>14 MÍNIMA CUANTÍA</t>
  </si>
  <si>
    <t>15 ACUERDO MARCO</t>
  </si>
  <si>
    <t>16 SUBASTA INVERSA</t>
  </si>
  <si>
    <t>PROFESIONALES</t>
  </si>
  <si>
    <t>APOYO A LA GESTION</t>
  </si>
  <si>
    <t>NO APLICA</t>
  </si>
  <si>
    <t>PROFESIONAL / APOYO A LA GESTION</t>
  </si>
  <si>
    <t>PERSONA NATURAL</t>
  </si>
  <si>
    <t>CÉDULA DE CIUDADANÍA</t>
  </si>
  <si>
    <t>NIT</t>
  </si>
  <si>
    <t>DERECHO</t>
  </si>
  <si>
    <t>GRUPO FINANCIERO</t>
  </si>
  <si>
    <t>1 SI</t>
  </si>
  <si>
    <t>2 NO</t>
  </si>
  <si>
    <t>DESPACHO MINISTERIO</t>
  </si>
  <si>
    <t>DIRECCION DE ASUNTOS AMBIENTALES SECTORIAL Y URBANA</t>
  </si>
  <si>
    <t>DIRECCION GESTION INTEGRAL DE RECURSO HIDRICO</t>
  </si>
  <si>
    <t>FONDO NACIONAL DE CALAMIDADES</t>
  </si>
  <si>
    <t>GRUPO DE COMUNICACIONES</t>
  </si>
  <si>
    <t>GRUPO DE CONTRATOS</t>
  </si>
  <si>
    <t>GRUPO DE PROCESOS  JUDICIALES</t>
  </si>
  <si>
    <t xml:space="preserve">GRUPO DE SERVICIOS ADMINISTRATIVOS </t>
  </si>
  <si>
    <t>GRUPO DE TALENTO HUMANO</t>
  </si>
  <si>
    <t>OFICINA ASESORA DE PLANEACION</t>
  </si>
  <si>
    <t xml:space="preserve">OFICINA DE ASUNTOS INTERNACIONALES </t>
  </si>
  <si>
    <t xml:space="preserve">OFICINA DE NEGOCIOS VERDES Y SOSTENIBLES </t>
  </si>
  <si>
    <t>DESPACHO VICEMINISTERIO</t>
  </si>
  <si>
    <t>GRUPO DE SISTEMAS</t>
  </si>
  <si>
    <t>OFICINA DE CONTROL INTERNO</t>
  </si>
  <si>
    <t>MADS</t>
  </si>
  <si>
    <t>FONAM</t>
  </si>
  <si>
    <t>01 DINERO</t>
  </si>
  <si>
    <t>02 ESPECIE</t>
  </si>
  <si>
    <t>03 DINERO Y ESPECIE</t>
  </si>
  <si>
    <t>01 FUNCIONAMIENTO</t>
  </si>
  <si>
    <t>02 INVERSIÓN</t>
  </si>
  <si>
    <t>03 GIRO DE REGALIAS</t>
  </si>
  <si>
    <t>1 SUPERVISIÓN</t>
  </si>
  <si>
    <t>2 INTERVENTORIA</t>
  </si>
  <si>
    <t>3 SUPERVISIÓN E INTERVENTORÍA</t>
  </si>
  <si>
    <t>SUBDIRECTOR ADMINISTRATIVO Y FINANCIERO</t>
  </si>
  <si>
    <t>D_V (NIT/RUT)2</t>
  </si>
  <si>
    <t>1 PÓLIZA</t>
  </si>
  <si>
    <t>2 FIDUCIA MERCANTIL EN GARANTÍA</t>
  </si>
  <si>
    <t>3 GARANTÍAS BANCARIAS A PRIMER REQUERIMIENTO</t>
  </si>
  <si>
    <t>4 ENDOSO EN GARANTÍA DE TÍTULOS VALORES</t>
  </si>
  <si>
    <t>5 DEPÓSITO DE DINERO EN GARANTÍA</t>
  </si>
  <si>
    <t>6 NO CONSTITUYÓ GARANTÍAS</t>
  </si>
  <si>
    <t>1 ARRENDAMIENTO y/o ADQUISICIÓN DE INMUEBLES</t>
  </si>
  <si>
    <t>2 COMODATO</t>
  </si>
  <si>
    <t>3 COMPRAVENTA y/o SUMINISTRO</t>
  </si>
  <si>
    <t>4 CONCESIÓN</t>
  </si>
  <si>
    <t>5 CONSULTORÍA</t>
  </si>
  <si>
    <t>6 CONTRATOS DE ACTIVIDAD CIENTÍFICA Y TECNOLÓGICA</t>
  </si>
  <si>
    <t>7 CONTRATOS DE ESTABILIDAD JURÍDICA</t>
  </si>
  <si>
    <t>8 DEPÓSITO</t>
  </si>
  <si>
    <t>9 FIDUCIA y/o ENCARGO FIDUCIARIO</t>
  </si>
  <si>
    <t>10 INTERVENTORÍA</t>
  </si>
  <si>
    <t>11 MANTENIMIENTO y/o REPARACIÓN</t>
  </si>
  <si>
    <t>12 OBRA PÚBLICA</t>
  </si>
  <si>
    <t>13 PERMUTA</t>
  </si>
  <si>
    <t>14 PRESTACIÓN DE SERVICIOS</t>
  </si>
  <si>
    <t>15 PRESTACIÓN DE SERVICIOS DE SALUD</t>
  </si>
  <si>
    <t>16 PRÉSTAMO o MUTUO</t>
  </si>
  <si>
    <t>17 PUBLICIDAD</t>
  </si>
  <si>
    <t>18 SEGUROS</t>
  </si>
  <si>
    <t>19 TRANSPORTE</t>
  </si>
  <si>
    <t>20 OTROS</t>
  </si>
  <si>
    <t>99999998 NO SE DILIGENCIA INFORMACIÓN PARA ESTE FORMULARIO EN ESTE PERÍODO DE REPORTE</t>
  </si>
  <si>
    <t>VALOR RECURSOS (MADS/FONAM)</t>
  </si>
  <si>
    <t>REDUCCIÓN: FECHA DE SUSCRIPCIÓN</t>
  </si>
  <si>
    <t>REDUCCIÓN: ORDENADOR DEL GASTO</t>
  </si>
  <si>
    <t>REDUCCIÓN: FECHA DEL REGISTRO PRESUPUESTAL</t>
  </si>
  <si>
    <t>REDUCCIÓN: FECHA DE PUBLICACIÓN EN EL SECOP</t>
  </si>
  <si>
    <t>REDUCCIÓN: ABOGADO RESPONSABLE</t>
  </si>
  <si>
    <t xml:space="preserve">
ADICIÓN
(1)</t>
  </si>
  <si>
    <t>ORDENADOR DEL GASTO
(1)</t>
  </si>
  <si>
    <t>VALOR RECURSOS
(1)</t>
  </si>
  <si>
    <t xml:space="preserve">CDP
(1) </t>
  </si>
  <si>
    <t>FECHA CDP
(1)</t>
  </si>
  <si>
    <t>RP
(1)</t>
  </si>
  <si>
    <t>FECHA RP
(1)</t>
  </si>
  <si>
    <t>FECHA DE PUBLICACIÓN EN EL SECOP
(1)</t>
  </si>
  <si>
    <t>ABOGADO RESPONSABLE
(1)</t>
  </si>
  <si>
    <t xml:space="preserve">
ADICIÓN
(2)</t>
  </si>
  <si>
    <t>FECHA DE SUSCRIPCIÓN
(2)</t>
  </si>
  <si>
    <t>ORDENADOR DEL GASTO
(2)</t>
  </si>
  <si>
    <t>VALOR RECURSOS
(2)</t>
  </si>
  <si>
    <t xml:space="preserve">CDP
(2) </t>
  </si>
  <si>
    <t>FECHA CDP
(2)</t>
  </si>
  <si>
    <t>RP
(2)</t>
  </si>
  <si>
    <t>FECHA RP
(2)</t>
  </si>
  <si>
    <t>FECHA DE PUBLICACIÓN EN EL SECOP
(2)</t>
  </si>
  <si>
    <t>ABOGADO RESPONSABLE
(2)</t>
  </si>
  <si>
    <t xml:space="preserve">
ADICIÓN
(3)</t>
  </si>
  <si>
    <t>FECHA DE SUSCRIPCIÓN
(3)</t>
  </si>
  <si>
    <t>ORDENADOR DEL GASTO
(3)</t>
  </si>
  <si>
    <t>VALOR RECURSOS
(3)</t>
  </si>
  <si>
    <t xml:space="preserve">CDP
(3) </t>
  </si>
  <si>
    <t>FECHA CDP
(3)</t>
  </si>
  <si>
    <t>RP
(3)</t>
  </si>
  <si>
    <t>FECHA RP
(3)</t>
  </si>
  <si>
    <t>FECHA DE PUBLICACIÓN EN EL SECOP
(3)</t>
  </si>
  <si>
    <t>ABOGADO RESPONSABLE
(3)</t>
  </si>
  <si>
    <t xml:space="preserve">
ADICIÓN
(4)</t>
  </si>
  <si>
    <t>FECHA DE SUSCRIPCIÓN
(4)</t>
  </si>
  <si>
    <t>ORDENADOR DEL GASTO
(4)</t>
  </si>
  <si>
    <t>VALOR RECURSOS
(4)</t>
  </si>
  <si>
    <t xml:space="preserve">CDP
(4) </t>
  </si>
  <si>
    <t>FECHA CDP
(4)</t>
  </si>
  <si>
    <t>RP
(4)</t>
  </si>
  <si>
    <t>FECHA RP
(4)</t>
  </si>
  <si>
    <t>FECHA DE PUBLICACIÓN EN EL SECOP
(4)</t>
  </si>
  <si>
    <t>ABOGADO RESPONSABLE
(4)</t>
  </si>
  <si>
    <t xml:space="preserve">
PRÓRROGA (1)</t>
  </si>
  <si>
    <t>TIEMPO PRORROGADO DESDE
(1)</t>
  </si>
  <si>
    <t>TIEMPO PRORROGADO HASTA
(1)</t>
  </si>
  <si>
    <t>PRÓRROGA
(2)</t>
  </si>
  <si>
    <t>TIEMPO PRORROGADO DESDE
(2)</t>
  </si>
  <si>
    <t>TIEMPO PRORROGADO HASTA
(2)</t>
  </si>
  <si>
    <t>PRÓRROGA
(3)</t>
  </si>
  <si>
    <t>TIEMPO PRORROGADO DESDE
(3)</t>
  </si>
  <si>
    <t>TIEMPO PRORROGADO HASTA
(3)</t>
  </si>
  <si>
    <t>SUSPENSIÓN</t>
  </si>
  <si>
    <t>TERMINACIÓN ANTICIPADA</t>
  </si>
  <si>
    <t>FECHA DE EJECUCIÓN FINAL DEL CONTRATO
(HASTA)</t>
  </si>
  <si>
    <t>TOTAL ADICIONES</t>
  </si>
  <si>
    <t>FECHA DE SUSCRIPCIÓN
(1)</t>
  </si>
  <si>
    <t>TIEMPO PRORROGADO EN DÍAS
(1)</t>
  </si>
  <si>
    <t>TIEMPO PRORROGADO EN DÍAS
(2)</t>
  </si>
  <si>
    <t>TIEMPO PRORROGADO EN DÍAS
(3)</t>
  </si>
  <si>
    <t>TOTAL PRÓRROGAS</t>
  </si>
  <si>
    <t>FECHA DE SUSCRIPCIÓN</t>
  </si>
  <si>
    <t>ORDENADOR DEL GASTO</t>
  </si>
  <si>
    <t>FECHA DE PUBLICACIÓN EN EL SECOP</t>
  </si>
  <si>
    <t>RECURSO (MADS/FONAM)2</t>
  </si>
  <si>
    <t>RECURSO (MADS/FONAM)3</t>
  </si>
  <si>
    <t>RECURSO (MADS/FONAM)4</t>
  </si>
  <si>
    <t>ORDENADOR DEL GASTO
(1)5</t>
  </si>
  <si>
    <t>FECHA DE PUBLICACIÓN EN EL SECOP
(1)6</t>
  </si>
  <si>
    <t>ABOGADO RESPONSABLE
(1)7</t>
  </si>
  <si>
    <t>FECHA DE SUSCRIPCIÓN
(2)8</t>
  </si>
  <si>
    <t>ORDENADOR DEL GASTO
(2)9</t>
  </si>
  <si>
    <t>FECHA DE PUBLICACIÓN EN EL SECOP
(2)10</t>
  </si>
  <si>
    <t>ABOGADO RESPONSABLE
(2)11</t>
  </si>
  <si>
    <t>FECHA DE SUSCRIPCIÓN
(3)12</t>
  </si>
  <si>
    <t>ORDENADOR DEL GASTO
(3)13</t>
  </si>
  <si>
    <t>FECHA DE PUBLICACIÓN EN EL SECOP
(3)14</t>
  </si>
  <si>
    <t>ABOGADO RESPONSABLE
(3)15</t>
  </si>
  <si>
    <t>FECHA DE SUSCRIPCIÓN16</t>
  </si>
  <si>
    <t>ORDENADOR DEL GASTO17</t>
  </si>
  <si>
    <t>FECHA DE PUBLICACIÓN EN EL SECOP18</t>
  </si>
  <si>
    <t>ABOGADO RESPONSABLE19</t>
  </si>
  <si>
    <t xml:space="preserve">FECHA DE PUBLICACIÓN EN EL SECOP
</t>
  </si>
  <si>
    <t xml:space="preserve">TERMINACIÓN ANTICIPADA
</t>
  </si>
  <si>
    <t>MES</t>
  </si>
  <si>
    <t>COM</t>
  </si>
  <si>
    <t>CARPETA</t>
  </si>
  <si>
    <t>RIESGOS ASEGURADOS</t>
  </si>
  <si>
    <t>45 CUMPLIM+ CALIDAD DL SERVICIO</t>
  </si>
  <si>
    <t>2 CUMPLIMIENTO</t>
  </si>
  <si>
    <t>46 CUMPLIM+ ESTABIL_CALIDAD D OBRA+ PAGO D SALARIOS_PRESTAC SOC LEGALES</t>
  </si>
  <si>
    <t>47 CUMPLIM+ ESTABIL_CALIDAD D OBRA+ RESPONSAB EXTRACONTRACTUAL</t>
  </si>
  <si>
    <t xml:space="preserve">44 CUMPLIM+ CALIDAD_CORRECTO FUNCIONAM D LOS BIENES SUMIN </t>
  </si>
  <si>
    <t>41 CUMPLIM+ PAGO D SALARIOS_PRESTAC SOC LEGALES</t>
  </si>
  <si>
    <t>GRUPO SOLICITANTE</t>
  </si>
  <si>
    <t>CONVENIO DE COOPERACIÓN INTERNACIONAL</t>
  </si>
  <si>
    <t>ENTIDAD</t>
  </si>
  <si>
    <t xml:space="preserve">CONVENIO SUBSIDIARIO </t>
  </si>
  <si>
    <t>REGALIAS</t>
  </si>
  <si>
    <t>TA</t>
  </si>
  <si>
    <t>AD</t>
  </si>
  <si>
    <t>PR</t>
  </si>
  <si>
    <t>NELSON ENRIQUE MOLANO ROZO</t>
  </si>
  <si>
    <t>BEATRIZ RINCON NIETO</t>
  </si>
  <si>
    <t xml:space="preserve">EMILCE MORA JAIME </t>
  </si>
  <si>
    <t>ELKIN DUAN GARCIA GUERRERO</t>
  </si>
  <si>
    <t>DORIAN ALBERTO MUÑOZ RODAS</t>
  </si>
  <si>
    <t>JEFE OFICINA ASESORA DE PLANEACION</t>
  </si>
  <si>
    <t>ANULADO</t>
  </si>
  <si>
    <t>DANIEL ARISTIZÁBAL RAMÍREZ</t>
  </si>
  <si>
    <t>JUAN CAMILO RONCALLO SARMIENTO</t>
  </si>
  <si>
    <t>ESTEBAN NEIRA MONSALVE</t>
  </si>
  <si>
    <t>CATALINA GARCIA CASTILLO</t>
  </si>
  <si>
    <t>JESSICA ALEXANDRA SANCHEZ FAJARDO</t>
  </si>
  <si>
    <t>JOSÉ FRANCISCO CHARRY RUIZ</t>
  </si>
  <si>
    <t>DIRECTOR DE CAMBIO CLIMATICO</t>
  </si>
  <si>
    <t>DIRECCION  DE CAMBIO CLIMATICO</t>
  </si>
  <si>
    <t xml:space="preserve">MONICA ROCIO PINZON VANEGAS </t>
  </si>
  <si>
    <t>DIRECCION DE BOSQUES BIODIVERSIDAD Y SERVICIOS ECOSISTEMICOS</t>
  </si>
  <si>
    <t>MONICA LILLY SERRATO MORENO</t>
  </si>
  <si>
    <t>RAYZA CRISTINA SEGURA OSPINO</t>
  </si>
  <si>
    <t>YULI TATIANA QUINTERO ARIAS</t>
  </si>
  <si>
    <t>JAVIER DARIO ARISTIZABAL HERNANDEZ</t>
  </si>
  <si>
    <t>MARY ALEJANDRA LASSO ORLAS</t>
  </si>
  <si>
    <t>SINDY ANDREA GOMEZ CARO</t>
  </si>
  <si>
    <t>DIEGO ALEJANDRO ROJAS RODRIGUEZ</t>
  </si>
  <si>
    <t>CLAUDIA CAROLINA GARZON LAMPREA</t>
  </si>
  <si>
    <t>LUISA FERNANDA GONZALEZ HERRERA</t>
  </si>
  <si>
    <t>PAULA ANDREA ROJAS GUTIERREZ</t>
  </si>
  <si>
    <t>EDGAR EMILIO RODRIGUEZ BASTIDAS</t>
  </si>
  <si>
    <t>NATALIA MARIA RAMIREZ MARTINEZ</t>
  </si>
  <si>
    <t xml:space="preserve">DALILA YANETH ANGARITA GARCIA </t>
  </si>
  <si>
    <t>DIRECTOR DE BOSQUES BIODIVERSIDAD Y SERVICIOS ECOSISTEMICOS</t>
  </si>
  <si>
    <t>NIDIA JOHANA HERNANDEZ</t>
  </si>
  <si>
    <t>LINA ESPERANZA MENDOZA SALAMANCA</t>
  </si>
  <si>
    <t>MARCO JAVIER RAMOS GUZMAN</t>
  </si>
  <si>
    <t>YINA MARCELA CARRERA RODRIGUEZ</t>
  </si>
  <si>
    <t>JUAN DIEGO GONZALEZ PARRA</t>
  </si>
  <si>
    <t>JULIAN DARIO ARBELAEZ SALAZAR</t>
  </si>
  <si>
    <t>EMIRO JULIAN ROBLES PEREZ</t>
  </si>
  <si>
    <t xml:space="preserve">JULIAN FELIPE ZAMBRANO PARAMO </t>
  </si>
  <si>
    <t>BILMA ALEXANDRA ROMO LUCERO</t>
  </si>
  <si>
    <t>ETAPA CONTRACTUAL SECOP II</t>
  </si>
  <si>
    <t>ESTADO SECOP II</t>
  </si>
  <si>
    <t>1. PRE-CONTRACTUAL</t>
  </si>
  <si>
    <t>2. CONTRACTUAL</t>
  </si>
  <si>
    <t>1. FIRMADO</t>
  </si>
  <si>
    <t>2. RECHAZADO</t>
  </si>
  <si>
    <t>3. PENDIENTE DE APROBACIÓN</t>
  </si>
  <si>
    <t>4. EN EDICIÓN</t>
  </si>
  <si>
    <t>5. REVISION PROVEEDOR</t>
  </si>
  <si>
    <t>JOSE VILLE JUNIOR TRIANA GARCIA</t>
  </si>
  <si>
    <t>NATALIA ANDREA RAMIREZ MORAN</t>
  </si>
  <si>
    <t>VILMA ISABEL JAIME SANCHEZ</t>
  </si>
  <si>
    <t>NATHALIA ALEJANDRA GUERRERO NIÑO</t>
  </si>
  <si>
    <t>DIANA MARIA RODAS ARIAS</t>
  </si>
  <si>
    <t>COORDINADORA DEL GRUPO GESTIÓN EN BIODIVERSIDAD DE LA DIRECCIÓN DE BOSQUES, BIODIVERSIDAD Y SERVICIOS ECOSISTÉMICOS</t>
  </si>
  <si>
    <t>JOHN JAIRO PERDOMO CASTAÑEDA</t>
  </si>
  <si>
    <t>OLGA LUCIA RODRIGUEZ CARDENAS</t>
  </si>
  <si>
    <t>GONZALO ALBERTO ESCOBAR NIÑO</t>
  </si>
  <si>
    <t>SANTIAGO IVAN GUIOT SAAVEDRA</t>
  </si>
  <si>
    <t>SERGIO ANDRES MENDOZA JAIMES</t>
  </si>
  <si>
    <t>DIANA PAOLA OSORIO PEÑA</t>
  </si>
  <si>
    <t>OSCAR ALEJANDRO VARGAS ORTIZ</t>
  </si>
  <si>
    <t>DIANA MARIA CASTILLO SAÑUDO</t>
  </si>
  <si>
    <t>DIEGO ARTURO GUERRERO TARQUINO</t>
  </si>
  <si>
    <t>EDUARDO ANTONIO GUERRERO FORERO</t>
  </si>
  <si>
    <t>MAURICIO GAITÁN VARÓN</t>
  </si>
  <si>
    <t>GIOVANA CONSTANZA SAAVEDRA PLAZAS</t>
  </si>
  <si>
    <t>COORDINADOR DEL GRUPO DE APOYO TÉCNICO EVALUACIÓN Y SEGUIMIENTO A PROYECTOS DE INVERSIÓN DEL SECTOR AMBIENTAL</t>
  </si>
  <si>
    <t>SUPERVISOR</t>
  </si>
  <si>
    <t>SULMA LILIANA GAONA PEREZ</t>
  </si>
  <si>
    <t>REVISION SECOP II</t>
  </si>
  <si>
    <t>LILIANA MALAMBO MARTINEZ</t>
  </si>
  <si>
    <t>COORDINADOR(A) DEL GRUPO DE ADMINISTRACIÓN DE LA DIRECCIÓN DE GESTIÓN INTEGRAL DE RECURSO HÍDRICO</t>
  </si>
  <si>
    <t>DIANA MARCELA MORENO BARCO</t>
  </si>
  <si>
    <t xml:space="preserve">COORDINADOR DEL GRUPO DE MITIGACION </t>
  </si>
  <si>
    <t>FREDY ALEJANDRO GOMEZ QUIROZ</t>
  </si>
  <si>
    <t>WINSTON WILCHES ALVAREZ</t>
  </si>
  <si>
    <t>GRUPO DE GESTIÓN AMBIENTAL URBANA DE LA DIRECCIÓN DE ASUNTOS AMBIENTALES,</t>
  </si>
  <si>
    <t>DIANA CAMILA RODRIGUEZ VARGAS</t>
  </si>
  <si>
    <t>6. ANULADO</t>
  </si>
  <si>
    <t>ANGELA MARIA BEDOYA BLANDON</t>
  </si>
  <si>
    <t>JUAN JACOBO CARRIZALES MONTEALEGRE</t>
  </si>
  <si>
    <t>8201-3-167   19/02/2020</t>
  </si>
  <si>
    <t>NOTA DEL SUPERVISOR</t>
  </si>
  <si>
    <t>1. Supervisor inicial</t>
  </si>
  <si>
    <t>2. Encargdo por vacaciones del titular de supervisión</t>
  </si>
  <si>
    <t>3. El Supervisor renuncio al cargo</t>
  </si>
  <si>
    <t>CARLOS AUGUSTO OSPINA BRAVO</t>
  </si>
  <si>
    <t>CONTRATISTA</t>
  </si>
  <si>
    <t>No. CONTRATO</t>
  </si>
  <si>
    <t>MEMORANDO</t>
  </si>
  <si>
    <t>NOTA SUPERVISOR</t>
  </si>
  <si>
    <t>FECHA FINAL SUPERVISION</t>
  </si>
  <si>
    <t>FECHA INCIO SUPERVISION</t>
  </si>
  <si>
    <t>COORDINADORA DEL GRUPO DE RECURSOS GENÉTICOS DE LA DIRECCIÓN DE BOSQUES, BIODIVERSIDAD Y SERVICIOS ECOSISTÉMICOS</t>
  </si>
  <si>
    <t>PROFESIONAL ESPECIALIZADO CODIGO 2028 GRADO 19</t>
  </si>
  <si>
    <t>CÉDULA</t>
  </si>
  <si>
    <t>CONTADOR</t>
  </si>
  <si>
    <t>JOHANNA CRISTINA JIMÉNEZ FONSECA</t>
  </si>
  <si>
    <t>CARLOS ANDRES LOPEZ AREVALO</t>
  </si>
  <si>
    <t>AN</t>
  </si>
  <si>
    <t>1. SI</t>
  </si>
  <si>
    <t>2. NO</t>
  </si>
  <si>
    <t>SUBDIRECCIÓN ADMINISTRATIVA Y FINANCIERA</t>
  </si>
  <si>
    <t>OSCAR FRANCISCO MANTILLA REY</t>
  </si>
  <si>
    <t>Correo electronico 20 de abril</t>
  </si>
  <si>
    <t xml:space="preserve">ANGELA LILIANA RODRÍGUEZ GONZÁLEZ </t>
  </si>
  <si>
    <t>LINK DE PUBLICACIÓN SECOP</t>
  </si>
  <si>
    <t>Correo electronico 24 de abril</t>
  </si>
  <si>
    <t>Correo electronico 2 de mayo</t>
  </si>
  <si>
    <t>Memo por correo del 4 de mayo</t>
  </si>
  <si>
    <t>GRUPO DE COMISIONES Y APOYO LOGÍSTICO</t>
  </si>
  <si>
    <t>NANCY MILENA MARTIN MARTINEZ</t>
  </si>
  <si>
    <t>EVELIA DE JESUS ESQUIVEL MANJARRES</t>
  </si>
  <si>
    <t>LEIDY ALEJANDRA MORALES ESLAVA</t>
  </si>
  <si>
    <t>LEIDY JOHANNA MARTINEZ CRISTIANO</t>
  </si>
  <si>
    <t>Memo 8300-3-000018</t>
  </si>
  <si>
    <t>COORDINADORA GRUPO DE COMISIONES Y APOYO LOGÍSTICO</t>
  </si>
  <si>
    <t>NATALIA MICHEL VALENCIA NAVARRO</t>
  </si>
  <si>
    <t xml:space="preserve">Correo del 2 de julio </t>
  </si>
  <si>
    <t>Memo - 8141-3-149</t>
  </si>
  <si>
    <t>MAYRA ALEJANDRA LANCHEROS BARRAGÁN</t>
  </si>
  <si>
    <t>TATIANA ANDREA PÉREZ CAMARGO</t>
  </si>
  <si>
    <t>Memo - 8201-3-399</t>
  </si>
  <si>
    <t>LUIS FRANCISCO CAMARGO FAJARDO</t>
  </si>
  <si>
    <t>COORDINADOR DEL GRUPO DE GESTIÓN EN BIODIVERSIDAD</t>
  </si>
  <si>
    <t>MADS - FONAM</t>
  </si>
  <si>
    <t>Memo - 8230-148</t>
  </si>
  <si>
    <t>CLAUDIA LILIANA BUITRAGO AGUIRRE</t>
  </si>
  <si>
    <t>Memo - 8141-3-177</t>
  </si>
  <si>
    <t>Correo 24 Agosto</t>
  </si>
  <si>
    <t>GISELE MANRIQUE VACA</t>
  </si>
  <si>
    <t>Memo 8230-3-161</t>
  </si>
  <si>
    <t>LINK SIGEP</t>
  </si>
  <si>
    <t xml:space="preserve">ACUERDO INTERINSTITUCIONAL </t>
  </si>
  <si>
    <t>ORDENADORES DEL GASTO</t>
  </si>
  <si>
    <t>CARLOS FRASSER ARRIETA</t>
  </si>
  <si>
    <t>VALOR VIGENCIA FUTURA</t>
  </si>
  <si>
    <t>VINCULADO SIGEP</t>
  </si>
  <si>
    <t>SIGEP</t>
  </si>
  <si>
    <t>EPS</t>
  </si>
  <si>
    <t>COMPENSAR</t>
  </si>
  <si>
    <t>PAA</t>
  </si>
  <si>
    <t xml:space="preserve">PAA   </t>
  </si>
  <si>
    <t>Coordinador Grupo de Contratos</t>
  </si>
  <si>
    <t>BACHILLER</t>
  </si>
  <si>
    <t>LAURA ANDRADE ARIAS</t>
  </si>
  <si>
    <t>YENNIFER JOHANNA TANGARIFE FORERO</t>
  </si>
  <si>
    <t>EMITH JOHANA CASTILLO ROMERO</t>
  </si>
  <si>
    <t>CAROL MARIYETH HERNANDEZ PATIÑO</t>
  </si>
  <si>
    <t>DANIELA PARDO DUARTE</t>
  </si>
  <si>
    <t>RAMON EDUARDO VILLAMIZAR MALDONADO</t>
  </si>
  <si>
    <t>MARIA CAROLINA GONZALEZ FONSECA</t>
  </si>
  <si>
    <t>DIANA CAROLINA BELTRAN HERRERA</t>
  </si>
  <si>
    <t>SONIA YADIRA GUERRERO SILVA</t>
  </si>
  <si>
    <t>LUZ KARIME JAIMES BONILLA</t>
  </si>
  <si>
    <t xml:space="preserve">ORDEN DE COMPRA </t>
  </si>
  <si>
    <t>INGRITH NATALIA MARTÍNEZ USUGA</t>
  </si>
  <si>
    <t>JAVIER IVAN FAJARDO RODRIGUEZ</t>
  </si>
  <si>
    <t>OSCAR ANDRES VICTORIA VAQUIRO</t>
  </si>
  <si>
    <t xml:space="preserve">VICEMINISTRO DE ORDENAMIENTO AMBIENTAL DEL TERRITORIO </t>
  </si>
  <si>
    <t>MARIA ALEJANDRA FRANCO MORALES</t>
  </si>
  <si>
    <t>JENNY ALEXANDRA GUERRA VILLARREAL</t>
  </si>
  <si>
    <t>LEONARDO RINCÓN GAVIRIA</t>
  </si>
  <si>
    <t xml:space="preserve">JULY MARCELA ACOSTA SUAREZ </t>
  </si>
  <si>
    <t xml:space="preserve">INGRID NATALIA MARTINEZ USUGA </t>
  </si>
  <si>
    <t>ARGENIS MALDONADO RIVERA</t>
  </si>
  <si>
    <t xml:space="preserve">BEATRIZ RINCON NIETO </t>
  </si>
  <si>
    <t>LUIS CARLOS MARTINEZ</t>
  </si>
  <si>
    <t>JULIANA ISABEL RUIZ HOYOS</t>
  </si>
  <si>
    <t>SUSANA MILENA FANDIÑO FONSECA</t>
  </si>
  <si>
    <t>CONCURSO DE MÉRITOS</t>
  </si>
  <si>
    <t>CÉDULA DE EXTRANJERÍA</t>
  </si>
  <si>
    <t>OFICINA ASESORA JURÍDICA</t>
  </si>
  <si>
    <t>OFICINA ASESORA DE PLANEACIÓN</t>
  </si>
  <si>
    <t>DIRECCIÓN GESTIÓN INTEGRAL DE RECURSO HÍDRICO</t>
  </si>
  <si>
    <t>BOGOTÁ</t>
  </si>
  <si>
    <t>MINISTERIO DE AMBIENTE Y DESARROLLO SOSTENIBLE</t>
  </si>
  <si>
    <t>830.115.395-1</t>
  </si>
  <si>
    <t>DAILYN YESSENIA HERRERA TORRES</t>
  </si>
  <si>
    <t>DIRECCIÓN DE ASUNTOS AMBIENTALES SECTORIAL Y URBANA</t>
  </si>
  <si>
    <t>DIRECCIÓN DE CAMBIO CLIMÁTICO Y GESTIÓN DEL RIESGO</t>
  </si>
  <si>
    <t>DIRECCIÓN DE ORDENAMIENTO AMBIENTAL TERRITORIAL Y COORDINACIÓN DEL SISTEMA NACIONAL AMBIENTAL -SINA</t>
  </si>
  <si>
    <t>DIVULGACIÓN DEL CONOCIMIENTO Y CULTURA AMBIENTAL</t>
  </si>
  <si>
    <t>GRUPO DE GESTIÓN DOCUMENTAL</t>
  </si>
  <si>
    <t>SECRETARÍA GENERAL</t>
  </si>
  <si>
    <t xml:space="preserve">SUBDIRECCIÓN DE EDUCACIÓN Y PARTICIPACIÓN </t>
  </si>
  <si>
    <t>OFICINA DE TECNOLOGÍAS DE LA INFORMACIÓN Y LA COMUNICACIÓN</t>
  </si>
  <si>
    <t>GRUPO DE TESORERÍA, CUENTAS Y CONTABILIDAD</t>
  </si>
  <si>
    <t>VICEMINISTRA DE POLÍTICAS Y NORMALIZACIÓN AMBIENTAL</t>
  </si>
  <si>
    <t xml:space="preserve">DIRECCIÓN DE BOSQUES BIODIVERSIDAD Y SERVICIOS ECOSISTÉMICOS </t>
  </si>
  <si>
    <t xml:space="preserve">DIRECCIÓN DE ASUNTOS MARINOS COSTEROS Y RECURSOS ACUÁTICOS </t>
  </si>
  <si>
    <t>APOYO A LA GESTIÓN</t>
  </si>
  <si>
    <t>CORINA ANA MARIA NIEVES QUINTERO</t>
  </si>
  <si>
    <t>11. CONVENIO INTERADMINISTRATIVO</t>
  </si>
  <si>
    <t>XIMENA DEL PILAR MONROY MORA</t>
  </si>
  <si>
    <t>KAREN LISETH FONTALVO SALAS</t>
  </si>
  <si>
    <t>DIANA CATALINA RAMIREZ PERALTA</t>
  </si>
  <si>
    <t>DIANA MARCELA RAMIREZ PERALTA</t>
  </si>
  <si>
    <t xml:space="preserve">SHIRLEY NIÑO PACHECO </t>
  </si>
  <si>
    <t>MARIA ANGELICA NARANJO HERRERA</t>
  </si>
  <si>
    <t>PAOLA ANDREA CONTRERAS VASQUEZ</t>
  </si>
  <si>
    <t>SIRECI</t>
  </si>
  <si>
    <t>SEXO</t>
  </si>
  <si>
    <t>F</t>
  </si>
  <si>
    <t>M</t>
  </si>
  <si>
    <t>YANIRIS LLANOS JIMENEZ</t>
  </si>
  <si>
    <t>FIDUCIA MERCANTIL</t>
  </si>
  <si>
    <t>17 VALOR</t>
  </si>
  <si>
    <t>JUAN FELIPE GALINDO NIÑO</t>
  </si>
  <si>
    <t>MARIA JULIANA VELANDIA USTARIZ</t>
  </si>
  <si>
    <t>JAVIER RICARDO PEÑA HUERTAS</t>
  </si>
  <si>
    <t>MARIA CRISTINA BAUTISTA TOVAR</t>
  </si>
  <si>
    <t>LIBRO 4</t>
  </si>
  <si>
    <t>PERSONA JURÍDICA</t>
  </si>
  <si>
    <t>DEPARTAMENTO DE NACIMIENTO</t>
  </si>
  <si>
    <t>MUNICIPIO DE NACIMIENTO</t>
  </si>
  <si>
    <t>Departamento</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</si>
  <si>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</si>
  <si>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</si>
  <si>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</si>
  <si>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</si>
  <si>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</si>
  <si>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</si>
  <si>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</si>
  <si>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</si>
  <si>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</si>
  <si>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</si>
  <si>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</si>
  <si>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</si>
  <si>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</si>
  <si>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</si>
  <si>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</si>
  <si>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</si>
  <si>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</si>
  <si>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</si>
  <si>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</si>
  <si>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</si>
  <si>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</si>
  <si>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</si>
  <si>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</si>
  <si>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</si>
  <si>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</si>
  <si>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</si>
  <si>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</si>
  <si>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</si>
  <si>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</si>
  <si>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</si>
  <si>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</si>
  <si>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</si>
  <si>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</si>
  <si>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Otro</t>
  </si>
  <si>
    <t>Municipio de Nacimiento</t>
  </si>
  <si>
    <t>Abejorral</t>
  </si>
  <si>
    <t>Ábrego</t>
  </si>
  <si>
    <t>Abriaquí</t>
  </si>
  <si>
    <t>Acacías</t>
  </si>
  <si>
    <t>Acandí</t>
  </si>
  <si>
    <t>Acevedo</t>
  </si>
  <si>
    <t>Achí</t>
  </si>
  <si>
    <t>Agrado</t>
  </si>
  <si>
    <t>Agua de Dios</t>
  </si>
  <si>
    <t>Aguachica</t>
  </si>
  <si>
    <t>Aguada</t>
  </si>
  <si>
    <t>Aguadas</t>
  </si>
  <si>
    <t>Aguazul</t>
  </si>
  <si>
    <t>Agustín Codazzi</t>
  </si>
  <si>
    <t>Aipe</t>
  </si>
  <si>
    <t>Albán</t>
  </si>
  <si>
    <t>Albania</t>
  </si>
  <si>
    <t>Alcalá</t>
  </si>
  <si>
    <t>Aldana</t>
  </si>
  <si>
    <t>Alejandría</t>
  </si>
  <si>
    <t>Algarrobo</t>
  </si>
  <si>
    <t>Algeciras</t>
  </si>
  <si>
    <t>Almaguer</t>
  </si>
  <si>
    <t>Almeida</t>
  </si>
  <si>
    <t>Alpujarra</t>
  </si>
  <si>
    <t>Altamira</t>
  </si>
  <si>
    <t>Alto Baudó</t>
  </si>
  <si>
    <t>Altos del Rosario</t>
  </si>
  <si>
    <t>Alvarado</t>
  </si>
  <si>
    <t>Amagá</t>
  </si>
  <si>
    <t>Amalfi</t>
  </si>
  <si>
    <t>Ambalema</t>
  </si>
  <si>
    <t>Anapoima</t>
  </si>
  <si>
    <t>Ancuya</t>
  </si>
  <si>
    <t>Andalucía</t>
  </si>
  <si>
    <t>Andes</t>
  </si>
  <si>
    <t>Angelópolis</t>
  </si>
  <si>
    <t>Angostura</t>
  </si>
  <si>
    <t>Anolaima</t>
  </si>
  <si>
    <t>Anorí</t>
  </si>
  <si>
    <t>Anserma</t>
  </si>
  <si>
    <t>Ansermanuevo</t>
  </si>
  <si>
    <t>Anzá</t>
  </si>
  <si>
    <t>Anzoátegui</t>
  </si>
  <si>
    <t>Apartadó</t>
  </si>
  <si>
    <t>Apía</t>
  </si>
  <si>
    <t>Apulo</t>
  </si>
  <si>
    <t>Aquitania</t>
  </si>
  <si>
    <t>Aracataca</t>
  </si>
  <si>
    <t>Aranzazu</t>
  </si>
  <si>
    <t>Aratoca</t>
  </si>
  <si>
    <t>Arauquita</t>
  </si>
  <si>
    <t>Arbeláez</t>
  </si>
  <si>
    <t>Arboleda</t>
  </si>
  <si>
    <t>Arboledas</t>
  </si>
  <si>
    <t>Arboletes</t>
  </si>
  <si>
    <t>Arcabuco</t>
  </si>
  <si>
    <t>Arenal</t>
  </si>
  <si>
    <t>Argelia</t>
  </si>
  <si>
    <t>Ariguaní</t>
  </si>
  <si>
    <t>Arjona</t>
  </si>
  <si>
    <t>Armenia</t>
  </si>
  <si>
    <t>Armero</t>
  </si>
  <si>
    <t>Arroyohondo</t>
  </si>
  <si>
    <t>Astrea</t>
  </si>
  <si>
    <t>Ataco</t>
  </si>
  <si>
    <t>Atrato</t>
  </si>
  <si>
    <t>Ayapel</t>
  </si>
  <si>
    <t>Bagadó</t>
  </si>
  <si>
    <t>Bahía Solano</t>
  </si>
  <si>
    <t>Bajo Baudó</t>
  </si>
  <si>
    <t>Balboa</t>
  </si>
  <si>
    <t>Baranoa</t>
  </si>
  <si>
    <t>Baraya</t>
  </si>
  <si>
    <t>Barbacoas</t>
  </si>
  <si>
    <t>Barbosa</t>
  </si>
  <si>
    <t>Barichara</t>
  </si>
  <si>
    <t>Barranca de Upía</t>
  </si>
  <si>
    <t>Barrancabermeja</t>
  </si>
  <si>
    <t>Barrancas</t>
  </si>
  <si>
    <t>Barranco de Loba</t>
  </si>
  <si>
    <t>Barrancominas</t>
  </si>
  <si>
    <t>Barranquilla</t>
  </si>
  <si>
    <t>Becerril</t>
  </si>
  <si>
    <t>Belalcázar</t>
  </si>
  <si>
    <t>Belén</t>
  </si>
  <si>
    <t>Belén de los Andaquíes</t>
  </si>
  <si>
    <t>Belén de Umbría</t>
  </si>
  <si>
    <t>Bello</t>
  </si>
  <si>
    <t>Belmira</t>
  </si>
  <si>
    <t>Beltrán</t>
  </si>
  <si>
    <t>Berbeo</t>
  </si>
  <si>
    <t>Betania</t>
  </si>
  <si>
    <t>Betéitiva</t>
  </si>
  <si>
    <t>Betulia</t>
  </si>
  <si>
    <t>Bituima</t>
  </si>
  <si>
    <t>Boavita</t>
  </si>
  <si>
    <t>Bochalema</t>
  </si>
  <si>
    <t>Bogotá, D.C.</t>
  </si>
  <si>
    <t>Bojacá</t>
  </si>
  <si>
    <t>Bojayá</t>
  </si>
  <si>
    <t>Bosconia</t>
  </si>
  <si>
    <t>Briceño</t>
  </si>
  <si>
    <t>Bucaramanga</t>
  </si>
  <si>
    <t>Bucarasica</t>
  </si>
  <si>
    <t>Buenaventura</t>
  </si>
  <si>
    <t>Buenavista</t>
  </si>
  <si>
    <t>Buenos Aires</t>
  </si>
  <si>
    <t>Buesaco</t>
  </si>
  <si>
    <t>Bugalagrande</t>
  </si>
  <si>
    <t>Buriticá</t>
  </si>
  <si>
    <t>Busbanzá</t>
  </si>
  <si>
    <t>Cabrera</t>
  </si>
  <si>
    <t>Cabuyaro</t>
  </si>
  <si>
    <t>Cacahual</t>
  </si>
  <si>
    <t>Cáceres</t>
  </si>
  <si>
    <t>Cachipay</t>
  </si>
  <si>
    <t>Cáchira</t>
  </si>
  <si>
    <t>Cácota</t>
  </si>
  <si>
    <t>Caicedo</t>
  </si>
  <si>
    <t>Caicedonia</t>
  </si>
  <si>
    <t>Caimito</t>
  </si>
  <si>
    <t>Cajamarca</t>
  </si>
  <si>
    <t>Cajibío</t>
  </si>
  <si>
    <t>Cajicá</t>
  </si>
  <si>
    <t>Calamar</t>
  </si>
  <si>
    <t>Calarcá</t>
  </si>
  <si>
    <t>Caldono</t>
  </si>
  <si>
    <t>Cali</t>
  </si>
  <si>
    <t>California</t>
  </si>
  <si>
    <t>Calima</t>
  </si>
  <si>
    <t>Caloto</t>
  </si>
  <si>
    <t>Campamento</t>
  </si>
  <si>
    <t>Campo de la Cruz</t>
  </si>
  <si>
    <t>Campoalegre</t>
  </si>
  <si>
    <t>Campohermoso</t>
  </si>
  <si>
    <t>Canalete</t>
  </si>
  <si>
    <t>Candelaria</t>
  </si>
  <si>
    <t>Cantagallo</t>
  </si>
  <si>
    <t>Cañasgordas</t>
  </si>
  <si>
    <t>Caparrapí</t>
  </si>
  <si>
    <t>Capitanejo</t>
  </si>
  <si>
    <t>Cáqueza</t>
  </si>
  <si>
    <t>Caracolí</t>
  </si>
  <si>
    <t>Caramanta</t>
  </si>
  <si>
    <t>Carcasí</t>
  </si>
  <si>
    <t>Carepa</t>
  </si>
  <si>
    <t>Carmen de Apicalá</t>
  </si>
  <si>
    <t>Carmen de Carupa</t>
  </si>
  <si>
    <t>Carmen del Darién</t>
  </si>
  <si>
    <t>Carolina</t>
  </si>
  <si>
    <t>Cartagena de Indias</t>
  </si>
  <si>
    <t>Cartagena del Chairá</t>
  </si>
  <si>
    <t>Cartago</t>
  </si>
  <si>
    <t>Carurú</t>
  </si>
  <si>
    <t>Casabianca</t>
  </si>
  <si>
    <t>Castilla la Nueva</t>
  </si>
  <si>
    <t>Caucasia</t>
  </si>
  <si>
    <t>Cepitá</t>
  </si>
  <si>
    <t>Cereté</t>
  </si>
  <si>
    <t>Cerinza</t>
  </si>
  <si>
    <t>Cerrito</t>
  </si>
  <si>
    <t>Cerro de San Antonio</t>
  </si>
  <si>
    <t>Cértegui</t>
  </si>
  <si>
    <t>Chachagüí</t>
  </si>
  <si>
    <t>Chaguaní</t>
  </si>
  <si>
    <t>Chalán</t>
  </si>
  <si>
    <t>Chámeza</t>
  </si>
  <si>
    <t>Chaparral</t>
  </si>
  <si>
    <t>Charalá</t>
  </si>
  <si>
    <t>Charta</t>
  </si>
  <si>
    <t>Chía</t>
  </si>
  <si>
    <t>Chigorodó</t>
  </si>
  <si>
    <t>Chima</t>
  </si>
  <si>
    <t>Chimá</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</si>
  <si>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</si>
  <si>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</si>
  <si>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</si>
  <si>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</si>
  <si>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</si>
  <si>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</si>
  <si>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</si>
  <si>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</si>
  <si>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</si>
  <si>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</si>
  <si>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</si>
  <si>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</si>
  <si>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</si>
  <si>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</si>
  <si>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</si>
  <si>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Chivolo</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</si>
  <si>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</si>
  <si>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</si>
  <si>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</si>
  <si>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</si>
  <si>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</si>
  <si>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</si>
  <si>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</si>
  <si>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</si>
  <si>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</si>
  <si>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</si>
  <si>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</si>
  <si>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</si>
  <si>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</si>
  <si>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</si>
  <si>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</si>
  <si>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</si>
  <si>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t>
  </si>
  <si>
    <t>Colosó</t>
  </si>
  <si>
    <t>Cómbita</t>
  </si>
  <si>
    <t>Concepción</t>
  </si>
  <si>
    <t>Concordia</t>
  </si>
  <si>
    <t>Condoto</t>
  </si>
  <si>
    <t>Confines</t>
  </si>
  <si>
    <t>Consacá</t>
  </si>
  <si>
    <t>Contadero</t>
  </si>
  <si>
    <t>Contratación</t>
  </si>
  <si>
    <t>Convención</t>
  </si>
  <si>
    <t>Copacabana</t>
  </si>
  <si>
    <t>Coper</t>
  </si>
  <si>
    <t>Corinto</t>
  </si>
  <si>
    <t>Coromoro</t>
  </si>
  <si>
    <t>Corozal</t>
  </si>
  <si>
    <t>Corrales</t>
  </si>
  <si>
    <t>Cota</t>
  </si>
  <si>
    <t>Cotorra</t>
  </si>
  <si>
    <t>Covarachía</t>
  </si>
  <si>
    <t>Coveñas</t>
  </si>
  <si>
    <t>Coyaima</t>
  </si>
  <si>
    <t>Cravo Norte</t>
  </si>
  <si>
    <t>Cuaspud Carlosama</t>
  </si>
  <si>
    <t>Cubará</t>
  </si>
  <si>
    <t>Cubarral</t>
  </si>
  <si>
    <t>Cucaita</t>
  </si>
  <si>
    <t>Cucunubá</t>
  </si>
  <si>
    <t>Cucutilla</t>
  </si>
  <si>
    <t>Cuítiva</t>
  </si>
  <si>
    <t>Cumaral</t>
  </si>
  <si>
    <t>Cumaribo</t>
  </si>
  <si>
    <t>Cumbal</t>
  </si>
  <si>
    <t>Cumbitara</t>
  </si>
  <si>
    <t>Cunday</t>
  </si>
  <si>
    <t>Curillo</t>
  </si>
  <si>
    <t>Curití</t>
  </si>
  <si>
    <t>Curumaní</t>
  </si>
  <si>
    <t>Dabeiba</t>
  </si>
  <si>
    <t>Dagua</t>
  </si>
  <si>
    <t>Dibulla</t>
  </si>
  <si>
    <t>Distracción</t>
  </si>
  <si>
    <t>Dolores</t>
  </si>
  <si>
    <t>Donmatías</t>
  </si>
  <si>
    <t>Dosquebradas</t>
  </si>
  <si>
    <t>Duitama</t>
  </si>
  <si>
    <t>Durania</t>
  </si>
  <si>
    <t>Ebéjico</t>
  </si>
  <si>
    <t>El Águila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</si>
  <si>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</si>
  <si>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</si>
  <si>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</si>
  <si>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</si>
  <si>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</si>
  <si>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</si>
  <si>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</si>
  <si>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</si>
  <si>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</si>
  <si>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</si>
  <si>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</si>
  <si>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</si>
  <si>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</si>
  <si>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</si>
  <si>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</si>
  <si>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</si>
  <si>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</si>
  <si>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</si>
  <si>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</si>
  <si>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</si>
  <si>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</si>
  <si>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</si>
  <si>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</si>
  <si>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</si>
  <si>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</si>
  <si>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</si>
  <si>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Paujíl</t>
  </si>
  <si>
    <t>El Peñol</t>
  </si>
  <si>
    <t>El Peñón</t>
  </si>
  <si>
    <t>El Piñón</t>
  </si>
  <si>
    <t>El Playón</t>
  </si>
  <si>
    <t>El Retén</t>
  </si>
  <si>
    <t>El Retorno</t>
  </si>
  <si>
    <t>El Roble</t>
  </si>
  <si>
    <t>El Rosal</t>
  </si>
  <si>
    <t>El Rosario</t>
  </si>
  <si>
    <t>El Santuario</t>
  </si>
  <si>
    <t>El Tablón de Gómez</t>
  </si>
  <si>
    <t>El Tambo</t>
  </si>
  <si>
    <t>El Tarra</t>
  </si>
  <si>
    <t>El Zulia</t>
  </si>
  <si>
    <t>Elías</t>
  </si>
  <si>
    <t>Encino</t>
  </si>
  <si>
    <t>Enciso</t>
  </si>
  <si>
    <t>Entrerríos</t>
  </si>
  <si>
    <t>Envigado</t>
  </si>
  <si>
    <t>Espinal</t>
  </si>
  <si>
    <t>Facatativá</t>
  </si>
  <si>
    <t>Falan</t>
  </si>
  <si>
    <t>Filadelfia</t>
  </si>
  <si>
    <t>Filandia</t>
  </si>
  <si>
    <t>Firavitoba</t>
  </si>
  <si>
    <t>Flandes</t>
  </si>
  <si>
    <t>Florencia</t>
  </si>
  <si>
    <t>Floresta</t>
  </si>
  <si>
    <t>Florián</t>
  </si>
  <si>
    <t>Florida</t>
  </si>
  <si>
    <t>Floridablanca</t>
  </si>
  <si>
    <t>Fómeque</t>
  </si>
  <si>
    <t>Fonseca</t>
  </si>
  <si>
    <t>Fortul</t>
  </si>
  <si>
    <t>Fosca</t>
  </si>
  <si>
    <t>Francisco Pizarro</t>
  </si>
  <si>
    <t>Fredonia</t>
  </si>
  <si>
    <t>Fresno</t>
  </si>
  <si>
    <t>Frontino</t>
  </si>
  <si>
    <t>FuentedeOro</t>
  </si>
  <si>
    <t>Fundación</t>
  </si>
  <si>
    <t>Funes</t>
  </si>
  <si>
    <t>Funza</t>
  </si>
  <si>
    <t>Fúquene</t>
  </si>
  <si>
    <t>Fusagasugá</t>
  </si>
  <si>
    <t>Gachalá</t>
  </si>
  <si>
    <t>Gachancipá</t>
  </si>
  <si>
    <t>Gachantivá</t>
  </si>
  <si>
    <t>Gachetá</t>
  </si>
  <si>
    <t>Galán</t>
  </si>
  <si>
    <t>Galapa</t>
  </si>
  <si>
    <t>Galeras</t>
  </si>
  <si>
    <t>Gama</t>
  </si>
  <si>
    <t>Gamarra</t>
  </si>
  <si>
    <t>Gámbita</t>
  </si>
  <si>
    <t>Gámeza</t>
  </si>
  <si>
    <t>Garagoa</t>
  </si>
  <si>
    <t>Garzón</t>
  </si>
  <si>
    <t>Génova</t>
  </si>
  <si>
    <t>Gigante</t>
  </si>
  <si>
    <t>Ginebra</t>
  </si>
  <si>
    <t>Giraldo</t>
  </si>
  <si>
    <t>Girardot</t>
  </si>
  <si>
    <t>Girardota</t>
  </si>
  <si>
    <t>Girón</t>
  </si>
  <si>
    <t>Gómez Plata</t>
  </si>
  <si>
    <t>González</t>
  </si>
  <si>
    <t>Gramalote</t>
  </si>
  <si>
    <t>Granada</t>
  </si>
  <si>
    <t>Guaca</t>
  </si>
  <si>
    <t>Guacamayas</t>
  </si>
  <si>
    <t>Guacarí</t>
  </si>
  <si>
    <t>Guachené</t>
  </si>
  <si>
    <t>Guachetá</t>
  </si>
  <si>
    <t>Guachucal</t>
  </si>
  <si>
    <t>Guadalajara de Buga</t>
  </si>
  <si>
    <t>Guadalupe</t>
  </si>
  <si>
    <t>Guaduas</t>
  </si>
  <si>
    <t>Guaitarilla</t>
  </si>
  <si>
    <t>Gualmatán</t>
  </si>
  <si>
    <t>Guamal</t>
  </si>
  <si>
    <t>Guamo</t>
  </si>
  <si>
    <t>Guapi</t>
  </si>
  <si>
    <t>Guapotá</t>
  </si>
  <si>
    <t>Guaranda</t>
  </si>
  <si>
    <t>Guarne</t>
  </si>
  <si>
    <t>Guasca</t>
  </si>
  <si>
    <t>Guatapé</t>
  </si>
  <si>
    <t>Guataquí</t>
  </si>
  <si>
    <t>Guatavita</t>
  </si>
  <si>
    <t>Guateque</t>
  </si>
  <si>
    <t>Guática</t>
  </si>
  <si>
    <t>Guavatá</t>
  </si>
  <si>
    <t>Guayabal de Síquima</t>
  </si>
  <si>
    <t>Guayabetal</t>
  </si>
  <si>
    <t>Guayatá</t>
  </si>
  <si>
    <t>Güepsa</t>
  </si>
  <si>
    <t>Güicán de la Sierra</t>
  </si>
  <si>
    <t>Gutiérrez</t>
  </si>
  <si>
    <t>Hacarí</t>
  </si>
  <si>
    <t>Hatillo de Loba</t>
  </si>
  <si>
    <t>Hato</t>
  </si>
  <si>
    <t>Hato Corozal</t>
  </si>
  <si>
    <t>Hatonuevo</t>
  </si>
  <si>
    <t>Heliconia</t>
  </si>
  <si>
    <t>Herrán</t>
  </si>
  <si>
    <t>Herveo</t>
  </si>
  <si>
    <t>Hispania</t>
  </si>
  <si>
    <t>Hobo</t>
  </si>
  <si>
    <t>Honda</t>
  </si>
  <si>
    <t>Ibagué</t>
  </si>
  <si>
    <t>Icononzo</t>
  </si>
  <si>
    <t>Iles</t>
  </si>
  <si>
    <t>Imués</t>
  </si>
  <si>
    <t>Inírida</t>
  </si>
  <si>
    <t>Inzá</t>
  </si>
  <si>
    <t>Ipiales</t>
  </si>
  <si>
    <t>Íquira</t>
  </si>
  <si>
    <t>Isnos</t>
  </si>
  <si>
    <t>Istmina</t>
  </si>
  <si>
    <t>Itagüí</t>
  </si>
  <si>
    <t>Ituango</t>
  </si>
  <si>
    <t>Iza</t>
  </si>
  <si>
    <t>Jambaló</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</si>
  <si>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</si>
  <si>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</si>
  <si>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</si>
  <si>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</si>
  <si>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</si>
  <si>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</si>
  <si>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</si>
  <si>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</si>
  <si>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</si>
  <si>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</si>
  <si>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</si>
  <si>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</si>
  <si>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</si>
  <si>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</si>
  <si>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</si>
  <si>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</si>
  <si>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</si>
  <si>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</si>
  <si>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</si>
  <si>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</si>
  <si>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</si>
  <si>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</si>
  <si>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</si>
  <si>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</si>
  <si>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</si>
  <si>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</si>
  <si>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</si>
  <si>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</si>
  <si>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</si>
  <si>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</si>
  <si>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</si>
  <si>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</si>
  <si>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</si>
  <si>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</si>
  <si>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</si>
  <si>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</si>
  <si>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</si>
  <si>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</si>
  <si>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</si>
  <si>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</si>
  <si>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</si>
  <si>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</si>
  <si>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</si>
  <si>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</si>
  <si>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</si>
  <si>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t>
  </si>
  <si>
    <t>La Uvita</t>
  </si>
  <si>
    <t>La Vega</t>
  </si>
  <si>
    <t>La Victoria</t>
  </si>
  <si>
    <t>La Virginia</t>
  </si>
  <si>
    <t>Labateca</t>
  </si>
  <si>
    <t>Labranzagrande</t>
  </si>
  <si>
    <t>Landázuri</t>
  </si>
  <si>
    <t>Lebrija</t>
  </si>
  <si>
    <t>Leiva</t>
  </si>
  <si>
    <t>Lejanías</t>
  </si>
  <si>
    <t>Lenguazaque</t>
  </si>
  <si>
    <t>Lérida</t>
  </si>
  <si>
    <t>Leticia</t>
  </si>
  <si>
    <t>Líbano</t>
  </si>
  <si>
    <t>Liborina</t>
  </si>
  <si>
    <t>Linares</t>
  </si>
  <si>
    <t>Lloró</t>
  </si>
  <si>
    <t>López de Micay</t>
  </si>
  <si>
    <t>Lorica</t>
  </si>
  <si>
    <t>Los Andes</t>
  </si>
  <si>
    <t>Los Córdobas</t>
  </si>
  <si>
    <t>Los Palmitos</t>
  </si>
  <si>
    <t>Los Patios</t>
  </si>
  <si>
    <t>Los Santos</t>
  </si>
  <si>
    <t>Lourdes</t>
  </si>
  <si>
    <t>Luruaco</t>
  </si>
  <si>
    <t>Macanal</t>
  </si>
  <si>
    <t>Macaravita</t>
  </si>
  <si>
    <t>Maceo</t>
  </si>
  <si>
    <t>Machetá</t>
  </si>
  <si>
    <t>Madrid</t>
  </si>
  <si>
    <t>Magangué</t>
  </si>
  <si>
    <t>Magüí</t>
  </si>
  <si>
    <t>Mahates</t>
  </si>
  <si>
    <t>Maicao</t>
  </si>
  <si>
    <t>Majagual</t>
  </si>
  <si>
    <t>Málaga</t>
  </si>
  <si>
    <t>Malambo</t>
  </si>
  <si>
    <t>Mallama</t>
  </si>
  <si>
    <t>Manatí</t>
  </si>
  <si>
    <t>Manaure</t>
  </si>
  <si>
    <t>Manaure Balcón del Cesar</t>
  </si>
  <si>
    <t>Maní</t>
  </si>
  <si>
    <t>Manizales</t>
  </si>
  <si>
    <t>Manta</t>
  </si>
  <si>
    <t>Manzanares</t>
  </si>
  <si>
    <t>Mapiripán</t>
  </si>
  <si>
    <t>Mapiripana</t>
  </si>
  <si>
    <t>Margarita</t>
  </si>
  <si>
    <t>María la Baja</t>
  </si>
  <si>
    <t>Marinilla</t>
  </si>
  <si>
    <t>Maripí</t>
  </si>
  <si>
    <t>Marmato</t>
  </si>
  <si>
    <t>Marquetalia</t>
  </si>
  <si>
    <t>Marsella</t>
  </si>
  <si>
    <t>Marulanda</t>
  </si>
  <si>
    <t>Matanza</t>
  </si>
  <si>
    <t>Medellín</t>
  </si>
  <si>
    <t>Medina</t>
  </si>
  <si>
    <t>Medio Atrato</t>
  </si>
  <si>
    <t>Medio Baudó</t>
  </si>
  <si>
    <t>Medio San Juan</t>
  </si>
  <si>
    <t>Melgar</t>
  </si>
  <si>
    <t>Mercaderes</t>
  </si>
  <si>
    <t>Mesetas</t>
  </si>
  <si>
    <t>Milán</t>
  </si>
  <si>
    <t>Miraflores</t>
  </si>
  <si>
    <t>Miranda</t>
  </si>
  <si>
    <t>Mirití - Paraná</t>
  </si>
  <si>
    <t>Mistrató</t>
  </si>
  <si>
    <t>Mitú</t>
  </si>
  <si>
    <t>Mocoa</t>
  </si>
  <si>
    <t>Mogotes</t>
  </si>
  <si>
    <t>Molagavita</t>
  </si>
  <si>
    <t>Momil</t>
  </si>
  <si>
    <t>Mongua</t>
  </si>
  <si>
    <t>Monguí</t>
  </si>
  <si>
    <t>Moniquirá</t>
  </si>
  <si>
    <t>Montebello</t>
  </si>
  <si>
    <t>Montecristo</t>
  </si>
  <si>
    <t>Montelíbano</t>
  </si>
  <si>
    <t>Montenegro</t>
  </si>
  <si>
    <t>Montería</t>
  </si>
  <si>
    <t>Monterrey</t>
  </si>
  <si>
    <t>Moñitos</t>
  </si>
  <si>
    <t>Morales</t>
  </si>
  <si>
    <t>Morelia</t>
  </si>
  <si>
    <t>Morichal</t>
  </si>
  <si>
    <t>Morroa</t>
  </si>
  <si>
    <t>Mosquera</t>
  </si>
  <si>
    <t>Motavita</t>
  </si>
  <si>
    <t>Murillo</t>
  </si>
  <si>
    <t>Murindó</t>
  </si>
  <si>
    <t>Mutatá</t>
  </si>
  <si>
    <t>Mutiscua</t>
  </si>
  <si>
    <t>Muzo</t>
  </si>
  <si>
    <t>Nátaga</t>
  </si>
  <si>
    <t>Natagaima</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</si>
  <si>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</si>
  <si>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</si>
  <si>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</si>
  <si>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</si>
  <si>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</si>
  <si>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</si>
  <si>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</si>
  <si>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</si>
  <si>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</si>
  <si>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</si>
  <si>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</si>
  <si>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</si>
  <si>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</si>
  <si>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</si>
  <si>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</si>
  <si>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</si>
  <si>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</si>
  <si>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</si>
  <si>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</si>
  <si>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</si>
  <si>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</si>
  <si>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</si>
  <si>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</si>
  <si>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</si>
  <si>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</si>
  <si>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</si>
  <si>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</si>
  <si>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</si>
  <si>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</si>
  <si>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</si>
  <si>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</si>
  <si>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</si>
  <si>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</si>
  <si>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</si>
  <si>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</si>
  <si>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</si>
  <si>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</si>
  <si>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</si>
  <si>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</si>
  <si>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</si>
  <si>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</si>
  <si>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</si>
  <si>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</si>
  <si>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</si>
  <si>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</si>
  <si>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</si>
  <si>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</si>
  <si>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</si>
  <si>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</si>
  <si>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</si>
  <si>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</si>
  <si>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</si>
  <si>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</si>
  <si>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</si>
  <si>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</si>
  <si>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</si>
  <si>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</si>
  <si>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</si>
  <si>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</si>
  <si>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</si>
  <si>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Patía</t>
  </si>
  <si>
    <t>Pauna</t>
  </si>
  <si>
    <t>Paya</t>
  </si>
  <si>
    <t>Paz de Ariporo</t>
  </si>
  <si>
    <t>Paz de Río</t>
  </si>
  <si>
    <t>Pedraza</t>
  </si>
  <si>
    <t>Pelaya</t>
  </si>
  <si>
    <t>Pensilvania</t>
  </si>
  <si>
    <t>Peñol</t>
  </si>
  <si>
    <t>Peque</t>
  </si>
  <si>
    <t>Pereira</t>
  </si>
  <si>
    <t>Pesca</t>
  </si>
  <si>
    <t>Piamonte</t>
  </si>
  <si>
    <t>Piedecuesta</t>
  </si>
  <si>
    <t>Piedras</t>
  </si>
  <si>
    <t>Piendamó - Tunía</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</si>
  <si>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</si>
  <si>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</si>
  <si>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</si>
  <si>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</si>
  <si>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</si>
  <si>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</si>
  <si>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</si>
  <si>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</si>
  <si>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</si>
  <si>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</si>
  <si>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</si>
  <si>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</si>
  <si>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</si>
  <si>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</si>
  <si>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</si>
  <si>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</si>
  <si>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</si>
  <si>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</si>
  <si>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</si>
  <si>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</si>
  <si>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</si>
  <si>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Pueblo Bello</t>
  </si>
  <si>
    <t>Pueblo Nuevo</t>
  </si>
  <si>
    <t>Pueblo Rico</t>
  </si>
  <si>
    <t>Pueblorrico</t>
  </si>
  <si>
    <t>Puebloviejo</t>
  </si>
  <si>
    <t>Puente Nacional</t>
  </si>
  <si>
    <t>Puerres</t>
  </si>
  <si>
    <t>Puerto Alegría</t>
  </si>
  <si>
    <t>Puerto Arica</t>
  </si>
  <si>
    <t>Puerto Asís</t>
  </si>
  <si>
    <t>Puerto Berrío</t>
  </si>
  <si>
    <t>Puerto Boyacá</t>
  </si>
  <si>
    <t>Puerto Caicedo</t>
  </si>
  <si>
    <t>Puerto Carreño</t>
  </si>
  <si>
    <t>Puerto Colombia</t>
  </si>
  <si>
    <t>Puerto Concordia</t>
  </si>
  <si>
    <t>Puerto Escondido</t>
  </si>
  <si>
    <t>Puerto Gaitán</t>
  </si>
  <si>
    <t>Puerto Guzmán</t>
  </si>
  <si>
    <t>Puerto Leguízamo</t>
  </si>
  <si>
    <t>Puerto Libertador</t>
  </si>
  <si>
    <t>Puerto Lleras</t>
  </si>
  <si>
    <t>Puerto López</t>
  </si>
  <si>
    <t>Puerto Nare</t>
  </si>
  <si>
    <t>Puerto Nariño</t>
  </si>
  <si>
    <t>Puerto Parra</t>
  </si>
  <si>
    <t>Puerto Rico</t>
  </si>
  <si>
    <t>Puerto Rondón</t>
  </si>
  <si>
    <t>Puerto Salgar</t>
  </si>
  <si>
    <t>Puerto Santander</t>
  </si>
  <si>
    <t>Puerto Tejada</t>
  </si>
  <si>
    <t>Puerto Triunfo</t>
  </si>
  <si>
    <t>Puerto Wilches</t>
  </si>
  <si>
    <t>Pulí</t>
  </si>
  <si>
    <t>Pupiales</t>
  </si>
  <si>
    <t>Puracé</t>
  </si>
  <si>
    <t>Purificación</t>
  </si>
  <si>
    <t>Purísima de la Concepción</t>
  </si>
  <si>
    <t>Quebradanegra</t>
  </si>
  <si>
    <t>Quetame</t>
  </si>
  <si>
    <t>Quibdó</t>
  </si>
  <si>
    <t>Quimbaya</t>
  </si>
  <si>
    <t>Quinchía</t>
  </si>
  <si>
    <t>Quípama</t>
  </si>
  <si>
    <t>Quipile</t>
  </si>
  <si>
    <t>Ragonvalia</t>
  </si>
  <si>
    <t>Ramiriquí</t>
  </si>
  <si>
    <t>Ráquira</t>
  </si>
  <si>
    <t>Recetor</t>
  </si>
  <si>
    <t>Regidor</t>
  </si>
  <si>
    <t>Remedios</t>
  </si>
  <si>
    <t>Remolino</t>
  </si>
  <si>
    <t>Repelón</t>
  </si>
  <si>
    <t>Restrepo</t>
  </si>
  <si>
    <t>Retiro</t>
  </si>
  <si>
    <t>Ricaurte</t>
  </si>
  <si>
    <t>Río de Oro</t>
  </si>
  <si>
    <t>Río Iró</t>
  </si>
  <si>
    <t>Río Quito</t>
  </si>
  <si>
    <t>Río Viejo</t>
  </si>
  <si>
    <t>Rioblanco</t>
  </si>
  <si>
    <t>Riofrío</t>
  </si>
  <si>
    <t>Riohacha</t>
  </si>
  <si>
    <t>Rionegro</t>
  </si>
  <si>
    <t>Riosucio</t>
  </si>
  <si>
    <t>Rivera</t>
  </si>
  <si>
    <t>Roberto Payán</t>
  </si>
  <si>
    <t>Roldanillo</t>
  </si>
  <si>
    <t>Roncesvalles</t>
  </si>
  <si>
    <t>Rondón</t>
  </si>
  <si>
    <t>Rosas</t>
  </si>
  <si>
    <t>Rovira</t>
  </si>
  <si>
    <t>Sabana de Torres</t>
  </si>
  <si>
    <t>Sabanagrande</t>
  </si>
  <si>
    <t>Sabanalarga</t>
  </si>
  <si>
    <t>Sabanas de San Ángel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</si>
  <si>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</si>
  <si>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</si>
  <si>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</si>
  <si>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</si>
  <si>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</si>
  <si>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</si>
  <si>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</si>
  <si>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</si>
  <si>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</si>
  <si>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</si>
  <si>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</si>
  <si>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</si>
  <si>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</si>
  <si>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</si>
  <si>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</si>
  <si>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</si>
  <si>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</si>
  <si>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Andrés</t>
  </si>
  <si>
    <t>San Andrés de Cuerquía</t>
  </si>
  <si>
    <t>San Andrés de Sotavento</t>
  </si>
  <si>
    <t>San Andrés de Tumaco</t>
  </si>
  <si>
    <t>San Antero</t>
  </si>
  <si>
    <t>San Antonio</t>
  </si>
  <si>
    <t>San Antonio del Tequendama</t>
  </si>
  <si>
    <t>San Benito</t>
  </si>
  <si>
    <t>San Benito abad</t>
  </si>
  <si>
    <t>San Bernardo</t>
  </si>
  <si>
    <t>San Bernardo del Viento</t>
  </si>
  <si>
    <t>San Calixto</t>
  </si>
  <si>
    <t>San Carlos</t>
  </si>
  <si>
    <t>San Carlos de Guaroa</t>
  </si>
  <si>
    <t>San Cayetano</t>
  </si>
  <si>
    <t>San Cristóbal</t>
  </si>
  <si>
    <t>San Diego</t>
  </si>
  <si>
    <t>San Eduardo</t>
  </si>
  <si>
    <t>San Estanislao</t>
  </si>
  <si>
    <t>San Felipe</t>
  </si>
  <si>
    <t>San Fernando</t>
  </si>
  <si>
    <t>San Francisco</t>
  </si>
  <si>
    <t>San Gil</t>
  </si>
  <si>
    <t>San Jacinto</t>
  </si>
  <si>
    <t>San Jacinto del Cauca</t>
  </si>
  <si>
    <t>San Jerónimo</t>
  </si>
  <si>
    <t>San Joaquín</t>
  </si>
  <si>
    <t>San José</t>
  </si>
  <si>
    <t>San José de Cúcuta</t>
  </si>
  <si>
    <t>San José de la Montaña</t>
  </si>
  <si>
    <t>San José de Miranda</t>
  </si>
  <si>
    <t>San José de Pare</t>
  </si>
  <si>
    <t>San José de ToluViejo</t>
  </si>
  <si>
    <t>San José de Uré</t>
  </si>
  <si>
    <t>San José del Fragua</t>
  </si>
  <si>
    <t>San José del Guaviare</t>
  </si>
  <si>
    <t>San José del Palmar</t>
  </si>
  <si>
    <t>San Juan de Arama</t>
  </si>
  <si>
    <t>San Juan de Betulia</t>
  </si>
  <si>
    <t>San Juan de Rioseco</t>
  </si>
  <si>
    <t>San Juan de Urabá</t>
  </si>
  <si>
    <t>San Juan del Cesar</t>
  </si>
  <si>
    <t>San Juan Nepomuceno</t>
  </si>
  <si>
    <t>San Juanito</t>
  </si>
  <si>
    <t>San Lorenzo</t>
  </si>
  <si>
    <t>San Luis</t>
  </si>
  <si>
    <t>San Luis de Gaceno</t>
  </si>
  <si>
    <t>San Luis de Palenque</t>
  </si>
  <si>
    <t>San Luis de Sincé</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</si>
  <si>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</si>
  <si>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</si>
  <si>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</si>
  <si>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</si>
  <si>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</si>
  <si>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</si>
  <si>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</si>
  <si>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</si>
  <si>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</si>
  <si>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</si>
  <si>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</si>
  <si>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</si>
  <si>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Urabá</t>
  </si>
  <si>
    <t>San Pelayo</t>
  </si>
  <si>
    <t>San Rafael</t>
  </si>
  <si>
    <t>San Roque</t>
  </si>
  <si>
    <t>San Sebastián</t>
  </si>
  <si>
    <t>San Sebastián de Buenavista</t>
  </si>
  <si>
    <t>San Sebastián de Mariquita</t>
  </si>
  <si>
    <t>San Vicente de Chucurí</t>
  </si>
  <si>
    <t>San Vicente del Caguán</t>
  </si>
  <si>
    <t>San Vicente Ferrer</t>
  </si>
  <si>
    <t>San Zenón</t>
  </si>
  <si>
    <t>Sandoná</t>
  </si>
  <si>
    <t>Santa Ana</t>
  </si>
  <si>
    <t>Santa Bárbara</t>
  </si>
  <si>
    <t>Santa Bárbara de Pinto</t>
  </si>
  <si>
    <t>Santa Catalina</t>
  </si>
  <si>
    <t>Santa Cruz de Mompox</t>
  </si>
  <si>
    <t>Santa Fé de Antioquia</t>
  </si>
  <si>
    <t>Santa Helena del Opón</t>
  </si>
  <si>
    <t>Santa Isabel</t>
  </si>
  <si>
    <t>Santa Lucía</t>
  </si>
  <si>
    <t>Santa María</t>
  </si>
  <si>
    <t>Santa Marta</t>
  </si>
  <si>
    <t>Santa Rosa</t>
  </si>
  <si>
    <t>Santa Rosa de Cabal</t>
  </si>
  <si>
    <t>Santa Rosa de Osos</t>
  </si>
  <si>
    <t>Santa Rosa de Viterbo</t>
  </si>
  <si>
    <t>Santa Rosa del Sur</t>
  </si>
  <si>
    <t>Santa Rosalía</t>
  </si>
  <si>
    <t>Santa Sofía</t>
  </si>
  <si>
    <t>Santacruz</t>
  </si>
  <si>
    <t>Santana</t>
  </si>
  <si>
    <t>Santander de Quilichao</t>
  </si>
  <si>
    <t>Santiago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</si>
  <si>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</si>
  <si>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</si>
  <si>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</si>
  <si>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</si>
  <si>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</si>
  <si>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</si>
  <si>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</si>
  <si>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</si>
  <si>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</si>
  <si>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</si>
  <si>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</si>
  <si>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</si>
  <si>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</si>
  <si>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</si>
  <si>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</si>
  <si>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</si>
  <si>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</si>
  <si>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</si>
  <si>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</si>
  <si>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</si>
  <si>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</si>
  <si>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</si>
  <si>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Sincelejo</t>
  </si>
  <si>
    <t>Sipí</t>
  </si>
  <si>
    <t>Sitionuevo</t>
  </si>
  <si>
    <t>Soacha</t>
  </si>
  <si>
    <t>Soatá</t>
  </si>
  <si>
    <t>Socha</t>
  </si>
  <si>
    <t>Socorro</t>
  </si>
  <si>
    <t>Socotá</t>
  </si>
  <si>
    <t>Sogamoso</t>
  </si>
  <si>
    <t>Solano</t>
  </si>
  <si>
    <t>Soledad</t>
  </si>
  <si>
    <t>Solita</t>
  </si>
  <si>
    <t>Somondoco</t>
  </si>
  <si>
    <t>Sonsón</t>
  </si>
  <si>
    <t>Sopetrán</t>
  </si>
  <si>
    <t>Soplaviento</t>
  </si>
  <si>
    <t>Sopó</t>
  </si>
  <si>
    <t>Sora</t>
  </si>
  <si>
    <t>Soracá</t>
  </si>
  <si>
    <t>Sotaquirá</t>
  </si>
  <si>
    <t>Sotará Paispamba</t>
  </si>
  <si>
    <t>Suaita</t>
  </si>
  <si>
    <t>Suan</t>
  </si>
  <si>
    <t>Suárez</t>
  </si>
  <si>
    <t>Suaza</t>
  </si>
  <si>
    <t>Subachoque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</si>
  <si>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</si>
  <si>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</si>
  <si>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</si>
  <si>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</si>
  <si>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</si>
  <si>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</si>
  <si>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</si>
  <si>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</si>
  <si>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</si>
  <si>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</si>
  <si>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</si>
  <si>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</si>
  <si>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</si>
  <si>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</si>
  <si>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</si>
  <si>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</si>
  <si>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</si>
  <si>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</si>
  <si>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</si>
  <si>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</si>
  <si>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</si>
  <si>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</si>
  <si>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</si>
  <si>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</si>
  <si>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</si>
  <si>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</si>
  <si>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</si>
  <si>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</si>
  <si>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</si>
  <si>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</si>
  <si>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</si>
  <si>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</si>
  <si>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</si>
  <si>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</si>
  <si>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</si>
  <si>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</si>
  <si>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</si>
  <si>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</si>
  <si>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</si>
  <si>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</si>
  <si>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</si>
  <si>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</si>
  <si>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</si>
  <si>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</si>
  <si>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</si>
  <si>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</si>
  <si>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</si>
  <si>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</si>
  <si>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</si>
  <si>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</si>
  <si>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</si>
  <si>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</si>
  <si>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Tona</t>
  </si>
  <si>
    <t>Tópaga</t>
  </si>
  <si>
    <t>Topaipí</t>
  </si>
  <si>
    <t>Toribío</t>
  </si>
  <si>
    <t>Toro</t>
  </si>
  <si>
    <t>Tota</t>
  </si>
  <si>
    <t>Totoró</t>
  </si>
  <si>
    <t>Trinidad</t>
  </si>
  <si>
    <t>Trujillo</t>
  </si>
  <si>
    <t>Tubará</t>
  </si>
  <si>
    <t>Tuchín</t>
  </si>
  <si>
    <t>Tuluá</t>
  </si>
  <si>
    <t>Tunja</t>
  </si>
  <si>
    <t>Tununguá</t>
  </si>
  <si>
    <t>Túquerres</t>
  </si>
  <si>
    <t>Turbaco</t>
  </si>
  <si>
    <t>Turbaná</t>
  </si>
  <si>
    <t>Turbo</t>
  </si>
  <si>
    <t>Turmequé</t>
  </si>
  <si>
    <t>Tuta</t>
  </si>
  <si>
    <t>Tutazá</t>
  </si>
  <si>
    <t>Ubalá</t>
  </si>
  <si>
    <t>Ubaque</t>
  </si>
  <si>
    <t>Ulloa</t>
  </si>
  <si>
    <t>Úmbita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</si>
  <si>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</si>
  <si>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</si>
  <si>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</si>
  <si>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</si>
  <si>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</si>
  <si>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</si>
  <si>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</si>
  <si>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</si>
  <si>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</si>
  <si>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</si>
  <si>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</si>
  <si>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</si>
  <si>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</si>
  <si>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</si>
  <si>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</si>
  <si>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Valledupar</t>
  </si>
  <si>
    <t>Valparaíso</t>
  </si>
  <si>
    <t>Vegachí</t>
  </si>
  <si>
    <t>Vélez</t>
  </si>
  <si>
    <t>Venadillo</t>
  </si>
  <si>
    <t>Venecia</t>
  </si>
  <si>
    <t>Ventaquemada</t>
  </si>
  <si>
    <t>Vergara</t>
  </si>
  <si>
    <t>Versalles</t>
  </si>
  <si>
    <t>Vetas</t>
  </si>
  <si>
    <t>Vianí</t>
  </si>
  <si>
    <t>Victoria</t>
  </si>
  <si>
    <t>Vigía del Fuerte</t>
  </si>
  <si>
    <t>Vijes</t>
  </si>
  <si>
    <t>Villa Caro</t>
  </si>
  <si>
    <t>Villa de Leyva</t>
  </si>
  <si>
    <t>Villa de San Diego de Ubaté</t>
  </si>
  <si>
    <t>Villa del Rosario</t>
  </si>
  <si>
    <t>Villa rica</t>
  </si>
  <si>
    <t>Villagarzón</t>
  </si>
  <si>
    <t>Villagómez</t>
  </si>
  <si>
    <t>Villahermosa</t>
  </si>
  <si>
    <t>Villamaría</t>
  </si>
  <si>
    <t>Villanueva</t>
  </si>
  <si>
    <t>Villapinzón</t>
  </si>
  <si>
    <t>Villarrica</t>
  </si>
  <si>
    <t>Villavicencio</t>
  </si>
  <si>
    <t>Villavieja</t>
  </si>
  <si>
    <t>Villeta</t>
  </si>
  <si>
    <t>Viotá</t>
  </si>
  <si>
    <t>Viracachá</t>
  </si>
  <si>
    <t>Vistahermosa</t>
  </si>
  <si>
    <t>Viterbo</t>
  </si>
  <si>
    <t>Yacopí</t>
  </si>
  <si>
    <t>Yacuanquer</t>
  </si>
  <si>
    <t>Yaguará</t>
  </si>
  <si>
    <t>Yalí</t>
  </si>
  <si>
    <t>Yarumal</t>
  </si>
  <si>
    <t>Yavaraté</t>
  </si>
  <si>
    <t>Yolombó</t>
  </si>
  <si>
    <t>Yondó</t>
  </si>
  <si>
    <t>Yopal</t>
  </si>
  <si>
    <t>Yotoco</t>
  </si>
  <si>
    <t>Yumbo</t>
  </si>
  <si>
    <t>Zambrano</t>
  </si>
  <si>
    <t>Zapatoca</t>
  </si>
  <si>
    <t>Zapayán</t>
  </si>
  <si>
    <t>Zaragoza</t>
  </si>
  <si>
    <t>Zarzal</t>
  </si>
  <si>
    <t>Zetaquira</t>
  </si>
  <si>
    <t>Zipacón</t>
  </si>
  <si>
    <t>Zipaquirá</t>
  </si>
  <si>
    <t>Zona Bananera</t>
  </si>
  <si>
    <t>18 INEXISTENCIA DE PLURALIDAD DE OFERENTES</t>
  </si>
  <si>
    <t>LIBRO 3</t>
  </si>
  <si>
    <t>CODIGO DEL PROYECTO PBIN</t>
  </si>
  <si>
    <t>LIBRO 2</t>
  </si>
  <si>
    <t>LIBRO 5</t>
  </si>
  <si>
    <t>ALEJANDRA FERNANDA GONZÁLEZ ROA</t>
  </si>
  <si>
    <t>FECHA DE SUSCRIPCIÓN
(ADICIÓN)
(1)</t>
  </si>
  <si>
    <t>CONSULTORÍA</t>
  </si>
  <si>
    <t>Prestar servicios de apoyo a la gestión al Grupo de Contratos del Ministerio de Ambiente y Desarrollo Sostenible en actividades administrativas y operativas.</t>
  </si>
  <si>
    <t>1. Apoyar en la administración, seguimiento a los trámites, asignación, gestión de solicitudes, registros pertinentes en las bases de datos de control de seguimiento de procesos, allegadas al Grupo de Contratos mediante ARCA, correo electrónico y las demás plataformas que soporten la gestión contractual de la entidad o que sean de uso por parte de la dependencia. 2. Acompañar los procesos operativos, administrativos y logísticos relacionados con metas, reuniones, situaciones administrativas, eventos y demás actividades a cargo del grupo de contratos. 3. Recibir y gestionar la documentación que sea allegada en medio físico conforme a los lineamientos dados por la supervisión. 4. Apoyar la revisión y gestión de paz y salvos requeridos por los contratistas del Ministerio de Ambiente y Desarrollo Sostenible. 5. Custodiar y mantener actualizado el archivo correspondiente a actas de Comités a cargo del Grupo de Contratos. 6. Cumplir con las demás obligaciones que requiera el supervisor y que estén relacionadas con el objeto del contrato.</t>
  </si>
  <si>
    <t>El valor del contrato a celebrar es hasta por la suma de CUARENTA Y NUEVE MILLONES TRESCIENTOS DIECISEIS MIL CUATROCIENTOS PESOS M/CTE ($ 49.316.400), incluido los impuestos a que haya lugar.</t>
  </si>
  <si>
    <t>C-3299-0900-28-10101C-3299060-02</t>
  </si>
  <si>
    <t>El término estrictamente indispensable para que el contratista cumpla con el objeto y obligaciones contractuales será de once (11) meses y doce (12) días calendario, o hasta 31 de diciembre, lo primero que ocurra.</t>
  </si>
  <si>
    <t>Prestación de servicios profesionales jurídicos al Grupo de Contratos del Ministerio de Ambiente y Desarrollo Sostenible en las actividades del proceso de gestión contractual</t>
  </si>
  <si>
    <t>El valor del contrato a celebrar es hasta por la suma de OCHENTA Y NUEVE MILLONES OCHOCIENTOS SESENTA Y SEIS MIL SEISCIENTOS SESENTA Y SIETE PESOS M/CTE ($ 89.866.667), incluido los impuestos a que haya lugar.</t>
  </si>
  <si>
    <t>1. Revisar los documentos de las diferentes modalidades de contratación, de conformidad con la asignación realizada por la supervisión del contrato. 2.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3. Proyectar, revisar y gestionar los actos administrativos que se requieran en el desarrollo de los procesos contractuales que le sean asignados por el supervisor del contrato. 4. Revisar y gestionar las garantías de los contratos y convenios, así como sus anexos modificatorios, de acuerdo con la normatividad aplicable en la materia. 5. Proyectar informes y demás documentos relacionados con el objeto del contrato, que le sean solicitados por la supervisión del contrato. 6. Formar parte de los comités de evaluación de ofertas en el componente jurídico y consolidar los informes jurídicos, financieros y técnicos, en los procesos de selección que le sean designados, así como realizar el control de legalidad de los mismos. 7. Asistir a las audiencias de los procesos de selección y los Comités internos de la entidad en donde sea participé el Grupo de Contratos, y elaborar las actas de comité de contratación. 8. Gestionar de manera oportuna las solicitudes y peticiones que le sean asignadas en la plataforma ARCA o cualquier otro aplicativo que tenga relación con el objeto del contrato, o en el aplicativo equivalente. 9. Gestionar de manera oportuna la información que requiere el aplicativo SIGEP II, cuando así se requiera o en el aplicativo equivalente. 10. Apoyar la supervisión de contratos y convenios que sean supervisados por la Coordinación del Grupo de Contratos. 11. Revisar y gestionar los documentos de la fase poscontractual de los procesos de contratación del Ministerio de Ambiente y Desarrollo Sostenible y del FONAM y que le sean asignados por el supervisor del contrato. 12. Las demás que sean requeridas por la supervisión en el marco del objeto contractual.</t>
  </si>
  <si>
    <t>El término estrictamente indispensable para que el contratista cumpla con el objeto y obligaciones contractuales será de once (11) meses y siete (7) días calendario, o hasta 31 de diciembre, lo primero que ocurra.</t>
  </si>
  <si>
    <t>LEONARDO RINCON GAVIRIA</t>
  </si>
  <si>
    <t>enero</t>
  </si>
  <si>
    <t>Prestación de servicios profesionales al Grupo de Contratos del Ministerio de Ambiente y Desarrollo Sostenible asesorando jurídicamente el proceso de adquisición de bienes y servicios.</t>
  </si>
  <si>
    <t>El valor del contrato a celebrar es hasta por la suma de CIENTO ONCE MILLONES QUINIENTOS CUARENTA Y NUEVE MIL PESOS M/CTE ($111.549.000), incluido los impuestos a que haya lugar.</t>
  </si>
  <si>
    <t>1. Revisar y gestionar y revisión de los procesos contractuales en todas sus etapas dentro de la plataforma SECOP I y II según corresponda, que le sean asignados por la supervisión del contrato. 2. Asistir a las audiencias de los procesos de selección y los Comités internos de la entidad en donde sea participé el Grupo de Contratos. 3. Formar parte de los comités de evaluación de ofertas en el componente jurídico y consolidar los informes jurídicos, financieros y técnicos, en los procesos de selección que le sean designados, así como realizar el control de legalidad de los mismos. 4. Revisar y gestionar las modificaciones contractuales que le sean asignadas por la supervisión del contrato. 5. Asesorar en materia contractual al Grupo de Contratos y revisar las actuaciones contractuales para aprobación de la Coordinación en la plataforma SECOP II. 6. Participar en la revisión de los procedimientos y formatos del Grupo de Contratos. 7. Revisar los documentos contractuales que se produzcan en el Grupo de Contratos. 8. Participar y asistir en las reuniones y/o eventos requeridos por la supervisión 9. Proyectar informes y demás documentos relacionados con el objeto del contrato, que le sean solicitados por la supervisión del contrato. 10. Tramitar de manera oportuna todas las solicitudes que le sean asignadas en la plataforma ARCA del Ministerio de Ambiente y Desarrollo Sostenible. 11. Cumplir con las demás obligaciones que requiera el supervisor y que estén relacionadas con el objeto del contrato</t>
  </si>
  <si>
    <t>El término estrictamente indispensable para que el contratista cumpla con el objeto y obligaciones contractuales será de ONCE (11) MESES Y DOCE (12) DÍAS CALENDARIO, o hasta 31 de diciembre de 2025, lo primero que ocurra.</t>
  </si>
  <si>
    <t xml:space="preserve">SHIRLEY NIÑO PACHECO	</t>
  </si>
  <si>
    <t>JURISPRUDENCIA</t>
  </si>
  <si>
    <t>El valor del contrato a celebrar es hasta por la suma de OCHENTA Y NUEVE MILLONES TRESCIENTOS TREINTA Y TRES MIL TRESCIENTOS TREINTA Y TRES PESOS M/CTE ($ 89.333.333), incluido los impuestos a que haya lugar.</t>
  </si>
  <si>
    <t>1. Revisar los documentos de las diferentes modalidades de contratación, de conformidad con la asignación realizada por la supervisión del contrato. 2.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3. Proyectar, revisar y gestionar los actos administrativos que se requieran en el desarrollo de los procesos contractuales que le sean asignados por el supervisor del contrato. 4. Revisar y gestionar las garantías de los contratos y convenios, así como sus anexos modificatorios, de acuerdo con la normatividad aplicable en la materia. 5. Proyectar informes y demás documentos relacionados con el objeto del contrato, que le sean solicitados por la supervisión del contrato. 6. Formar parte de los comités de evaluación de ofertas en el componente jurídico y consolidar los informes jurídicos, financieros y técnicos, en los procesos de selección que le sean designados, así como realizar el control de legalidad de los mismos. 7. Asistir a las audiencias de los procesos de selección y los Comités internos de la entidad en donde sea participé el Grupo de Contratos. 8. Gestionar de manera oportuna las solicitudes y peticiones que le sean asignadas en la plataforma ARCA o cualquier otro aplicativo que tenga relación con el objeto del contrato, o en el aplicativo equivalente. 9. Gestionar de manera oportuna la información que requiere el aplicativo SIGEP II, cuando así se requiera o en el aplicativo equivalente. 10. Revisar y gestionar los documentos de la fase poscontractual de los procesos de contratación del Ministerio de Ambiente y Desarrollo Sostenible y del FONAM y que le sean asignados por el supervisor del contrato. 11. Las demás que sean requeridas por la supervisión en el marco del objeto contractual.</t>
  </si>
  <si>
    <t>El término estrictamente indispensable para que el contratista cumpla con el objeto y obligaciones contractuales será de once (11) meses y cinco (5) días calendario, o hasta 31 de diciembre, lo primero que ocurra.</t>
  </si>
  <si>
    <t>Prestación de servicios profesionales al Grupo de Contratos del Ministerio de Ambiente y Desarrollo Sostenible para la gestión de los procedimientos administrativos sancionatorios contractuales y en la gestión contractual de la entidad</t>
  </si>
  <si>
    <t>El valor del contrato a celebrar es hasta por la suma de CIEN MILLONES DOSCIENTOS MIL PESOS M/CTE ($ 100.200.000), incluido IVA y demás impuestos a que haya lugar.</t>
  </si>
  <si>
    <t>1. Asesorar jurídicamente en la fase de alistamiento de los procedimientos administrativos sancionatorios y de afectación de garantías contractuales, cuando le sea requerido. 2. Proyectar, estructurar, gestionar y asesorar todos y cada uno de los documentos y actos administrativos necesarios para el inicio, trámite y resolución de los procedimientos administrativos sancionatorios contractuales y los que se requieran durante su trámite, hasta su culminación, así como procesos para hacer efectivas las garantías contractuales y comerciales. 3. Acompañar las audiencias que se deban realizar en ejecución del objeto del contrato. 4. Proyectar conceptos jurídicos en asuntos administrativos sancionatorios contractuales y en materias afines y /o complementarias que se requiera. 5. Gestionar, publicar y dar trámite oportuno en las plataformas de contratación pública, a los procesos contractuales del Ministerio de Ambiente y Desarrollo Sostenible y del FONAM, cualquiera que sea su modalidad de selección, así como las modificaciones contractuales a que haya lugar, que le sean asignados por la supervisión, conforme a la normatividad vigente sobre la materia. 6. Publicar y gestionar en los medios electrónicos pertinentes para tal fin, la información contractual dentro de los términos legales de manera oportuna que sean resultado de la ejecución del contrato. 7. Revisar y gestionar los documentos de la fase poscontractual de los procesos de contratación del Ministerio de Ambiente y Desarrollo Sostenible y del FONAM y que le sean asignados por el supervisor del contrato. 8. Mantener actualizada la información de cada expediente contractual digital del Grupo de Contratos, así como la plataforma ARCA, respecto de los tramites que le sean asignados. 9. Cumplir con las demás obligaciones que le sean asignadas por el supervisor del contrato, inherentes a la naturaleza del objeto contractual.</t>
  </si>
  <si>
    <t>El término estrictamente indispensable para que el contratista cumpla con el objeto y obligaciones contractuales será de once (11) meses y cuatro (4) días calendario, o hasta 31 de diciembre, lo primero que ocurra.</t>
  </si>
  <si>
    <t>NELSON PASTRANA CASTAÑEDA</t>
  </si>
  <si>
    <t>ADMINISTRACIÓN DE EMPRESAS</t>
  </si>
  <si>
    <t>SANITAS</t>
  </si>
  <si>
    <t>JULIAN JAVIER TORRENTE BARRAGAN</t>
  </si>
  <si>
    <t>COMUNICACIÓN SOCIAL - PERIODISMO</t>
  </si>
  <si>
    <t>Prestación de servicios profesionales al Grupo de Contratos del Ministerio de Ambiente y Desarrollo Sostenible para la gestión y administración de la información que se genera en el proceso de gestión contractual y respuestas a peticiones</t>
  </si>
  <si>
    <t>El valor del contrato a celebrar es hasta por la suma de CINCUENTA Y NUEVE MILLONES DOSCIENTOS OCHENTA MIL PESOS M/CTE ($ 59.280.000), incluido los impuestos a que haya lugar.</t>
  </si>
  <si>
    <t>1. Brindar apoyo en el registro, actualización, consolidación y administración de las bases de datos y plataformas relacionadas con la gestión contractual del Ministerio y/o FONAM de responsabilidad del Grupo de Contratos. 2. Proyectar y consolidar de manera oportuna la información para la presentación de informes, indicadores y reportes que deba presentar el Ministerio a los entes de control y a las diferentes dependencias de la entidad, relacionadas con la gestión contractual del Ministerio y/o FONAM teniendo en cuenta la periodicidad determinada para cada caso o según sea requerido por la supervisión. 3. Proyectar el Reporte de Entidades del Estado para el Registro Único de Proponentes que deba presentar el Ministerio y el FONAM, de acuerdo con lo establecido por la Cámara de Comercio. 4. Actuar como enlace y estructurador entre el Grupo de Contratos y la Subdirección Administrativa y Financiera para efectos de programación del Programa Anual de Caja – PAC, así como revisar y consolidar cada una de las entregas del plan de acción y las demás gestiones de tipo administrativo y financiero que involucren al Grupo de Contratos. 5. Proyectar y gestionar respuestas a derechos de petición, actas de reunión y demás documentos relacionados con el objeto del contrato, que le sean solicitados por la supervisión del contrato en la plataforma ARCA o cualquier otra herramienta con la que cuente la entidad. 6. Participar en las reuniones, grupos de trabajo y comités que sean requeridos por el supervisor del contrato, relacionados con el objeto y obligaciones contractuales. 7. Cumplir con las demás obligaciones que le sean asignadas por el supervisor del contrato, inherentes a la naturaleza del objeto contractual.</t>
  </si>
  <si>
    <t>Prestación de servicios profesionales al Grupo de Contratos y a la Subdirección Administrativa y Financiera del Ministerio de Ambiente y Desarrollo Sostenible en la administración de plataformas, respuestas a entes de control y plan anual de adquisiciones</t>
  </si>
  <si>
    <t>El valor del contrato a celebrar es hasta por la suma de SETENTA Y OCHO MILLONES CUATROCIENTOS MIL PESOS M/CTE ($ 78.400.000), incluido los impuestos a que haya lugar.</t>
  </si>
  <si>
    <t>1. Brindar apoyo en la planeación, elaboración, estructuración, actualización y consolidación del Plan Anual de Adquisiciones de la Entidad, asegurando que se incluyan todas las necesidades del Ministerio y FONAM conforme a la normatividad aplicable en esta materia. 2. Realizar el análisis y seguimiento continuo de los avances del Plan Anual de Adquisiciones, elaborando informes mensuales o cada vez que se realice una publicación del PAA que incluirán un resumen del estado de los procesos de contratación con el fin de identificar, programar y generar estrategias que permitan garantizar así el cumplimiento de los objetivos del Ministerio y FONAM y la toma oportuna de decisiones. 3. Brindar acompañamiento en las mesas de trabajo, con el propósito de consolidar y organizar la información proporcionada por las diferentes dependencias del Ministerio, para su posterior presentación al Comité de Contratación. 4. Brindar apoyo en la administración, soporte y gestión de las plataformas SECOP I, SECOP II, Tienda Virtual del Estado Colombiano TVEC, Grandes Superficies o cualquier otra plataforma de gestión contractual que se requiera por la entidad y FONAM. 5. Consolidar, proyectar y presentar el informe para la rendición del Sistema de Rendición Electrónica de la Cuenta e Informes – SIRECI a la Contraloría General de la República en la periodicidad prevista en la Ley de MINAMBIENTE Y FONAM. 6. Proyectar, consolidar y gestionar respuestas a derechos de petición, solicitudes de información y requerimientos de organismos de control, solicitudes de Congresistas y demás requerimientos, que le sean solicitados por la supervisión, en la plataforma ARCA, o por cualquier otro medio o herramienta de la entidad, para lo cual deberá dar cumplimiento a los términos previstos en la Ley. 7. Brindar apoyo en la gestión de las bases de datos que se requieran conforme a las competencias del Grupo de Contratos. 8. Apoyar el cargue de documentos en los expedientes digitales haciendo uso de las herramientas tecnológicas Share Point y OneDrive, según sea requerido. 9. Participar en las reuniones, grupos de trabajo y comités que sean requeridos por el supervisor del contrato, relacionados con el objeto y obligaciones contractuales. 10. Cumplir con las demás obligaciones que le sean asignadas por el supervisor del contrato, inherentes a la naturaleza del objeto contractual.</t>
  </si>
  <si>
    <t>El término estrictamente indispensable para que el contratista cumpla con el objeto y obligaciones contractuales será de once (11) meses y seis (6) días calendario, o hasta 31 de diciembre, lo primero que ocurra.</t>
  </si>
  <si>
    <t>PAOLA ANDREA CONTRERAS VELASQUEZ</t>
  </si>
  <si>
    <t>FAMISANAR</t>
  </si>
  <si>
    <t>UNIDAD COORDINADORA PARA EL GOBIERNO ABIERTO Y SERVICIO AL CIUDADANO</t>
  </si>
  <si>
    <t>Prestar los servicios profesionales a la Secretaria General y la Unidad Coordinadora Para el Gobierno Abierto y Servicio a la Ciudadanía del Ministerio de Ambiente y Desarrollo Sostenible, para proyectar, revisar y gestionar los procesos precontractuales, contractuales y poscontractuales, así como la revisión y proyección de respuestas a PQRSD</t>
  </si>
  <si>
    <t>El valor del contrato a celebrar es hasta por la suma de NOVENTA Y UN MILLONES SETECIENTOS TREINTA Y TRES MIL TRESCIENTOS TREINTA Y TRES PESOS M/CTE ($91.733.333) incluido los impuestos a que haya lugar.</t>
  </si>
  <si>
    <t>NELSON HUMBERTO LEÓN ACUÑA</t>
  </si>
  <si>
    <t>El término estrictamente indispensable para que el contratista cumpla con el objeto y obligaciones contractuales será de ONCE (11) MESES Y CATORCE (14) DÍAS, o hasta 31 de diciembre, lo primero que ocurra.</t>
  </si>
  <si>
    <t>SURA</t>
  </si>
  <si>
    <t>SALUD TOTAL</t>
  </si>
  <si>
    <t>El término estrictamente indispensable para que el contratista cumpla con el objeto y obligaciones contractuales será de ONCE (11) MESES, o hasta 31 de diciembre de 2025, lo primero que ocurra.</t>
  </si>
  <si>
    <t>Coordinadora de la Unidad Coordinadora para el Gobierno Abierto Y Servicio al Ciudadano</t>
  </si>
  <si>
    <t>ADRIANA MARCELA DURAN PERDOMO</t>
  </si>
  <si>
    <t>ALIANSALUD</t>
  </si>
  <si>
    <t>ALICIA ANDREA BAQUERO ORTEGÓN</t>
  </si>
  <si>
    <t>Jefe de la Oficina Asesora Jurídica</t>
  </si>
  <si>
    <t>Prestación de servicios profesionales jurídicos para apoyar la definición de estrategias jurídicas en asuntos de alto impacto para el Ministerio de Ambiente y Desarrollo Sostenible, así como la revisión de actos administrativos, conceptos jurídicos y documentos requeridos que sean asignados a la Oficina Asesora Jurídica.</t>
  </si>
  <si>
    <t>El valor del contrato a celebrar es hasta por la suma de CIENTO VEINTE MILLONES CIENTO SESENTA Y SEIS MIL SEISCIENTOS SESENTA Y SIETE PESOS M/CTE ($120´166.667) incluido los impuestos a que haya lugar.</t>
  </si>
  <si>
    <t>C-3299-0900-28-10101C-3299069-02</t>
  </si>
  <si>
    <t>El término estrictamente indispensable para que el contratista cumpla con el objeto y obligaciones contractuales será Once (11) meses y veinte (20) días calendario, o hasta 31 de diciembre, lo primero que ocurra</t>
  </si>
  <si>
    <t>Prestar servicios profesionales en calidad de abogada para apoyar la gestión pública de la Oficina Asesora Jurídica, en las diferentes instancias de articulación y seguimiento de la gestión contractual, administrativa, financiera, de planeación y demás asuntos de competencia del Despacho de la dependencia.</t>
  </si>
  <si>
    <t>El valor del contrato a celebrar es hasta por la suma de NOVENTA Y SEIS MILLONES CUATROCIENTOS OCHO MIL PESOS M/CTE ($96.408.000) incluido los impuestos a que haya lugar.</t>
  </si>
  <si>
    <t>1. Suministrar la información jurídica necesaria para la toma de decisiones que requiera la Jefe de la Oficina Asesora Juridica en la toma de decisiones frente a los diferentes precomités y comités de contratación de la entidad, en los cuales asista como miembro con voz y voto, así como apoyar en la estructuración y trámites correspondientes sobre los procesos de adquisición de bienes y servicios y demás asuntos contractuales requeridos por la Oficina Asesora Juridica del Ministerio de Ambiente y Desarrollo Sostenible.
2. Consolidar y revisar la información a ser reportada en el marco del Seguimiento a la ejecución del Proyecto de Inversión "Modernización Institucional para la gestión y transformación ambiental Nacional", respecto de las actividades propias de la Oficina Asesora Jurídica, así como los informes y reportes del Plan de Acción Institucional solicitados a la dependencia y demás asuntos del proceso de planeación solicitados a la Oficina Asesora Jurídica.
3. Analizar, revisar y preparar insumos para la jefe (a) de la Oficina Asesora Jurídica, en el marco de su participación en los diferentes comités, internos como externos, mesas interinstitucionales, y demás instancias en que sea miembro de conformidad con su competencia.
4. Proyectar, revisar y consolidar los conceptos juridicos e instrumentos normativos que sean solicitados por el (la) jefe (a) de la Oficina Asesora Juridica.
5. Consolidar y proyectar las respuestas frente a los diferentes requerimientos de Seguimiento a la ejecución presupuestal y demás requerimientos administrativos y financieros realizados por la Subdirección Administrativa y Financiera a la Oficina Asesora Juridica.
6. Fungir como enlace con la Oficina de Control Interno para los temas de competencia de la Oficina Asesora Juridica y realizar el seguimiento y consolidación de respuestas a las solicitudes provenientes de los entes de control que sean de competencia de la dependencia.
7. Las demás actividades asignadas por el Supervisor del Contrato y que estén relacionadas qon el objeto contractual.</t>
  </si>
  <si>
    <t>GERMAN RICARDO SIERRA BARRERA</t>
  </si>
  <si>
    <t>Coordinador del Grupo de Procesos Judiciales</t>
  </si>
  <si>
    <t>El término estrictamente indispensable para que el contratista cumpla con el objeto y obligaciones contractuales será Once (11) meses y veintiún (21) días calendario, o hasta 31 de diciembre, lo primero que ocurra.</t>
  </si>
  <si>
    <t>1. Elaborar los documentos precontractuales (Solicitud de insuficiencia, estudios previos, idoneidad, solicitud de contratación) requeridos por la Secretaría General y la Unidad Coordinadora Para el Gobierno Abierto y Servicio a la Ciudadanía 2. Realizar la publicación en la plataforma SECOP II de los contratos correspondientes al despacho Secretaría General y la Unidad Coordinadora Para el Gobierno Abierto y Servicio a la Ciudadanía. 3. Apoyar los trámites poscontractuales requeridos por el supervisor del contrato 4. Realizar los trámites necesarios para las modificaciones que deban efectuarse a los contratos celebrados por la Unidad Coordinadora de Gobierno Abierto y Servicio a la Ciudadanía y el Despacho de la Secretaría General. 5. Apoyar a la Unidad Coordinadora Para el Gobierno Abierto y Servicio a la Ciudadanía en la revisión de las respuestas a traslados por competencias y a los derechos de petición 6. Brindar apoyo en la supervisión de los contratos de prestación de servicios de la Coordinación de la Unidad de Gobierno Abierto y Servicio a la Ciudadanía. 7. Proyectar respuestas de PQRSD que sean competencia de la Unidad Coordinadora Para el Gobierno Abierto y Servicio a la Ciudadanía 8. Asistir a las reuniones y/o actividades que sean requeridos por el supervisor del contrato y que estén relacionados en el marco contractual. 9. Las demás actividades asignadas por el supervisor, siempre que estén relacionadas con el objeto y las funciones del grupo.</t>
  </si>
  <si>
    <t>ADMINISTRACION AMBIENTAL</t>
  </si>
  <si>
    <t>VILMA ROCIO ALARCÓN BAMBAGUÉ</t>
  </si>
  <si>
    <t>INGENIERIA AMBIENTAL</t>
  </si>
  <si>
    <t>DIRECCIÓN DE BOSQUES BIODIVERSIDAD Y SERVICIOS ECOSISTÉMICOS</t>
  </si>
  <si>
    <t>Prestación de servicios profesionales al Grupo de Gestión Integral de Bosques y Reservas Forestales Nacionales de la Dirección de Bosques, Biodiversidad y Servicios Ecosistémicos, para la gestión y actualización de información relacionada con reservas forestales Nacionales.</t>
  </si>
  <si>
    <t>El valor del contrato a celebrar es hasta por la suma de SETENTA Y NUEVE MILLONES TRESCIENTOS DIEZ MY PESOS M/CTE ($79.310.000), incluido los impuestos a que haya lugar.</t>
  </si>
  <si>
    <t>C-3202-0900-21-40101B-3202053-02</t>
  </si>
  <si>
    <t>CHAPARRO SIERRA NAYIVE</t>
  </si>
  <si>
    <t>profesional especializada cargo 2028 código 14</t>
  </si>
  <si>
    <t>El término estrictamente indispensable para que el contratista cumpla con el objeto y obligaciones contractuales será de once (11) MESES, o hasta 31 de diciembre de 2025, lo primero que ocurra.</t>
  </si>
  <si>
    <t>ADRIANA RIVERA BRUSATIN</t>
  </si>
  <si>
    <t>Directora de Bosques Biodiversidad y Servicios Ecosistémicos</t>
  </si>
  <si>
    <t>C-3202-0900-20-40101A-3202053-02</t>
  </si>
  <si>
    <t>El término estrictamente indispensable para que el contratista cumpla con el objeto y obligaciones contractuales será ONCE (11) MESES Y VEINTIÚN (21) DÍAS, o hasta 31 de diciembre de 2025, lo primero que ocurra.</t>
  </si>
  <si>
    <t>MARIA MERCEDES GONZALEZ VARGAS</t>
  </si>
  <si>
    <t>ADMINISTRACION PUBLICA</t>
  </si>
  <si>
    <t>Prestar servicios profesionales a la Dirección de Bosques, Biodiversidad y Servicios Ecosistémicos del Ministerio de Ambiente y Desarrollo Sostenible brindando apoyo y seguimiento a las actividades relacionadas con los contratos y convenios de la Dirección.</t>
  </si>
  <si>
    <t>El valor del contrato a celebrar es hasta por la suma de TREINTA Y CINCO MILLONES VEINTE MIL PESOS M/CTE ($ 35.020.000), incluido los impuestos a que haya lugar.</t>
  </si>
  <si>
    <t>1. Acompañar la estructuración de los convenios y/o contratos que sean necesarios suscribir para el cumplimiento de las metas de la Dirección. 2. Revisar y/o generar los documentos necesarios para las modificaciones, adiciones, prórrogas, suspensiones y demás que se requieran dentro de los contratos y/o convenios de la Dirección. 3. Generar y/o revisar los oficios, memorandos y demás documentos necesarios en el marco de las funciones de la Dirección. 4. Asistir a reuniones, comités, audiencias y demás, relacionados con asuntos contractuales que se requirieran. 5. Apoyar cuando fuere necesario la supervisión de los contratos y/o convenios que estén a su cargo o que sean delegados por el supervisor(a) del contrato. 6.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7. Las demás actividades que estén relacionadas con el objeto contractual y que sean asignadas por el supervisor</t>
  </si>
  <si>
    <t>El término estrictamente indispensable para que el contratista cumpla con el objeto y obligaciones contractuales será CUATRO (4) MESES, o hasta 31 de diciembre 2025, lo primero que ocurra.</t>
  </si>
  <si>
    <t>HENRRY SOTO VEGA</t>
  </si>
  <si>
    <t>Prestación de servicios profesionales a la Dirección de Bosques, Biodiversidad y Servicios Ecosistémicos del Ministerio de Ambiente y Desarrollo Sostenible para apoyar la gestión de los proyectos de inversión, así como, la planeación y el seguimiento financiero y presupuestal de la Dirección.</t>
  </si>
  <si>
    <t>El valor del contrato a celebrar es hasta por la suma de CIENTO SESENTA Y TRES MILLONES OCHOCIENTOS MIL PESOS M/CTE ($163.800.000), incluido los impuestos a que haya lugar.</t>
  </si>
  <si>
    <t>1, Realizar la gestión de los proyectos de inversión de la Dirección en la Plataforma Integrada de Inversión Pública - PIIP Hacer la solicitud de información, consolidación y reporte del Plan de Acción Institucional de la Dirección. Elaborar la proyección, actualización y modificación al Plan Anual de Adquisiciones de acuerdo con los requerimientos y necesidades que se presenten en la Dirección. Realizar los diferentes trámites financieros y presupuestales que le sean requeridos en el marco de la ejecución de los proyectos de inversión de la Dirección. Elaborar los informes de seguimiento a la ejecución presupuestal de la dirección que le sean requeridos. Apoyar el trámite administrativo y financiero de las comisiones a cargo de la Dirección y sus coordinaciones. Las demás actividades</t>
  </si>
  <si>
    <t>C-3202-0900-19-40101B-3202057-02</t>
  </si>
  <si>
    <t>1. Analizar, revisar y acompañar jurídicamente, con criterios de oportunidad, calidad, y estricta observancia de las disposiciones legales aplicables, las actuaciones relacionadas con los proyectos de alto impacto e interés nacional y asuntos estratégicos para el Ministerio de Ambiente y Desarrollo Sostenible que sean encomendados a la Oficina Asesora Jurídica. 2. Apoyar la revisión de los actos administrativos, conceptos y documentos relacionados con las actuaciones a cargo de la Oficina Asesora Jurídica, que le sean encomendados, de conformidad con los criterios y lineamientos que establezca para tal efecto el Ministerio de Ambiente y Desarrollo Sostenible. 3. Participar y guiar la preparación y ejecución de las reuniones que le sean asignadas por el Supervisor, relacionadas con el objeto y obligaciones contractuales con el fin de generar acciones tendientes al cumplimiento de la misión de la dependencia 4. Proyectar las respuestas a las PQRS y requerimientos relacionados con el objeto del contrato, dentro de los términos legales establecidos, adjuntando el reporte del sistema de Gestión documental que evidencia el estado de las asignaciones. 5. Las demás actividades asignadas por el Supervisor del Contrato y que estén relacionadas con el objeto contractual.</t>
  </si>
  <si>
    <t>GLADYS HELENA SABOGAL</t>
  </si>
  <si>
    <t>Prestación de servicios de apoyo a la gestión a la Dirección de Bosques, Biodiversidad y Servicios Ecosistémicos del Ministerio de Ambiente y Desarrollo Sostenible, para apoyar la gestión, registro y seguimiento de la correspondencia a cargo de la Dirección y del Grupo de Recursos Genéticos que se asignen por medio de la plataforma ARCA o cualquier sistema dispuesto por el Ministerio.</t>
  </si>
  <si>
    <t>El valor del contrato a celebrar es hasta por la suma de CINCUENTA Y OCHO MILLONES TREINTA Y DOS MIL PESOS M/CTE ($58.032.000), incluido los impuestos a que haya lugar.</t>
  </si>
  <si>
    <t>1. Realizar la gestión de salidas de la correspondencia que radican los usuarios internos de la Dirección de Bosques, Biodiversidad y Servicios Ecosistémicos del Ministerio de Ambiente y Desarrollo Sostenible. 2. Distribuir y gestionar las solicitudes allegadas realizando el reparto y manejo de las plataformas ARCA y SILA VITAL, del trámite de contrato de acceso a recursos genéticos. 3. Apoyar administrativamente la gestión de respuestas a las diferentes solicitudes que sean remitidas por cualquiera de las plataformas dispuestas dentro del Ministerio de Ambiente y Desarrollo Sostenible. 4. Apoyar la elaboración de reportes mensuales del estado de las asignaciones del Grupo de Recursos Genéticos y actualizar información y registros de acuerdo con los lineamientos indicados por el supervisor inmediato. Las demás actividades designadas por el supervisor del contrato que estén relacionadas con el objeto contractual.</t>
  </si>
  <si>
    <t>JONATHAN STEVEN CORTES RODRIGUEZ</t>
  </si>
  <si>
    <t>ADMINISTRACIÓN AMBIENTAL</t>
  </si>
  <si>
    <t>Prestar servicios de apoyo a la gestión a la Unidad Coordinadora para el Gobierno Abierto y Servicio a la Ciudadanía brindando la atención adecuada en los canales de primer contacto habilitados por la Entidad</t>
  </si>
  <si>
    <t>El valor del contrato a celebrar es hasta por la suma de CUARENTA MILLONES TRESCIENTOS SESENTA Y SEIS MIL SEISCIENTOS SESENTA Y SIETE PESOS M/CTE ($ 40.366.667) incluido los impuestos a que haya lugar.</t>
  </si>
  <si>
    <t>1. Brindar atención oportuna y efectiva a los usuarios que se comunican a través de los canales de contacto (teléfono, chat y WhatsApp), proporcionando Información precisa y orientación sobre los servicios ofrecidos por la entidad, de acuerdo con los protocolos institucionales establecidos 2. Apoyar a la Unidad Coordinadora para el Gobierno Abierto y Servicio a la ciudadanía en la identificación de preguntas frecuentes, para gestionar la publicación de las respuestas tipo en la página web institucional. Llevar y mantener actualizada en todo momento la base de datos de primer contacto y colaborar en la generación de estadísticas para asegurar la elaboración de reportes oportunos y de calidad. Conformar y mantener actualizada una base de conocimiento sobre los procesos, trámites, servicios, programas y normatividad vigente de la entidad, mediante la participación actividades como capacitaciones, talleres, reuniones y la revisión periódica de documentos, manuales, circulares, boletines y demás comunicaciones, integrándolos en su práctica diaria para garantizar una orientación adecuada a la ciudadanía. Asistir a las reuniones y/o actividades que sean requeridos por el supervisor del contrato y que estén relacionados en el marco contractual. Las demás actividades asignadas por el supervisor, siempre que estén relacionadas con el objeto y las funciones del grupo</t>
  </si>
  <si>
    <t>El término estrictamente indispensable para que el contratista cumpla con el objeto y obligaciones contractuales será de ONCES (11) MESES Y DIECISÉIS (16) DÍAS, o hasta 31 de diciembre, lo primero que ocurra.</t>
  </si>
  <si>
    <t>YEFERT SAUL AVILA CUADROS</t>
  </si>
  <si>
    <t>TECNOLOGIA EN CONTROL AMBIENTAL</t>
  </si>
  <si>
    <t>El valor del contrato a celebrar es hasta por la suma de CUARENTA MILLONES CUATROCIENTOS OCHENTA Y TRES MIL TRESCIENTOS TREINTA Y TRES PESOS M/CTE ($ 40.483.333) incluido los impuestos a que haya lugar.</t>
  </si>
  <si>
    <t>1. Brindar atención oportuna y efectiva a los usuarios que se comunican a través de los canales de contacto (teléfono, chat y WhatsApp), proporcionando Información precisa y orientación sobre los servicios ofrecidos por la entidad, de acuerdo con los protocolos institucionales establecidos  2. Apoyar a la Unidad Coordinadora para el Gobierno Abierto y Servicio a la ciudadanía en la identificación de preguntas frecuentes, para gestionar la publicación de las respuestas tipo en la página web institucional. Llevar y mantener actualizada en todo momento la base de datos de primer contacto y colaborar en la generación de estadísticas para asegurar la elaboración de reportes oportunos y de calidad. Conformar y mantener actualizada una base de conocimiento sobre los procesos, trámites, servicios, programas y normatividad vigente de la entidad, mediante la participación actividades como capacitaciones, talleres, reuniones y la revisión periódica de documentos, manuales, circulares, boletines y demás comunicaciones, integrándolos en su práctica diaria para garantizar una orientación adecuada a la ciudadanía. Asistir a las reuniones y/o actividades que sean requeridos por el supervisor del contrato y que estén relacionados en el marco contractual. Las demás actividades asignadas por el supervisor, siempre que estén relacionadas con el objeto y las funciones del grupo</t>
  </si>
  <si>
    <t>El término estrictamente indispensable para que el contratista cumpla con el objeto y obligaciones contractuales será de ONCE (11) MESES Y DIESISIETE (17) DÍAS, o hasta 31 de diciembre, lo primero que ocurra.</t>
  </si>
  <si>
    <t>Prestación de servicios profesionales a la Dirección de Bosques, Biodiversidad y Servicios Ecosistémicos del Ministerio de Ambiente y Desarrollo Sostenible para apoyar los trámites administrativos, así como apoyar en la supervisión y realizar el seguimiento de los temas contractuales a cargo del grupo de Despacho y sus Coordinaciones.</t>
  </si>
  <si>
    <t xml:space="preserve">JUAN CAMILO LOZANO CARREÑO </t>
  </si>
  <si>
    <t>ADMINISTRACIÓN PÚBLICA</t>
  </si>
  <si>
    <t>1. Apoyar a la Dirección de Bosques, Biodiversidad y Servicios Ecosistémicos del Ministerio de Ambiente y Desarrollo Sostenible en la revisión y seguimiento de los procedimientos a cargo del área. Apoyar en la supervisión de los diferentes contratos y convenios que se adelanten y ejecuten desde la Dirección de Bosques, Biodiversidad y Servicios Ecosistémicos del Ministerio de Ambiente y Desarrollo Sostenible y otras fuentes de financiación. Apoyar la coordinación de los distintos grupos de contratación, gestión documental, sancionatorios, PQRSD y administrativos a cargo de la Dirección de Bosques, Biodiversidad y Servicios Ecosistémicos. 4. Realizar el seguimiento y revisión de los diferentes tramites contractuales para aprobación por parte del grupo de despacho y las coordinaciones a cargo de la Dirección de Bosques, Biodiversidad y Servicios Ecosistémicos. Elaborar y revisar los diferentes informes administrativos y contractuales solicitados a la Dirección de Bosques, Biodiversidad y Servicios Eco sistémicos del Ministerio de Ambiente y Desarrollo Sostenible. Las demás que sean asignadas por el supervisor del contrato y que tengan relación con el objeto contractual.</t>
  </si>
  <si>
    <t>El término estrictamente indispensable para que el contratista cumpla con el objeto y obligaciones contractuales será ONCE (11) MESES Y VEINTIIÚN (21) DÍAS, o hasta 31 de diciembre de 2025, lo primero que ocurra.</t>
  </si>
  <si>
    <t>JACQUELINE MEJÍA VARGAS</t>
  </si>
  <si>
    <t>AXULIAR ADMINISTRATIVO</t>
  </si>
  <si>
    <t>Prestar servicios de apoyo a la gestión en la Dirección de Bosques, Biodiversidad y Servicios Ecosistémicos del Ministerio de Ambiente y Desarrollo Sostenible para apoyar la elaboración de informes periódicos y realizar el seguimiento sobre las PQRSD, así como generar los reportes que se requieran.</t>
  </si>
  <si>
    <t>El valor del contrato a celebrar es hasta por la suma de CUARENTA Y CINCO MILLONES TRESCIENTOS VEINTE MIL PESOS M/CTE ($45.320.000), incluido los impuestos a que haya lugar.</t>
  </si>
  <si>
    <t>El término estrictamente indispensable para que el contratista cumpla con el objeto y obligaciones contractuales será ONCE (11) MESES, o hasta 31 de diciembre de 2025, lo primero que ocurra.</t>
  </si>
  <si>
    <t>LIZETH CAROLINA BARRAGAN LUQUE</t>
  </si>
  <si>
    <t>LUZ STELLA PULIDO PEREZ</t>
  </si>
  <si>
    <t>Coordinador(a) del Grupo Gestión Integral de Bosques y Reservas Forestales Nacionales</t>
  </si>
  <si>
    <t>Prestación de servicios profesionales a la Dirección de Bosques, Biodiversidad y Servicios Ecosistémicos del Ministerio de Ambiente y Desarrollo Sostenible, para apoyar técnica y administrativamente a la coordinación del Grupo Gestión Integral de Bosques y Reservas Forestales con las actividades relacionadas con economía forestal y de la biodiversidad, así como la gestión de los datos geográficos en el marco de la implementación de acciones de gobernanza forestal.</t>
  </si>
  <si>
    <t>El valor del contrato a celebrar es hasta por la suma de SETENTA Y TRES MILLONES SEISCIENTOS CUARENTA Y CINCO MIL PESOS M/CTE ($ 73.645.000) incluido los impuestos a que haya lugar.</t>
  </si>
  <si>
    <t>1. Elaborar documentos de apoyo técnico para la gestión del grupo de Gestión Integral de Bosques y Reservas Forestales Nacionales. 2. Participar y acompañar a la coordinación del grupo en las reuniones asignadas, elaborando las ayudas de memorias y otros documentos técnicos necesarios. 3. Apoyar a la coordinación del Grupo Gestión Integral de Bosques y Reservas Forestales Nacionales en el proceso de gestión de la correspondencia. 4. Realizar la revisión y seguimiento al trámite de radicación de cuentas de los contratistas a cargo de la coordinación del grupo. 5. Generar insumos técnicos y estadísticos sobre la economía forestal y la biodiversidad que alimenten el Observatorio de Economía Forestal como un instrumento para el acceso y la divulgación de esta información. 6. Apoyar la gestión de datos geográficos y la elaboración de salidas gráficas en las temáticas de ordenación forestal, manejo forestal sostenible y contención de la deforestación, en el marco de la implementación de acciones de gobernanza forestal. 7. Atender oportunamente las PQRS que le sean asignadas en el marco del objeto contractual, dentro de los términos establecidos en la ley y demás disposiciones legales vigentes. 8. Las demás asignadas por el supervisor relacionado con el objeto contractual.</t>
  </si>
  <si>
    <t>RUBEN DARIO MURILLO VILLAFUERTE</t>
  </si>
  <si>
    <t>TECNOLOGIA EN GESTION DOCUMENTAL</t>
  </si>
  <si>
    <t>Prestar servicios de apoyo a la gestión a la Unidad Coordinadora para el Gobierno Abierto y Servicio a la ciudadanía, para la gestión documental y organización de los archivos de la dependencia conforme a los lineamientos institucionales.</t>
  </si>
  <si>
    <t>El valor del contrato a celebrar es hasta por la suma de CUARENTA Y OCHO MILLONES CUATROCIENTOS CUARENTA MIL PESOS M/CTE ($ 48.440.000) incluido los impuestos a que haya lugar.</t>
  </si>
  <si>
    <t>El término estrictamente indispensable para que el contratista cumpla con el objeto y obligaciones contractuales será de ONCE (11) MESES Y DIECISÉIS (16) DÍAS, o hasta 31 de diciembre, lo primero que ocurra.</t>
  </si>
  <si>
    <t>1. Brindar apoyo en la finalización de radicados y realizar su inclusión en el respectivo expediente en el sistema ARCA, asegurando la correcta clasificación documental. 2. Realizar un seguimiento diario de los envíos efectuados, cargar la prueba de entrega correspondiente en el expediente de ARCA, y reportar cualquier anomalía en la prestación del servicio de envíos. 3. Apoyar la gestión inmediata de los radicados prioritarios, entre ellos los correspondientes a los entes de control y otros temas solicitados por la unidad, gestionando su envío a través del operador postal. 4. Realizar la conformación y organización de los expedientes físicos, electrónicos e híbridos de la Unidad Coordinadora para el Gobierno abierto y Servicio a la ciudadanía, conforme a los lineamientos aplicables. 5. Mantener actualizados los inventarios documentales del archivo de gestión de la Unidad Coordinadora para el Gobierno abierto y Servicio a la ciudadanía, así como preparar y realizar la transferencia documental primaria de acuerdo con el cronograma y lineamientos de la entidad. 6. Las demás actividades asignadas por el supervisor, siempre que estén relacionadas con el objeto y las funciones del grupo. 7. Asistir a las reuniones y/o actividades que sean requeridos por el supervisor del contrato y que estén relacionados en el marco contractual. 8. Las demás actividades asignadas por el supervisor, siempre que estén relacionadas con el objeto y las funciones del grupo.</t>
  </si>
  <si>
    <t>1. Realizar el seguimiento de las PQRSD radicadas en la plataforma ARCA de la Dirección de Bosques, Biodiversidad y Servicios Ecosistémicos. 2. Realizar los informes periódicos de seguimiento a las PQRSD de competencia de la Dirección, los cuales serán enviados a los profesionales de cada grupo de la Dirección de Bosques, Biodiversidad y Servicios Ecosistémicos, para el trámite respectivo. 3. Apoyar la finalización de los trámites asignados por la plataforma ARCA al grupo de archivo encargado de la gestión documental de la Dirección de Bosques, Biodiversidad y Servicios Ecosistémicos. 4. Apoyar el reparto y la asignación de las solicitudes recibidas en el correo de la Dirección de Bosques, Biodiversidad y Servicios Ecosistémicos. 5. Realizar el consolidado mensual de las comisiones que se van a realizar por parte de los profesionales de la Dirección de Bosques, Biodiversidad y Servicios Ecosistémicos para enviarlas a la Subdirección Administrativa y Financiera, Grupo de Comisiones en el plazo estipulado. 6. Apoyar en la solicitud mensual de las comisiones pendientes de legalizar en la Dirección de Bosques, Biodiversidad y Servicios Ecosistémicos. 7. Las demás actividades que requiera el supervisor del contrato que estén relacionadas con el objeto contractual.</t>
  </si>
  <si>
    <t>NUEVA EPS</t>
  </si>
  <si>
    <t>1. Realizar la revisión diaria de la plataforma ARCA, realizando el análisis y la tipificación adecuada de cada comunicación recibida, garantizando su correcta clasificación y su envío oportuno al área competente, conforme a los plazos establecidos y en cumplimiento de la Ley 1755 de 2015, así como a los lineamientos de la Entidad. 2. Proyectar y gestionar el traslado de las PQRSD a otras entidades cuando estas no sean competencia del Ministerio, asegurando que se cumplan con los términos y condiciones establecidos por la normatividad vigente. 3. Proyectar y gestionar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Registrar de manera precisa cada comunicación en la herramienta dispuesta para tal fin, manteniendo un archivo organizado que permita el seguimiento, consulta y verificación de cada radicado conforme a los requisitos normativos. 5. Asistir a las reuniones y/o actividades que sean requeridos por el supervisor del contrato y que estén relacionados en el marco contractual. 6. Las demás actividades asignadas por el supervisor, siempre que estén relacionadas con el objeto y las funciones del grupo.</t>
  </si>
  <si>
    <t>NATALIA ALEJANDRA MEJIA OSORIO</t>
  </si>
  <si>
    <t>ABOGADA</t>
  </si>
  <si>
    <t>Prestar servicios profesionales a la Unidad Coordinadora para el Gobierno Abierto y Servicio a la ciudadanía, en las actividades gestión y revisión de respuestas de PQRSD de las dependencias del Ministerio de Ambiente y Desarrollo Sostenible.</t>
  </si>
  <si>
    <t>El valor del contrato a celebrar es hasta por la suma de OCHENTA MILLONES NOVECIENTOS SESENTA Y SEIS MIL SEISCIENTOS SESENTA Y SIETE PESOS M/CTE ($$80.966.667) incluido los impuestos a que haya lugar.</t>
  </si>
  <si>
    <t>1. Proyectar y gestionar respuesta a las PQRSD recibidas por los canales dispuestos por el Ministerio de Ambiente y Desarrollo Sostenible y que le sean asignadas, garantizando que estas sean claras, de fondo y emitidas dentro de los plazos legales estipulados Apoyar la revisión de los oficios de respuesta a peticiones, que son de competencia de las dependencias que integran el Ministerio de Ambiente y Desarrollo Sostenible. Hacer seguimiento al cumplimiento de los términos de respuesta a las peticiones asignadas a las dependencias Ministerio de Ambiente y Desarrollo Sostenible., con el fin de gestionar oportunamente la respuesta o la finalización del trámite, con los responsables. Generar estadísticas e informes periódicos relacionados con la gestión de las PQRSD y las comunicaciones oficiales, incluyendo métricas sobre tiempos de respuesta, tipos de solicitudes, niveles de cumplimiento, dependencia competente y tendencias relevantes para la toma de decisiones y la mejora de los procesos. 5. Llevar y mantener actualizado en todo momento un registro de todas las comunicaciones gestionadas haciendo uso de la herramienta que sea definida para tal efecto, así como asegurar el adecuado archivo de las mismas de conformidad con los lineamientos institucionales. Asistir a las reuniones y/o actividades que sean requeridos por el supervisor del contrato y que estén relacionados en el marco contractual. Las demás actividades asignadas por el supervisor, siempre que estén relacionadas con el objeto y las funciones del grupo.</t>
  </si>
  <si>
    <t>El término estrictamente indispensable para que el contratista cumpla con el objeto y obligaciones contractuales será de ONCE (11) MESES Y DIECISIETE (17) DÍAS, o hasta 31 de diciembre, lo primero que ocurra.</t>
  </si>
  <si>
    <t>OMAR STEVENS GONZALEZ CHAPARRO</t>
  </si>
  <si>
    <t>El valor del contrato a celebrar es hasta por la suma de CUARENTA Y SEIS MILLONES DOSCIENTOS SESENTA Y SEIS MIL SEISCIENTOS SESENTA Y SIETE PESOS M/CTE ($46.266.667) incluido los impuestos a que haya lugar.</t>
  </si>
  <si>
    <t>Prestar servicios profesionales a la Unidad Coordinadora para el Gobierno Abierto y Servicio a la ciudadanía, en las actividades de direccionamiento y gestión de PQRSD y comunicaciones oficiales que ingresan por los canales oficiales del Ministerio.</t>
  </si>
  <si>
    <t>ADRIANA LIZETH SANCHEZ REYES</t>
  </si>
  <si>
    <t>Prestar servicios profesionales a la Unidad Coordinadora para el Gobierno Abierto y Servicio a la ciudadanía, en las actividades de gestión de PQRSD de las dependencias del Ministerio de Ambiente y Desarrollo Sostenible.</t>
  </si>
  <si>
    <t>El valor del contrato a celebrar es hasta por la suma de CUARENTA Y CINCO MILLONES OCHOCIENTOS SESENTA Y SEIS MIL SEISCIENTOS SESENTA Y SIETE PESOS M/CTE ($45.866.667) incluido los impuestos a que haya lugar.</t>
  </si>
  <si>
    <t>1. Proyectar y gestionar respuesta a las PQRSD recibidas por los canales dispuestos por el Ministerio de Ambiente y Desarrollo Sostenible y que le sean asignadas, garantizando que estas sean claras, de fondo y emitidas dentro de los plazos legales estipulados 2. Apoyar con las dependencias del ministerio en la recopilación de insumos necesarios para la gestión y resolución de las PQRSD pendientes de respuesta. 3. Apoyar la proyección y gestión de respuesta a las PQRSD que sean competencia de la Unidad Coordinadora para el Gobierno Abierto y Servicio a la ciudadanía, y que sean atendidas mediante respuestas tipo elaboradas por parte de la Unidad en colaboración con las dependencias del Ministerio garantizando que estas sean claras, y emitidas dentro de los plazos legales estipulados. 4. Llevar y mantener actualizado en todo momento un registro de todas las comunicaciones gestionadas haciendo uso de la herramienta que sea definida para tal efecto, así como asegurar el adecuado archivo de las mismas de conformidad con los lineamientos institucionales. 5. Asistir a las reuniones y/o actividades que sean requeridos por el supervisor del contrato y que estén relacionados en el marco contractual. 6. Las demás actividades asignadas por el supervisor, siempre que estén relacionadas con el objeto y las funciones del grupo.</t>
  </si>
  <si>
    <t xml:space="preserve">ADMINISTRACIÓN AMBIENTAL </t>
  </si>
  <si>
    <t>C-3202-0900-19-40101B-3202053-02</t>
  </si>
  <si>
    <t>MARIA JULIANA PARRADO CALVO</t>
  </si>
  <si>
    <t>JESUS ALEXANDER GARCIA PEÑA</t>
  </si>
  <si>
    <t xml:space="preserve">GRUPO DE GESTION DOCUMENTAL </t>
  </si>
  <si>
    <t>Coordinador del Grupo de Gestión Documenta</t>
  </si>
  <si>
    <t>Prestar servicios de apoyo a la gestión para realizar las actividades concernientes al monitoreo, control y reporte de la operación de la ventanilla única de correspondencia del Ministerio, así como radicar y distribuir las comunicaciones oficiales que le sean asignadas</t>
  </si>
  <si>
    <t>El valor del contrato a celebrar es hasta por la suma de CUARENTA Y SIETE MILLONES CIENTO CINCUENTA MIL PESOS M/CTE ($47.150.000) incluido los impuestos a que haya lugar.</t>
  </si>
  <si>
    <t>1. Brindar apoyo en monitoreo, control y reporte continuo de la operación de la ventanilla única de correspondencia del Ministerio, garantizando el cumplimiento de los procedimientos establecidos para el manejo y registro de la documentación oficial. 2. Realizar diariamente la asignación de comunicaciones al equipo de radicadores para su oportuna gestión 3. Registrar, clasificar, tipificar y radicar de manera eficiente todas las PQRSD y comunicaciones oficiales recibidas a través de los canales de atención habilitados, asegurando su adecuada identificación y organización para facilitar su gestión. 4. Gestionar la distribución interna de las comunicaciones oficiales a las dependencias correspondientes del Ministerio, asegurando la trazabilidad y el cumplimiento de los tiempos establecidos para su entrega. 5. Brindar orientación y asistencia técnica requerida por los usuarios internos del Ministerio en materia de gestión de las comunicaciones oficiales y del sistema de información de gestión documental en lo concerniente al módulo de correspondencia, de acuerdo con las normas aplicables y los procedimientos correspondientes, así como llevar y mantener actualizado un registro de dichas actividades. 6. Preparar y entregar informes periódicos sobre las estadísticas del servicio de radicación, así como cualquier dificultad o mejora observada en el proceso de gestión de estas comunicaciones, entre ellas las relacionadas con indisponibilidad de herramientas informáticas y demás que afecten la operación. 7. Asistir a las reuniones y/o actividades que sean requeridos por el supervisor del contrato y que estén relacionados en el marco contractual. 8. Las demás actividades asignadas por el supervisor, siempre que estén relacionadas con el objeto y las funciones del grupo.</t>
  </si>
  <si>
    <t>El término estrictamente indispensable para que el contratista cumpla con el objeto y obligaciones contractuales será de ONCE (11) MESES Y QUINCE (15) DÍAS, o hasta 31 de diciembre, lo primero que ocurra.</t>
  </si>
  <si>
    <t>MÓNICA YAZMÍN SUÁREZ BERNAL</t>
  </si>
  <si>
    <t>AZALIA INES PARRA CUELLAR</t>
  </si>
  <si>
    <t>INGENIERIA DE SISTEMAS</t>
  </si>
  <si>
    <t>Prestación de servicios profesionales a la Dirección de Bosques, Biodiversidad y Servicios Ecosistémicos del Ministerio de Ambiente y Desarrollo Sostenible, para apoyar técnicamente la sistematización de los módulos que conforman el Sistema Nacional de Trazabilidad de Forestal y administrar funcionalmente el Sistema de Información para la Gestión de Trámites Ambientales – SILAMC y la Ventanilla Integral de Trámites Ambientales en línea para los trámites de la Dirección.</t>
  </si>
  <si>
    <t>El valor del contrato a celebrar es hasta por la suma de CIENTO TREINTA MILLONES DOSCIENTOS NOVENTA Y CINCO MIL PESOS M/CTE ($ 130.295.000), incluido los impuestos a que haya lugar.</t>
  </si>
  <si>
    <t>1. Colaborar en las actividades de recopilación de información y análisis de procesos de negocio, con el objetivo de identificar los requisitos funcionales necesarios para mejorar y automatizar la fase de Planificación y Manejo Forestal Sostenible dentro del Sistema Nacional de Trazabilidad Forestal. 2. Colaborar en las actividades de recopilación de información y análisis de procesos de negocio, con el objetivo de implementar mejoras funcionales de los módulos de Salvoconducto Único Nacional en Línea y Libro de Operaciones Forestales en Línea del Sistema Nacional de Trazabilidad Forestal. 3. Participar en la planificación y ejecución de pruebas funcionales sobre los módulos del Sistema Nacional de Trazabilidad Forestal, de acuerdo con la definición de casos de prueba. 4. Administrar funcionalmente el Sistema de Información para la Gestión de Trámites Ambientales - SILAMC y la Ventanilla Integral de Trámites Ambientales en Línea – VITAL, para los trámites de competencia de la Dirección de Bosques, Biodiversidad y Servicios Ecosistémicos. 5. Participar en las actividades de recopilación de información y análisis de procesos de negocio que permita identificar requerimientos funcionales para la optimización y sistematización de los trámites de la Dirección en los sistemas SILAMC y VITAL. 6. Participar en la ejecución de pruebas funcionales de los trámites competencia de la Dirección de Bosques, Biodiversidad y Servicios Ecosistémicos, disponibles en los SILAMC y VITAL. 7.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8. Las demás actividades que estén relacionadas con el objeto contractual y que sean asignadas por el supervisor.</t>
  </si>
  <si>
    <t>El término estrictamente indispensable para que el contratista cumpla con el objeto y obligaciones contractuales será de ONCE (11) MESES Y QUINCE (15) DÍAS, o hasta 31 de diciembre de 2025, lo primero que ocurra.</t>
  </si>
  <si>
    <t>NATALIA LIZETH ORTIZ DUARTE</t>
  </si>
  <si>
    <t>Prestar servicios de apoyo a la gestión a la Unidad Coordinadora para el Gobierno Abierto y Servicio a la ciudadanía, en las actividades de direccionamiento, traslado de PQRSD y comunicaciones oficiales.</t>
  </si>
  <si>
    <t>El valor del contrato a celebrar es hasta por la suma de CUARENTA Y CINCO MILLONES DOSCIENTOS SETENTA Y NUEVE MIL OCHOCIENTOS SESENTA Y SIETE PESOS M/CTE ($ 45.279.867) incluido los impuestos a que haya lugar.</t>
  </si>
  <si>
    <t>1. Realizar la revisión diaria de la plataforma ARCA, realizando el análisis y la tipificación adecuada de cada comunicación recibida, garantizando su correcta clasificación y su envío oportuno al  área competente, conforme a los plazos establecidos y en cumplimiento de la Ley 1755 de 2015, así como a los lineamientos de la Entidad. 2. Proyectar y gestionar el traslado de las PQRSD a otras entidades cuando estas no sean competencia del Ministerio, asegurando que se cumplan con los términos y condiciones establecidos por la normatividad vigente. 3. Registrar de manera precisa cada comunicación en la herramienta dispuesta para tal fin, manteniendo un archivo organizado que permita el seguimiento, consulta y verificación de cada radicado conforme a los requisitos normativos. 4. Asistir a las reuniones y/o actividades que sean requeridos por el supervisor del contrato y que estén relacionados en el marco contractual. 5. Las demás actividades asignadas por el supervisor, siempre que estén relacionadas con el objeto y las funciones del grupo.</t>
  </si>
  <si>
    <t>INGENIERIA FORESTAL</t>
  </si>
  <si>
    <t>C-3202-0900-20-40101A-3202052-02</t>
  </si>
  <si>
    <t>MARÍA CAMILA BARRAGÁN RODRÍGUEZ</t>
  </si>
  <si>
    <t>El valor del contrato a celebrar es hasta por la suma de OCHENTA Y TRES MILLONES DOSCIENTOS SETENTA Y CINCO MIL QUINIENTOS PESOS M/CTE ($ 83.275.500) incluido los impuestos a que haya lugar.</t>
  </si>
  <si>
    <t>DIEGO ALEJANDRO RODRIGUEZ  GORDILLO</t>
  </si>
  <si>
    <t>CRISTHIAN CAMILO GASCA PEDRAZA</t>
  </si>
  <si>
    <t>Prestar servicios profesionales al Grupo de Recursos Genéticos de la Dirección de Bosques, Biodiversidad y Servicios Ecosistémicos, para atender el aspecto legal requerido dentro del Régimen sobre Acceso a los Recursos Genéticos y temas conexos.</t>
  </si>
  <si>
    <t>El valor del contrato a celebrar es hasta por la suma de SESENTA Y DOS MILLONES, TRESCIENTOS QUINCE MIL PESOS ($62.315.000) M/CTE, incluido los impuestos a que haya lugar.</t>
  </si>
  <si>
    <t>1. Proyectar actos administrativos y hacer el análisis jurídico en la evaluación y seguimiento de las solicitudes y contratos de acceso a los recursos genéticos y sus productos derivados. Proyectar los insumos requeridos para la elaboración de normas sobre el uso sostenible de los recursos genéticos y productos derivados. Elaborar reportes mensuales del estado de avance de las asignaciones a cargo, y actualizar información y registros de acuerdo con los lineamientos indicados por el supervisor inmediato. Organizar y participar en reuniones de negociación de contratos y apoyar las actividades de divulgación de información sobre los aspectos jurídicos de la aplicación del régimen sobre acceso a los recursos genéticos y sus productos derivados en Colombia. Apoyar en la elaboración de los documentos necesarios en las etapas de estructuración, ejecución y liquidación de convenios o contratos relacionados con recursos genéticos y conexos.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t>
  </si>
  <si>
    <t>EFRAIN TORRES ARIZA</t>
  </si>
  <si>
    <t>Coordinador del Grupo de Recursos Genéticos</t>
  </si>
  <si>
    <t>XIMENA PATRICIA GALINDEZ CUAYAL</t>
  </si>
  <si>
    <t>BIOLOGÍA</t>
  </si>
  <si>
    <t>Prestación de servicios profesionales para desarrollar actividades de apoyo para los procesos de iniciativas normativas, conservación, manejo y uso sostenible de la fauna silvestre adelantados por la Dirección de Bosques, Biodiversidad y Servicios Ecosistémicos, en el marco de la implementación de la Convención de Comercio Internacional de Especies Amenazadas de Fauna y Flora Silvestres-CITES</t>
  </si>
  <si>
    <t>1. Apoyar en la consolidación de información, generación de documentos e insumos para el seguimiento a planes y programas de conservación de especies de fauna silvestre de acuerdo con las prioridades definidas por la DBBSE. 2. Acompañar actividades que promuevan esquemas de conservación, aprovechamiento sostenible y uso de fauna silvestre. 3. Acompañar espacios regionales y nacionales para la construcción de documentos, insumos, informes, instrumentos técnicos, presentaciones entre otras herramientas, para el cumplimiento de lo estipulado en la normativa ambiental relacionado con la gestión para el uso sostenible de especies de fauna silvestre. 4. Aportar a la consolidación de documentos, insumos técnicos y otros que se requieran para los procesos de iniciativas normativas de conservación y uso sostenible de la fauna silvestre en Colombia. 5. Generar insumos para la consolidación de documentos técnicos para la participación del Comité de fauna y comité permanente de la Convención CITES, de acuerdo con el plan de trabajo para aplicación de la Convención CITES. 6. Apoyar la revisión de conceptos técnicos de evaluación de solicitudes de permisos CITES, de acuerdo con las necesidades de esta Dirección. 7. Organizar el agendamiento de inspecciones CITES en cumplimiento de las Resoluciones 2651 y 2652 de 2015. 8. Actualizar y remitir al proveedor de marcaje autorizado las numeraciones de unidades de marcaje de especímenes de fauna silvestre asignadas por el Ministerio. 9. Proyectar y gestionar respuesta, en los términos previstos en la ley, de las PQRS que le sean asignadas por la supervisión a través de la plataforma ARCA o por otro medio o herramienta de la entidad, relacionado con el objeto del contrato, adjuntando el reporte del Sistema de Gestión Documental. 10. Todas las demás actividades que le sean asignadas en relación con el objeto del contrato.</t>
  </si>
  <si>
    <t>C-3202-0900-19-40101B-3202052-02</t>
  </si>
  <si>
    <t>JHON JAIME CASTRO GOMEZ</t>
  </si>
  <si>
    <t>Profesional Especializado Código 2028, Grado 17</t>
  </si>
  <si>
    <t>MIGUEL ARTURO BARRIOS CARDENAS</t>
  </si>
  <si>
    <t>ZOOTECNISTA</t>
  </si>
  <si>
    <t>1. Evaluar técnicamente las solicitudes de permisos CITES con fines comerciales para especímenes de la fauna silvestre que le sean asignadas, generando los respectivos conceptos técnicos y registros digitales correspondientes. 2. Realizar visitas de seguimiento y control a la exportación de especímenes de la fauna silvestre en cumplimiento de la Resolución 2652 de 2015, de acuerdo con la programación asignada. 3. Realizar visitas de seguimiento y control para la certificación del fraccionamiento de pieles de Caiman crocodilus fuscus de conformidad con la Resolución 2651 de 2015. 4. Actualizar las bases de datos y organizar la información de los establecimientos de zoocría con base en los actos administrativos emitidos por las autoridades ambientales competentes y las tablas de retención documental de la entidad de los últimos 10 años, en cumplimiento de los lineamientos internos de trabajo. 5. Elaborar un protocolo de seguimiento a los establecimientos de zoocría de especímenes de exportación de conformidad con la Convención CITES. 6. Evaluar y ajustar el protocolo de seguimiento y control de la inspección de especímenes de exportación para ser incluido en el Sistema Integrado de Gestión de este Ministerio. 7. Evaluar y ajustar el protocolo de seguimiento y control para el fraccionamiento de pieles de cocodrílidos para ser incluido en el Sistema Integrado de Gestión de este Ministerio. 8. Proyectar, consolidar y gestionar respuestas a derechos de petición, solicitudes de información y demás peticiones, que le sean solicitados por la supervisión en la plataforma ARCA, o por cualquier otro medio o herramienta de la entidad relacionado con el objeto del contrato, para lo cual deberá dar cumplimiento a los términos en la Ley. 9. Todas las demás actividades que le sean asignadas en relación con el objeto del contrato.</t>
  </si>
  <si>
    <t>Prestación de servicios profesionales para realizar actividades de apoyo en el seguimiento y control al fraccionamiento, exportación de especímenes de cocodrílidos, evaluación de solicitudes de permisos de especímenes incluidos en los Apéndices de la Convención de Comercio Internacional de Especies Amenazadas de Fauna y Flora Silvestres –CITES en el marco de las competencias de la Dirección de Bosques, Biodiversidad y Servicios Ecosistémicos del Ministerio de Ambiente y Desarrollo Sostenible.</t>
  </si>
  <si>
    <t>GUSTAVO ANDRES PINILLA MEZA</t>
  </si>
  <si>
    <t>MICROBIOLOGIA</t>
  </si>
  <si>
    <t>Prestar servicios profesionales al Grupo de Recursos Genéticos de la Dirección de Bosques, Biodiversidad y Servicios Ecosistémicos, para elaborar desde el componente técnico insumos relacionados con el régimen de recursos genéticos y/o productos derivados y apoyar temas conexos.</t>
  </si>
  <si>
    <t>El valor del contrato a celebrar es hasta por la suma de SETENTA Y SIETE MILLONES, CUARENTA Y CUATRO MIL PESOS ($77.044.000) M/CTE, incluido los impuestos a que haya lugar.</t>
  </si>
  <si>
    <t>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Apoyar con el soporte técnico, elaboración de documentos y acciones necesarias para la negociación e implementación de instrumentos internacionales, planes y políticas asociadas con el régimen de acceso a los recursos genéticos y/o productos derivados. Elaborar reportes mensuales del estado de avance de las asignaciones a cargo, y actualizar información y registros de acuerdo con los lineamientos indicados por el supervisor inmediato.</t>
  </si>
  <si>
    <t>GIOVANNI MENDIETA MONTEALEGRE</t>
  </si>
  <si>
    <t>Prestar servicios profesionales para apoyar jurídicamente en la estructuración, revisión, trámite y acompañamiento de los diferentes procesos de contratación en sus diferentes etapas y demás asuntos que adelanta la Dirección de Bosques, Biodiversidad y Servicios Ecosistémicos..</t>
  </si>
  <si>
    <t>El valor del contrato a celebrar es hasta por la suma de TREINTA Y DOS MILLONES DE PESOS M/CTE ($ 32.000.000), incluido los impuestos a que haya lugar.</t>
  </si>
  <si>
    <t>1. Acompañar jurídicamente la estructuración y elaboración de los documentos previos de los contratos y/o convenios que le sean asignados por parte del supervisor y efectuar el debido seguimiento hasta su liquidación. 2. Realizar el seguimiento a los vencimientos de los contratos y/o convenios a cargo y realizar las correspondientes modificaciones, terminaciones, liquidaciones o renovaciones conforme a las indicaciones de los supervisores de estos. 3. Apoyar jurídicamente la contestación de consultas o derechos de petición sobre temas relacionados con las obligaciones contractuales cuando el supervisor lo requiera. 4. Asistir a las reuniones o mesas de trabajo asignadas por el supervisor que versen sobre temas relacionados con el objeto y las obligaciones contractuales. 5. Las demás actividades que estén relacionadas con el objeto contractual y que sean asignadas por el supervisor.</t>
  </si>
  <si>
    <t>El término estrictamente indispensable para que el contratista cumpla con el objeto y obligaciones contractuales será CUATRO (4) MESES, o hasta 31 de diciembre de 2025, lo primero que ocurra.</t>
  </si>
  <si>
    <t>LUIS ALEXANDER HERRERA ROJAS</t>
  </si>
  <si>
    <t>INGENIERO FORESTAL</t>
  </si>
  <si>
    <t>Prestar Servicios Profesionales a la DBBSE para la estructuración y consolidación del Sistema Nacional de Trazabilidad Forestal que aporte al fortalecimiento de la gobernanza forestal para la gestión sostenible de los recursos forestales y de la flora silvestre.</t>
  </si>
  <si>
    <t>El valor del contrato a celebrar es hasta por la suma de OCHENTA Y OCHO MILLONES DE PESOS M/CTE ($ 88.000.000) incluido los impuestos a que haya lugar.</t>
  </si>
  <si>
    <t>1. Generar insumos técnicos para estructuración y consolidación del Sistema Nacional de Trazabilidad Forestal (SNTF). Realizar asistencia desde el componente técnico a las autoridades ambientales en la consolidación del Sistema Nacional de Trazabilidad (SNTF). Estructurar e identificar propuestas de mejora de los diferentes módulos que componen el Sistema Nacional de Trazabilidad (SNTF). Elaborar reportes periódicos de avance en la implementación del libro de Operaciones Forestales en Línea (LOFL) del Sistema Nacional de Trazabilidad (SNTF). Generar insumos técnicos para la conceptualización del módulo de planificación que forma parte del Sistema Nacional De Trazabilidad Forestal (SNTF). Aportar desde el componente técnico insumos para la actualización y/o formulación de iniciativas normativas relacionadas con el Sistema Nacional de Trazabilidad Forestal (SNTF). Elaborar los reportes relacionados con el Sistema Nacional De Trazabilidad Forestal en el marco de los CONPES, planes de mejoramiento y demás requerimientos afines. Atender oportunamente las PQRS que le sean asignadas en el marco del objeto contractual, dentro de los términos establecidos en la ley y demás disposiciones legales vigentes. Las demás asignadas por el supervisor relacionado con el objeto contractual.</t>
  </si>
  <si>
    <t>VALENTINA VERGARA FERNANDEZ</t>
  </si>
  <si>
    <t>Coordinador del Grupo de Gestión Documental</t>
  </si>
  <si>
    <t>Prestar servicios de apoyo a la gestión a la Unidad Coordinadora para el Gobierno Abierto y Servicio a la Ciudadanía brindando una atención eficiente y oportuna a través de los canales tales como teléfono, chat web, WhatsApp, celular y otros medios disponibles.</t>
  </si>
  <si>
    <t>El valor del contrato a celebrar es hasta por la suma de TREINTA Y NUEVE MILLONES QUINIENTOS CINCUENTA MIL PESOS M/CTE ($ 39.550.000) incluido los impuestos a que haya lugar.</t>
  </si>
  <si>
    <t>1. Atender de manera ágil y efectiva las consultas de los usuarios recibidas a través de los distintos canales de comunicación, asegurando la entrega de información clara y consistente conforme a los lineamientos establecidos por la entidad. Colaborar en la actualización y mantenimiento de contenidos en la página web institucional, facilitando la publicación de respuestas tipo y otros recursos informativos que respondan a las necesidades recurrentes de los usuarios. Llevar y mantener actualizada en todo momento la base de datos de primer contacto y colaborar en la generación de estadísticas para asegurar la elaboración de reportes oportunos y de calidad. Conformar y mantener actualizada una base de conocimiento sobre los procesos, trámites, servicios, programas y normatividad vigente de la entidad, mediante la participación actividades como capacitaciones, talleres, reuniones y la revisión periódica de documentos, manuales, circulares, boletines y demás comunicaciones, integrándolos en su práctica diaria para garantizar una orientación adecuada a la ciudadanía. 5. Asistir a las reuniones y/o actividades que sean requeridos por el supervisor del contrato y que estén relacionados en el marco contractual. Las demás actividades asignadas por el supervisor, que estén relacionadas con el objeto contractual y las funciones del grupo.</t>
  </si>
  <si>
    <t>El término estrictamente indispensable para que el contratista cumpla con el objeto y obligaciones contractuales será de ONCE (11) MESES Y NUEVE (09) DÍAS, o hasta 31 de diciembre, lo primero que ocurra.</t>
  </si>
  <si>
    <t>MARIA ALEJANDRA MANTILLA GALINDO</t>
  </si>
  <si>
    <t>MICROBIOLOGIA INDUSTRIAL</t>
  </si>
  <si>
    <t>Prestar servicios profesionales a la Dirección de Bosques, Biodiversidad y Servicios Ecosistémicos para elaborar el componente técnico requerido en las fases de evaluación y seguimiento del trámite de acceso a recursos genéticos y/o productos derivados, así como apoyar técnicamente la ejecución de políticas y otros instrumentos relacionados con el régimen de acceso a recursos genéticos.</t>
  </si>
  <si>
    <t>El valor del contrato a celebrar es hasta por la suma de OCHENTA MILLONES OCHOCIENTOS NOVENTA Y SEIS MIL DOSCIENTOS PESOS ($80.896.200) M/CTE incluido los impuestos a que haya lugar.</t>
  </si>
  <si>
    <t>1. Proyectar los conceptos técnicos respecto a las solicitudes de concepto en el marco de la aplicación del régimen sobre acceso a los recursos genéticos en el país. Proyectar los documentos técnicos correspondientes en la etapa de evaluación y seguimiento a contratos de acceso a recursos genéticos y sus productos derivados. Proyectar y gestionar respuesta, en los términos previstos en la ley las PQRS que le sean asignadas por la supervisión a través de la plataforma ARCA o por otro medio o herramienta de la entidad, relacionado con el objeto del contrato, adjuntando el reporte del Sistema de Gestión Documental. Apoyar con el soporte técnico y las acciones necesarias para implementación de instrumentos, planes y políticas nacionales e internacionales asociadas con el régimen de acceso a los recursos genéticos y/o productos derivados. Elaborar reportes mensuales del estado de avance de las asignaciones a cargo, y actualizar información y registros de acuerdo con los lineamientos indicados por el supervisor inmediato.</t>
  </si>
  <si>
    <t>CAROLINA ESLAVA GALVIS</t>
  </si>
  <si>
    <t>Prestar Servicios Profesionales especializados a la Dirección de Bosques, Biodiversidad y Servicios Ecosistémicos del Ministerio de Ambiente y Desarrollo Sostenible para el apoyo jurídico en la elaboración y seguimiento a la actualización normativa forestal contenida en el Decreto 1076 de 2015 y demás instrumentos normativos necesarios para atender las prioridades del sector forestal, enmarcadas en el plan nacional de desarrollo 2022 - 2026 “Colombia Potencia Mundial de la Vida”</t>
  </si>
  <si>
    <t>El valor del contrato a celebrar es hasta por la suma de CIENTO SESENTA Y OCHO MILLONES DE PESOS M/CTE ($ 168.000.000) incluido los impuestos a que haya lugar.</t>
  </si>
  <si>
    <t>1. Elaborar y realizar seguimiento a la actualización normativa relacionada con el manejo forestal sostenible del bosque natural. 2. Presentar una propuesta de norma que modifique o derogue el Decreto 1532 de 2019, relacionado con las plantaciones forestales de competencia de las autoridades ambientales regionales. 3. Apoyar en la revisión y propuesta del ajuste normativo relacionado con el aprovechamiento de árboles aislados. 4. Aportar actualizaciones desde el componente jurídico normativo con relación a las empresas forestales, contenido en el Decreto 1076 de 2015. 5. Articular la generación de la propuesta al ajuste del marco normativo forestal que regula la movilización de los productos forestales y de la flora silvestre y/o acuática. 6. Realizar espacios de construcción del marco normativo forestal con autoridades ambientales, institutos, mesas forestales, la academia y otros actores del sector forestal. 7. Realizar jornadas de trabajo con el equipo de Gobernanza forestal de la DBBSE, dirigidas a la interpretación y aplicación del marco normativo forestal. 8. Elaborar la propuesta de ajuste normativo a la resolución 1740 de 2016 relacionada con manejo, aprovechamiento y establecimiento de guaduales y bambusales. 9. Realizar la revisión y seguimiento de las PQRSD relacionados con el manejo forestal.</t>
  </si>
  <si>
    <t>El término estrictamente indispensable para que el contratista cumpla con el objeto y obligaciones contractuales será de DIEZ (10) MESES y QUINCE (15) DÍAS, o hasta 31 de diciembre de 2025, lo primero que ocurra.</t>
  </si>
  <si>
    <t xml:space="preserve">EDID YOHANA LEMUS VIÑA </t>
  </si>
  <si>
    <t>Prestar Servicios Profesionales a la DBBSE para para el seguimiento, atención y fortalecimiento funcional del Salvoconducto Único Nacional en Línea (SUNL) a las autoridades ambientales y otros usuarios del Sistema Nacional de Trazabilidad Forestal que aporte al fortalecimiento de la gobernanza forestal para la gestión sostenible de los recursos forestales y de la flora silvestre.</t>
  </si>
  <si>
    <t>1. Realizar asistencia técnica a las autoridades ambientales en la implementación del Salvoconducto Único Nacional en Línea (SUNL) en la Ventanilla Integral de Tramites Ambientales en Línea (VITAL) y elaborar informes bimestrales sobre la implementación del Salvoconducto Único Nacional en Línea (SUNL), sí como participar en espacios de diálogo para el fortalecimiento de la gobernanza forestal en el ámbito nacional, departamental y jurisdiccional de las autoridades ambientales. 2. Identificar, estructurar y apoyar propuestas de mejora a la implementación del Salvoconducto Único Nacional en Línea (SUNL) y los módulos que componen el Sistema Nacional de Trazabilidad Forestal (SNTF), integrados en la Ventanilla Integral de Tramites Ambientales en Línea (VITAL). 3. Participar desde el componente técnico en los procesos de actualización y/o formulación de iniciativas normativas y demás documentos de interés para la gestión forestal de la DBBSE. 4. Generar información desde el módulo del SUNL como parte del proceso de evaluación de las solicitudes de exportación de especies incluidas en la convención CITES, de los cupos de aprovechamiento forestal maderable, de las estadísticas forestales y las demás que se le soliciten. 5. Realizar acciones de fortalecimiento de capacidades técnicas en la implementación de la Gobernanza Forestal y el Sistema Nacional de Trazabilidad Forestal con las autoridades ambientales CORPOCALDAS, CRQ y CARDER. 6. Apoyar técnicamente la conceptualización del módulo de planificación que debe ser integrado a los diferentes módulos que componen en el sistema nacional de trazabilidad forestal de Colombia (SNTF). 7. Atender oportunamente las PQRS que le sean asignadas en el marco del objeto contractual, dentro de los términos establecidos en la ley y demás disposiciones legales vigentes. ______________________________________________________________________________________ Ministerio de Ambiente y Desarrollo Sostenible Dirección: Calle 37 #8 - 40, Bogotá D.C., Colombia Conmutador: (+57) 601 332 3400 – 3133463676 Página 8|18 F-A-CTR-52: V10 – 29/10/2024 Línea Gratuita: (+57) 01 8000 919301 8. Las demás que sean asignadas por el Supervisor relacionadas con el Objeto del Contrato.</t>
  </si>
  <si>
    <t>NELSON ANDRÉS BUSTAMANTE RIVEROS</t>
  </si>
  <si>
    <t>Prestar servicios profesionales a la Dirección de Bosques Biodiversidad y Servicios Ecosistémicos del Ministerio de Ambiente y Desarrollo Sostenible para apoyar los procedimientos asociados a la expedición de actos administrativos competencia de la Dirección.</t>
  </si>
  <si>
    <t>El valor del contrato a celebrar es hasta por la suma de SETENTA Y CINCO MILLONES OCHOCIENTOS SETENTA Y SEIS MIL SEISCIENTOS SESENTA Y SIETE PESOS ($75.876.667) M/CTE, incluido los impuestos a que haya lugar.</t>
  </si>
  <si>
    <t>1. Enumerar los autos de trámite y ejecución de Sustracción de Reservas Forestales Nacionales, Acceso a Recursos Genéticos y Procedimiento Sancionatorio Ambiental, y solicitar a Secretaría General la enumeración de las Resoluciones proferidas por la Dirección de Bosques, Biodiversidad y Servicios Ecosistémicos. 2. Proyectar y/o revisar a través del aplicativo ARCA los oficios de citación, comunicación y notificación de los actos administrativos de los diferentes trámites y procedimientos administrativos a cargo de la Dirección. 3. Proyectar y/o revisar las constancias de ejecutoria de los actos administrativos expedidos por la Dirección, cuando sea procedente, de conformidad con lo establecido en el CPACA y cargar y/o verificar su cargue en el aplicativo SILAMC. 4. Solicitar a quien corresponda la publicación en la página web del Ministerio los actos administrativos proferidos en la Dirección de Bosques, Biodiversidad y Servicios Ecosistémicos, cuando se requiera y realizar la notificación a través del aplicativo VITAL cuando así se requiera. 5. Mantener actualizada una base de datos en (formato Excel o Drive), en la cual se encuentra consignando el estado de las notificaciones de los actos administrativos proferidos por la Dirección de Bosques, Biodiversidad y Servicios Ecosistémicos. 6. Proyectar respuesta, en los términos previstos en la ley, de las PQRS que le sean asignadas por la supervisión a través de la plataforma ARCA o por otro medio o herramienta de la entidad, relacionado con el objeto del contrato. 7. Entregar periódicamente al Archivo de Gestión Documental de la Dirección los respectivos soportes del procedimiento de notificación de los actos administrativos que se generen. 8. Presentar los informes sobre el estado de las notificaciones de los trámites adelantados, cuado sea requerido por el supervisor del contrato. 9. Las demás actividades asignadas por el supervisor que se relacionen con el objeto y las obligaciones contractuales.</t>
  </si>
  <si>
    <t>El término estrictamente indispensable para que el contratista cumpla con el objeto y obligaciones contractuales será ONCE (11) MESES Y DIEZ (10) DÍAS, o hasta 31 de diciembre de 2025, lo primero que ocurra.</t>
  </si>
  <si>
    <t>ANGIE PAOLA ARRIETA CANTOR</t>
  </si>
  <si>
    <t>Prestar servicios de apoyo a la gestión a la Unidad Coordinadora para el Gobierno Abierto y Servicio a la Ciudadanía, para realizar actividades administrativas, operativas y asistenciales en materia de recepción, radicación y distribución de comunicaciones oficiales de la Entidad.</t>
  </si>
  <si>
    <t>1. Realizar la recepción, radicación y registro en los sistemas y herramientas del ministerio de todas las comunicaciones oficiales, tales como PQRSD y otros documentos físicos y electrónicos recibidos a través de los canales autorizados, garantizando su correcta trazabilidad y cumplimiento con los lineamientos establecidos por la entidad. 2. Contribuir en la preparación de reportes, análisis estadísticos y métricas relevantes para la gestión de la UCGA, apoyando la toma de decisiones y la optimización de procesos institucionales. 3. Asistir a las reuniones y/o actividades que sean requeridos por el supervisor del contrato y que estén relacionados en el marco contractual. 4. Las demás actividades asignadas por el supervisor, que estén relacionadas con el objeto contractual y las funciones del grupo.</t>
  </si>
  <si>
    <t>MARIA JIMENA VALERO GARAY</t>
  </si>
  <si>
    <t>Prestar servicios profesionales a la Dirección de Bosques Biodiversidad y Servicios Ecosistémicos para apoyar las acciones correspondientes a la implementación de los programas y proyectos en el marco de la Estrategia Nacional de Restauración 2023-2026, y el cumplimiento de las metas de restauración del Plan Nacional de Desarrollo 2022-2026.</t>
  </si>
  <si>
    <t>El valor del contrato a celebrar es hasta por la suma de CIENTO VEINTIÚN MILLONES DE PESOS M/CTE ($ 121.000.000) incluido los impuestos a que haya lugar.</t>
  </si>
  <si>
    <t>1. Realizar el seguimiento a los procesos de planificación, estructuración y ejecución de programas y proyectos relacionadas con la implementación integral de la Estrategia Nacional de Restauración 2023 2026, y el Plan Nacional de Desarrollo con énfasis en las ecorregiones Amazonía, Sabana y Valle de Atriz 2. Desarrollar espacios de articulación institucional, sectorial y comunitaria para la estructuración, implementación de la estrategia de monitoreo para la restauración que contribuyan a dar cumplimiento a la meta y objetivos del Plan Nacional de Desarrollo y el Plan Nacional de Restauración 3.  Proponer lineamientos y hacer acompañamiento a los procesos de fortalecimiento de capacidades técnicas, organizativas y financieras para la consolidación de las economías de la biodiversidad en el marco de los procesos de restauración Aportar técnicamente en la supervisión y seguimiento a los programas y proyectos del FpVB relacionados con restauración, designados por la Dirección de Bosques, Biodiversidad y servicios Ecosistémicos Apoyar los lineamientos e insumos técnicos relacionados con restauración queden cumplimiento a las sentencias que competen a la DBBSE, con énfasis en las ecorregiones Amazonía, Macizo y Valle de Atriz 6. Proyectar respuesta a las PQRS asignadas en el marco del objeto contractual dentro de los términos establecidos 7. Asistir a las reuniones, comisiones, talleres y demás eventos asignados por el supervisor de conformidad con el objeto contractual y elaborar las respectivas ayudas de memoria y listas de asistencia según corresponda 8. Las demás actividades que estén relacionadas con el objeto contractual y que sean asignadas por el supervisor</t>
  </si>
  <si>
    <t>DANIEL FERNANDO GUTIÉRREZ LÓPEZ </t>
  </si>
  <si>
    <t>Prestar servicios profesionales a la Dirección de Bosques, Biodiversidad y Servicios Ecosistémicos para apoyar el análisis y procesamiento de la información del trámite de las solicitudes y seguimiento de contratos de acceso a recursos genéticos y sus productos derivados.</t>
  </si>
  <si>
    <t>1. Actualizar los registros de información a cargo del Grupo de Recursos Genéticos. Elaborar reportes e informes para el cumplimiento de los indicadores de gestión relacionados con la misión del Grupo de Recursos Genéticos. Apoyar el seguimiento administrativo a los contratos de acceso a recursos genéticos y productos derivados con fines comerciales. Apoyar las actividades de divulgación sobre la implementación del Régimen Sobre Acceso a Recursos Genéticos. Acompañar el proceso de implementación y mejora de la sistematización del trámite de acceso a recursos genéticos y productos derivados. Verificar y organizar la documentación de los expedientes (RGE) de acuerdo con las indicaciones del supervisor. Proyectar y gestionar respuesta, en los términos previstos en la ley, de las PQRS en materia de acceso a recursos genéticos que le sean asignadas por la supervisión a través de la plataforma ARCA o por otro medio o herramienta de la entidad, relacionado con el objeto del contrato, adjuntando el reporte del Sistema de Gestión Documental.</t>
  </si>
  <si>
    <t>YURISAN RODRIGUEZ ROMERO</t>
  </si>
  <si>
    <t>https://community.secop.gov.co/Public/Tendering/OpportunityDetail/Index?noticeUID=CO1.NTC.7268883&amp;isFromPublicArea=True&amp;isModal=False</t>
  </si>
  <si>
    <t>https://community.secop.gov.co/Public/Tendering/OpportunityDetail/Index?noticeUID=CO1.NTC.7343372&amp;isFromPublicArea=True&amp;isModal=False</t>
  </si>
  <si>
    <t>https://community.secop.gov.co/Public/Tendering/OpportunityDetail/Index?noticeUID=CO1.NTC.7311699&amp;isFromPublicArea=True&amp;isModal=False</t>
  </si>
  <si>
    <t>https://community.secop.gov.co/Public/Tendering/OpportunityDetail/Index?noticeUID=CO1.NTC.7314166&amp;isFromPublicArea=True&amp;isModal=False</t>
  </si>
  <si>
    <t>https://community.secop.gov.co/Public/Tendering/OpportunityDetail/Index?noticeUID=CO1.NTC.7314163&amp;isFromPublicArea=True&amp;isModal=False</t>
  </si>
  <si>
    <t>https://community.secop.gov.co/Public/Tendering/OpportunityDetail/Index?noticeUID=CO1.NTC.7315892&amp;isFromPublicArea=True&amp;isModal=False</t>
  </si>
  <si>
    <t>https://community.secop.gov.co/Public/Tendering/OpportunityDetail/Index?noticeUID=CO1.NTC.7375097&amp;isFromPublicArea=True&amp;isModal=False</t>
  </si>
  <si>
    <t>https://community.secop.gov.co/Public/Tendering/OpportunityDetail/Index?noticeUID=CO1.NTC.7269141&amp;isFromPublicArea=True&amp;isModal=False</t>
  </si>
  <si>
    <t>https://community.secop.gov.co/Public/Tendering/OpportunityDetail/Index?noticeUID=CO1.NTC.7314845&amp;isFromPublicArea=True&amp;isModal=False</t>
  </si>
  <si>
    <t>https://community.secop.gov.co/Public/Tendering/OpportunityDetail/Index?noticeUID=CO1.NTC.7354665&amp;isFromPublicArea=True&amp;isModal=False</t>
  </si>
  <si>
    <t>https://community.secop.gov.co/Public/Tendering/OpportunityDetail/Index?noticeUID=CO1.NTC.7365650&amp;isFromPublicArea=True&amp;isModal=False</t>
  </si>
  <si>
    <t>https://community.secop.gov.co/Public/Tendering/OpportunityDetail/Index?noticeUID=CO1.NTC.7358704&amp;isFromPublicArea=True&amp;isModal=False</t>
  </si>
  <si>
    <t>v16/01/2025</t>
  </si>
  <si>
    <t>https://community.secop.gov.co/Public/Tendering/OpportunityDetail/Index?noticeUID=CO1.NTC.7354006&amp;isFromPublicArea=True&amp;isModal=False</t>
  </si>
  <si>
    <t>https://community.secop.gov.co/Public/Tendering/OpportunityDetail/Index?noticeUID=CO1.NTC.7354081&amp;isFromPublicArea=True&amp;isModal=False</t>
  </si>
  <si>
    <t>https://community.secop.gov.co/Public/Tendering/OpportunityDetail/Index?noticeUID=CO1.NTC.7275392&amp;isFromPublicArea=True&amp;isModal=False</t>
  </si>
  <si>
    <t>https://community.secop.gov.co/Public/Tendering/OpportunityDetail/Index?noticeUID=CO1.NTC.7306780&amp;isFromPublicArea=True&amp;isModal=False</t>
  </si>
  <si>
    <t>https://community.secop.gov.co/Public/Tendering/OpportunityDetail/Index?noticeUID=CO1.NTC.7304249&amp;isFromPublicArea=True&amp;isModal=False</t>
  </si>
  <si>
    <t>https://community.secop.gov.co/Public/Tendering/OpportunityDetail/Index?noticeUID=CO1.NTC.7307189&amp;isFromPublicArea=True&amp;isModal=False</t>
  </si>
  <si>
    <t>https://community.secop.gov.co/Public/Tendering/OpportunityDetail/Index?noticeUID=CO1.NTC.7305557&amp;isFromPublicArea=True&amp;isModal=False</t>
  </si>
  <si>
    <t>https://community.secop.gov.co/Public/Tendering/OpportunityDetail/Index?noticeUID=CO1.NTC.7369495&amp;isFromPublicArea=True&amp;isModal=False</t>
  </si>
  <si>
    <t>https://community.secop.gov.co/Public/Tendering/OpportunityDetail/Index?noticeUID=CO1.NTC.7308628&amp;isFromPublicArea=True&amp;isModal=False</t>
  </si>
  <si>
    <t>https://community.secop.gov.co/Public/Tendering/OpportunityDetail/Index?noticeUID=CO1.NTC.7316325&amp;isFromPublicArea=True&amp;isModal=False</t>
  </si>
  <si>
    <t>https://community.secop.gov.co/Public/Tendering/OpportunityDetail/Index?noticeUID=CO1.NTC.7331615&amp;isFromPublicArea=True&amp;isModal=False</t>
  </si>
  <si>
    <t>https://community.secop.gov.co/Public/Tendering/OpportunityDetail/Index?noticeUID=CO1.NTC.7356822&amp;isFromPublicArea=True&amp;isModal=False</t>
  </si>
  <si>
    <t>https://community.secop.gov.co/Public/Tendering/OpportunityDetail/Index?noticeUID=CO1.NTC.7321152&amp;isFromPublicArea=True&amp;isModal=False</t>
  </si>
  <si>
    <t>https://community.secop.gov.co/Public/Tendering/OpportunityDetail/Index?noticeUID=CO1.NTC.7336355&amp;isFromPublicArea=True&amp;isModal=False</t>
  </si>
  <si>
    <t>https://community.secop.gov.co/Public/Tendering/OpportunityDetail/Index?noticeUID=CO1.NTC.7327519&amp;isFromPublicArea=True&amp;isModal=False</t>
  </si>
  <si>
    <t>https://community.secop.gov.co/Public/Tendering/OpportunityDetail/Index?noticeUID=CO1.NTC.7316332&amp;isFromPublicArea=True&amp;isModal=False</t>
  </si>
  <si>
    <t>https://community.secop.gov.co/Public/Tendering/OpportunityDetail/Index?noticeUID=CO1.NTC.7311778&amp;isFromPublicArea=True&amp;isModal=False</t>
  </si>
  <si>
    <t>https://community.secop.gov.co/Public/Tendering/OpportunityDetail/Index?noticeUID=CO1.NTC.7370825&amp;isFromPublicArea=True&amp;isModal=False</t>
  </si>
  <si>
    <t>https://community.secop.gov.co/Public/Tendering/OpportunityDetail/Index?noticeUID=CO1.NTC.7311772&amp;isFromPublicArea=True&amp;isModal=False</t>
  </si>
  <si>
    <t>https://community.secop.gov.co/Public/Tendering/OpportunityDetail/Index?noticeUID=CO1.NTC.7315887&amp;isFromPublicArea=True&amp;isModal=False</t>
  </si>
  <si>
    <t>https://community.secop.gov.co/Public/Tendering/OpportunityDetail/Index?noticeUID=CO1.NTC.7269179&amp;isFromPublicArea=True&amp;isModal=False</t>
  </si>
  <si>
    <t>https://community.secop.gov.co/Public/Tendering/OpportunityDetail/Index?noticeUID=CO1.NTC.7287083&amp;isFromPublicArea=True&amp;isModal=False</t>
  </si>
  <si>
    <t>https://community.secop.gov.co/Public/Tendering/OpportunityDetail/Index?noticeUID=CO1.NTC.7269180&amp;isFromPublicArea=True&amp;isModal=False</t>
  </si>
  <si>
    <t>https://community.secop.gov.co/Public/Tendering/OpportunityDetail/Index?noticeUID=CO1.NTC.7269175&amp;isFromPublicArea=True&amp;isModal=False</t>
  </si>
  <si>
    <t>https://community.secop.gov.co/Public/Tendering/OpportunityDetail/Index?noticeUID=CO1.NTC.7275363&amp;isFromPublicArea=True&amp;isModal=False</t>
  </si>
  <si>
    <t>https://community.secop.gov.co/Public/Tendering/OpportunityDetail/Index?noticeUID=CO1.NTC.7275372&amp;isFromPublicArea=True&amp;isModal=False</t>
  </si>
  <si>
    <t>https://community.secop.gov.co/Public/Tendering/OpportunityDetail/Index?noticeUID=CO1.NTC.7302448&amp;isFromPublicArea=True&amp;isModal=False</t>
  </si>
  <si>
    <t>https://community.secop.gov.co/Public/Tendering/OpportunityDetail/Index?noticeUID=CO1.NTC.7268898&amp;isFromPublicArea=True&amp;isModal=False</t>
  </si>
  <si>
    <t>EJECUCION</t>
  </si>
  <si>
    <t>https://www1.funcionpublica.gov.co/web/sigep2/hdv/-/directorio/S1839848-8003-5/view</t>
  </si>
  <si>
    <t>https://www1.funcionpublica.gov.co/web/sigep2/hdv/-/directorio/S3151763-8003-5/view</t>
  </si>
  <si>
    <t>https://www1.funcionpublica.gov.co/web/sigep2/hdv/-/directorio/S2654878-8003-5/view</t>
  </si>
  <si>
    <t>https://www1.funcionpublica.gov.co/web/sigep2/hdv/-/directorio/S2887953-8003-5/view</t>
  </si>
  <si>
    <t>https://www1.funcionpublica.gov.co/web/sigep2/hdv/-/directorio/S2806039-8003-5/view</t>
  </si>
  <si>
    <t>https://www1.funcionpublica.gov.co/web/sigep2/hdv/-/directorio/S2358331-8003-5/view</t>
  </si>
  <si>
    <t>https://www1.funcionpublica.gov.co/web/sigep2/hdv/-/directorio/S4804213-8003-5/view</t>
  </si>
  <si>
    <t>https://www1.funcionpublica.gov.co/web/sigep2/hdv/-/directorio/S1891972-8003-5/view</t>
  </si>
  <si>
    <t>https://www1.funcionpublica.gov.co/web/sigep2/hdv/-/directorio/S867687-8003-5/view</t>
  </si>
  <si>
    <t>https://www1.funcionpublica.gov.co/web/sigep2/hdv/-/directorio/S2321984-8003-5/view</t>
  </si>
  <si>
    <t>https://www1.funcionpublica.gov.co/web/sigep2/hdv/-/directorio/S4804921-8003-5/view</t>
  </si>
  <si>
    <t>https://www1.funcionpublica.gov.co/web/sigep2/hdv/-/directorio/S519536-8003-5/view</t>
  </si>
  <si>
    <t>https://www1.funcionpublica.gov.co/web/sigep2/hdv/-/directorio/S4467074-8003-5/view</t>
  </si>
  <si>
    <t>https://www1.funcionpublica.gov.co/web/sigep2/hdv/-/directorio/S3132321-8003-5/view</t>
  </si>
  <si>
    <t>https://www1.funcionpublica.gov.co/web/sigep2/hdv/-/directorio/S4231406-8003-5/view</t>
  </si>
  <si>
    <t>https://www1.funcionpublica.gov.co/web/sigep2/hdv/-/directorio/S893081-8003-5/view</t>
  </si>
  <si>
    <t>https://www1.funcionpublica.gov.co/web/sigep2/hdv/-/directorio/S2439237-8003-5/view</t>
  </si>
  <si>
    <t>https://www1.funcionpublica.gov.co/web/sigep2/hdv/-/directorio/S2326733-8003-5/view</t>
  </si>
  <si>
    <t>https://www1.funcionpublica.gov.co/web/sigep2/hdv/-/directorio/S699216-8003-5/view</t>
  </si>
  <si>
    <t>https://www1.funcionpublica.gov.co/web/sigep2/hdv/-/directorio/S1616779-8003-5/view</t>
  </si>
  <si>
    <t>https://www1.funcionpublica.gov.co/web/sigep2/hdv/-/directorio/S762512-8003-5/view</t>
  </si>
  <si>
    <t>https://www1.funcionpublica.gov.co/web/sigep2/hdv/-/directorio/S778180-8003-5/view</t>
  </si>
  <si>
    <t>https://www1.funcionpublica.gov.co/web/sigep2/hdv/-/directorio/S673051-8003-5/view</t>
  </si>
  <si>
    <t>https://www1.funcionpublica.gov.co/web/sigep2/hdv/-/directorio/S3203986-8003-5/view</t>
  </si>
  <si>
    <t>https://www1.funcionpublica.gov.co/web/sigep2/hdv/-/directorio/S555161-8003-5/view</t>
  </si>
  <si>
    <t>https://www1.funcionpublica.gov.co/web/sigep2/hdv/-/directorio/S636926-8003-5/view</t>
  </si>
  <si>
    <t>https://www1.funcionpublica.gov.co/web/sigep2/hdv/-/directorio/S1870965-8003-5/view</t>
  </si>
  <si>
    <t>https://www1.funcionpublica.gov.co/web/sigep2/hdv/-/directorio/S4809046-8003-5/view</t>
  </si>
  <si>
    <t>https://www1.funcionpublica.gov.co/web/sigep2/hdv/-/directorio/S4763333-8003-5/view</t>
  </si>
  <si>
    <t>https://www1.funcionpublica.gov.co/web/sigep2/hdv/-/directorio/S5041141-8003-5/view</t>
  </si>
  <si>
    <t>https://www1.funcionpublica.gov.co/web/sigep2/hdv/-/directorio/S2989529-8003-5/view</t>
  </si>
  <si>
    <t>https://www1.funcionpublica.gov.co/web/sigep2/hdv/-/directorio/S36215-8003-5/view</t>
  </si>
  <si>
    <t>https://www1.funcionpublica.gov.co/web/sigep2/hdv/-/directorio/S1762678-8003-5/view</t>
  </si>
  <si>
    <t>https://www1.funcionpublica.gov.co/web/sigep2/hdv/-/directorio/S588284-8003-5/view</t>
  </si>
  <si>
    <t>https://www1.funcionpublica.gov.co/web/sigep2/hdv/-/directorio/S322439-8003-5/view</t>
  </si>
  <si>
    <t>https://www1.funcionpublica.gov.co/web/sigep2/hdv/-/directorio/S517067-8003-5/view</t>
  </si>
  <si>
    <t>https://www1.funcionpublica.gov.co/web/sigep2/hdv/-/directorio/S2723567-8003-5/view</t>
  </si>
  <si>
    <t>https://www1.funcionpublica.gov.co/web/sigep2/hdv/-/directorio/S4234686-8003-5/view</t>
  </si>
  <si>
    <t>https://www1.funcionpublica.gov.co/web/sigep2/hdv/-/directorio/S1599469-8003-5/view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</si>
</sst>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 #,##0_);_(* \(#,##0\);_(* &quot;-&quot;??_);_(@_)"/>
    <numFmt numFmtId="168" formatCode="_(&quot;$&quot;\ * #,##0_);_(&quot;$&quot;\ * \(#,##0\);_(&quot;$&quot;\ * &quot;-&quot;??_);_(@_)"/>
    <numFmt numFmtId="169" formatCode="yyyy/mm/dd;@"/>
    <numFmt numFmtId="170" formatCode="yyyy/mm/dd"/>
    <numFmt numFmtId="171" formatCode="_ * #,##0.00_ ;_ * \-#,##0.00_ ;_ * &quot;-&quot;??_ ;_ @_ "/>
    <numFmt numFmtId="172" formatCode="_ * #,##0_ ;_ * \-#,##0_ ;_ * &quot;-&quot;_ ;_ @_ "/>
    <numFmt numFmtId="173" formatCode="_ &quot;$&quot;\ * #,##0.00_ ;_ &quot;$&quot;\ * \-#,##0.00_ ;_ &quot;$&quot;\ * &quot;-&quot;??_ ;_ @_ "/>
    <numFmt numFmtId="174" formatCode="_-* #,##0.00\ _P_t_s_-;\-* #,##0.00\ _P_t_s_-;_-* &quot;-&quot;\ _P_t_s_-;_-@_-"/>
    <numFmt numFmtId="175" formatCode="_(* #,##0.0_);_(* \(#,##0.0\);_(* &quot;-&quot;??_);_(@_)"/>
    <numFmt numFmtId="176" formatCode="dd/mm/yyyy"/>
  </numFmts>
  <fonts count="45">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sz val="11"/>
      <color theme="1"/>
      <name val="Calibri"/>
      <family val="2"/>
      <scheme val="minor"/>
    </font>
    <font>
      <sz val="10"/>
      <name val="Arial"/>
      <family val="2"/>
    </font>
    <font>
      <b/>
      <sz val="10"/>
      <color theme="0"/>
      <name val="Calibri"/>
      <family val="2"/>
      <scheme val="minor"/>
    </font>
    <font>
      <i/>
      <sz val="11"/>
      <color theme="1"/>
      <name val="Calibri"/>
      <family val="2"/>
      <scheme val="minor"/>
    </font>
    <font>
      <sz val="10"/>
      <color theme="0"/>
      <name val="Calibri"/>
      <family val="2"/>
      <scheme val="minor"/>
    </font>
    <font>
      <b/>
      <sz val="10"/>
      <color theme="0"/>
      <name val="Calibri"/>
      <family val="2"/>
      <scheme val="minor"/>
    </font>
    <font>
      <sz val="8"/>
      <name val="Calibri"/>
      <family val="2"/>
      <scheme val="minor"/>
    </font>
    <font>
      <sz val="11"/>
      <color theme="1"/>
      <name val="Arial"/>
      <family val="2"/>
    </font>
    <font>
      <sz val="9"/>
      <color indexed="81"/>
      <name val="Tahoma"/>
      <family val="2"/>
    </font>
    <font>
      <b/>
      <sz val="9"/>
      <color theme="1"/>
      <name val="Trebuchet MS"/>
      <family val="2"/>
    </font>
    <font>
      <sz val="9"/>
      <color theme="1"/>
      <name val="Trebuchet MS"/>
      <family val="2"/>
    </font>
    <font>
      <sz val="9"/>
      <color theme="1"/>
      <name val="Trebuchet MS"/>
      <family val="2"/>
    </font>
    <font>
      <sz val="9"/>
      <color theme="1"/>
      <name val="Trebuchet MS"/>
      <family val="2"/>
    </font>
    <font>
      <sz val="9"/>
      <color theme="1"/>
      <name val="Trebuchet MS"/>
      <family val="2"/>
    </font>
    <font>
      <sz val="9"/>
      <color theme="1"/>
      <name val="Trebuchet MS"/>
      <family val="2"/>
    </font>
    <font>
      <sz val="9"/>
      <color theme="1"/>
      <name val="Trebuchet MS"/>
      <family val="2"/>
    </font>
    <font>
      <i/>
      <sz val="6"/>
      <color theme="1"/>
      <name val="Calibri"/>
      <family val="2"/>
      <scheme val="minor"/>
    </font>
    <font>
      <u/>
      <sz val="10"/>
      <color indexed="12"/>
      <name val="Arial"/>
      <family val="2"/>
    </font>
    <font>
      <sz val="11"/>
      <color indexed="8"/>
      <name val="Calibri"/>
      <family val="2"/>
    </font>
    <font>
      <sz val="11"/>
      <color indexed="8"/>
      <name val="Calibri"/>
      <family val="2"/>
      <scheme val="minor"/>
    </font>
    <font>
      <sz val="9"/>
      <color rgb="FF000000"/>
      <name val="Arial"/>
      <family val="2"/>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sz val="9"/>
      <color theme="1"/>
      <name val="Arial"/>
      <family val="2"/>
    </font>
    <font>
      <sz val="11"/>
      <name val="Calibri"/>
      <family val="2"/>
      <scheme val="minor"/>
    </font>
    <font>
      <sz val="11"/>
      <color theme="1"/>
      <name val="Calibri"/>
      <family val="2"/>
      <scheme val="minor"/>
    </font>
    <font>
      <sz val="10"/>
      <color rgb="FF000000"/>
      <name val="Calibri"/>
      <family val="2"/>
      <scheme val="minor"/>
    </font>
    <font>
      <sz val="11"/>
      <name val="Calibri"/>
      <family val="2"/>
      <scheme val="minor"/>
    </font>
    <font>
      <sz val="11"/>
      <color theme="1"/>
      <name val="Calibri"/>
      <family val="2"/>
      <scheme val="minor"/>
    </font>
    <font>
      <b/>
      <sz val="11"/>
      <color theme="0"/>
      <name val="Arial Narrow"/>
      <family val="2"/>
    </font>
    <font>
      <sz val="11"/>
      <color theme="1"/>
      <name val="Arial Narrow"/>
      <family val="2"/>
    </font>
    <font>
      <sz val="11"/>
      <name val="Calibri"/>
      <family val="2"/>
      <scheme val="minor"/>
    </font>
    <font>
      <sz val="11"/>
      <color theme="1"/>
      <name val="Calibri"/>
      <family val="2"/>
      <scheme val="minor"/>
    </font>
    <font>
      <b/>
      <sz val="10"/>
      <color rgb="FF000000"/>
      <name val="Arial"/>
      <family val="2"/>
    </font>
    <font>
      <sz val="11"/>
      <color theme="1"/>
      <name val="Aptos"/>
      <family val="2"/>
    </font>
    <font>
      <sz val="11"/>
      <name val="Calibri"/>
      <family val="2"/>
      <scheme val="minor"/>
    </font>
    <font>
      <sz val="11"/>
      <color theme="1"/>
      <name val="Calibri"/>
      <family val="2"/>
      <scheme val="minor"/>
    </font>
    <font>
      <sz val="11"/>
      <color theme="9"/>
      <name val="Calibri"/>
      <family val="2"/>
      <scheme val="minor"/>
    </font>
    <font>
      <sz val="11"/>
      <name val="Calibri"/>
      <family val="2"/>
      <scheme val="minor"/>
    </font>
  </fonts>
  <fills count="11">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
      <patternFill patternType="solid">
        <fgColor theme="9" tint="-0.499984740745262"/>
        <bgColor indexed="64"/>
      </patternFill>
    </fill>
    <fill>
      <patternFill patternType="solid">
        <fgColor rgb="FFFFFFCC"/>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4"/>
        <bgColor theme="4"/>
      </patternFill>
    </fill>
    <fill>
      <patternFill patternType="solid">
        <fgColor rgb="FFFFC000"/>
        <bgColor indexed="64"/>
      </patternFill>
    </fill>
    <fill>
      <patternFill patternType="solid">
        <fgColor theme="4" tint="-0.499984740745262"/>
        <bgColor indexed="64"/>
      </patternFill>
    </fill>
  </fills>
  <borders count="28">
    <border>
      <left/>
      <right/>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9389629810485"/>
      </left>
      <right/>
      <top/>
      <bottom/>
      <diagonal/>
    </border>
    <border>
      <left style="thin">
        <color theme="9" tint="0.59999389629810485"/>
      </left>
      <right/>
      <top style="thin">
        <color theme="9" tint="0.59999389629810485"/>
      </top>
      <bottom style="thin">
        <color theme="9" tint="0.59999389629810485"/>
      </bottom>
      <diagonal/>
    </border>
    <border>
      <left/>
      <right/>
      <top style="thin">
        <color theme="9" tint="0.59999389629810485"/>
      </top>
      <bottom style="thin">
        <color theme="9" tint="0.59999389629810485"/>
      </bottom>
      <diagonal/>
    </border>
    <border>
      <left/>
      <right style="thin">
        <color theme="9" tint="0.59999389629810485"/>
      </right>
      <top style="thin">
        <color theme="9" tint="0.59999389629810485"/>
      </top>
      <bottom style="thin">
        <color theme="9" tint="0.59999389629810485"/>
      </bottom>
      <diagonal/>
    </border>
    <border>
      <left/>
      <right style="thin">
        <color theme="9" tint="0.59999389629810485"/>
      </right>
      <top/>
      <bottom/>
      <diagonal/>
    </border>
    <border>
      <left style="thin">
        <color theme="0"/>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top/>
      <bottom style="thick">
        <color theme="0"/>
      </bottom>
      <diagonal/>
    </border>
    <border>
      <left/>
      <right/>
      <top/>
      <bottom style="thick">
        <color theme="0"/>
      </bottom>
      <diagonal/>
    </border>
    <border>
      <left/>
      <right style="thin">
        <color theme="0"/>
      </right>
      <top/>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style="thin">
        <color theme="4" tint="0.39997558519241921"/>
      </bottom>
      <diagonal/>
    </border>
    <border>
      <left style="hair">
        <color indexed="64"/>
      </left>
      <right style="hair">
        <color indexed="64"/>
      </right>
      <top style="hair">
        <color indexed="64"/>
      </top>
      <bottom style="hair">
        <color indexed="64"/>
      </bottom>
      <diagonal/>
    </border>
  </borders>
  <cellStyleXfs count="14444">
    <xf numFmtId="0" fontId="0" fillId="0" borderId="0"/>
    <xf numFmtId="165" fontId="4" fillId="0" borderId="0" applyFont="0" applyFill="0" applyBorder="0" applyAlignment="0" applyProtection="0"/>
    <xf numFmtId="166" fontId="4" fillId="0" borderId="0" applyFont="0" applyFill="0" applyBorder="0" applyAlignment="0" applyProtection="0"/>
    <xf numFmtId="0" fontId="5" fillId="0" borderId="0"/>
    <xf numFmtId="171"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11" fillId="0" borderId="0"/>
    <xf numFmtId="165" fontId="4" fillId="0" borderId="0" applyFont="0" applyFill="0" applyBorder="0" applyAlignment="0" applyProtection="0"/>
    <xf numFmtId="0" fontId="5" fillId="0" borderId="0"/>
    <xf numFmtId="0" fontId="21" fillId="0" borderId="0" applyNumberFormat="0" applyFill="0" applyBorder="0" applyAlignment="0" applyProtection="0">
      <alignment vertical="top"/>
      <protection locked="0"/>
    </xf>
    <xf numFmtId="0"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43" fontId="4"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43" fontId="22"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23"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23" fillId="0" borderId="0"/>
    <xf numFmtId="0" fontId="5" fillId="0" borderId="0"/>
    <xf numFmtId="0" fontId="22" fillId="0" borderId="0"/>
    <xf numFmtId="0" fontId="23" fillId="0" borderId="0"/>
    <xf numFmtId="0" fontId="5" fillId="0" borderId="0"/>
    <xf numFmtId="0" fontId="5" fillId="0" borderId="0"/>
    <xf numFmtId="0" fontId="5" fillId="0" borderId="0"/>
    <xf numFmtId="0" fontId="22" fillId="0" borderId="0"/>
    <xf numFmtId="0" fontId="5" fillId="0" borderId="0"/>
    <xf numFmtId="0" fontId="4" fillId="0" borderId="0"/>
    <xf numFmtId="0" fontId="4" fillId="0" borderId="0"/>
    <xf numFmtId="0" fontId="22" fillId="0" borderId="0"/>
    <xf numFmtId="0" fontId="4" fillId="0" borderId="0"/>
    <xf numFmtId="0" fontId="4" fillId="0" borderId="0"/>
    <xf numFmtId="0" fontId="4" fillId="0" borderId="0"/>
    <xf numFmtId="0" fontId="23" fillId="0" borderId="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0" fontId="22" fillId="5" borderId="25" applyNumberFormat="0" applyFont="0" applyAlignment="0" applyProtection="0"/>
    <xf numFmtId="9" fontId="22"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0" fontId="5" fillId="0" borderId="0"/>
    <xf numFmtId="0" fontId="5" fillId="0" borderId="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164" fontId="22" fillId="0" borderId="0" applyFont="0" applyFill="0" applyBorder="0" applyAlignment="0" applyProtection="0"/>
    <xf numFmtId="164" fontId="4" fillId="0" borderId="0" applyFont="0" applyFill="0" applyBorder="0" applyAlignment="0" applyProtection="0"/>
    <xf numFmtId="0" fontId="26" fillId="0" borderId="0" applyNumberForma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4"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39">
    <xf numFmtId="0" fontId="0" fillId="0" borderId="0" xfId="0"/>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xf>
    <xf numFmtId="168" fontId="0" fillId="0" borderId="0" xfId="0" applyNumberFormat="1"/>
    <xf numFmtId="14" fontId="0" fillId="0" borderId="0" xfId="0" applyNumberFormat="1" applyAlignment="1">
      <alignment horizontal="center" vertical="center"/>
    </xf>
    <xf numFmtId="3" fontId="0" fillId="0" borderId="0" xfId="0" applyNumberFormat="1"/>
    <xf numFmtId="9" fontId="0" fillId="0" borderId="0" xfId="0" applyNumberFormat="1" applyAlignment="1">
      <alignment horizontal="center" vertical="center"/>
    </xf>
    <xf numFmtId="9" fontId="0" fillId="0" borderId="0" xfId="0" applyNumberFormat="1"/>
    <xf numFmtId="169" fontId="0" fillId="0" borderId="0" xfId="0" applyNumberFormat="1"/>
    <xf numFmtId="14" fontId="0" fillId="0" borderId="0" xfId="0" applyNumberFormat="1" applyAlignment="1">
      <alignment horizontal="center"/>
    </xf>
    <xf numFmtId="169" fontId="6" fillId="0" borderId="8" xfId="3" applyNumberFormat="1" applyFont="1" applyBorder="1" applyAlignment="1">
      <alignment horizontal="center" vertical="center" wrapText="1"/>
    </xf>
    <xf numFmtId="4" fontId="6" fillId="0" borderId="8" xfId="3" applyNumberFormat="1" applyFont="1" applyBorder="1" applyAlignment="1">
      <alignment horizontal="center" vertical="center" wrapText="1"/>
    </xf>
    <xf numFmtId="164" fontId="6" fillId="0" borderId="8" xfId="2" applyNumberFormat="1" applyFont="1" applyFill="1" applyBorder="1" applyAlignment="1">
      <alignment horizontal="center" vertical="center" wrapText="1"/>
    </xf>
    <xf numFmtId="170" fontId="6" fillId="0" borderId="8" xfId="3" applyNumberFormat="1" applyFont="1" applyBorder="1" applyAlignment="1">
      <alignment horizontal="center" vertical="center" wrapText="1"/>
    </xf>
    <xf numFmtId="0" fontId="6" fillId="0" borderId="8" xfId="3" applyFont="1" applyBorder="1" applyAlignment="1">
      <alignment horizontal="center" vertical="center" wrapText="1"/>
    </xf>
    <xf numFmtId="14" fontId="6" fillId="0" borderId="8" xfId="3" applyNumberFormat="1" applyFont="1" applyBorder="1" applyAlignment="1">
      <alignment horizontal="center" vertical="center" wrapText="1"/>
    </xf>
    <xf numFmtId="168" fontId="6" fillId="0" borderId="8" xfId="2" applyNumberFormat="1" applyFont="1" applyFill="1" applyBorder="1" applyAlignment="1">
      <alignment horizontal="center" vertical="center" wrapText="1"/>
    </xf>
    <xf numFmtId="0" fontId="1" fillId="0" borderId="0" xfId="0" applyFont="1" applyAlignment="1">
      <alignment horizontal="center" vertical="center" wrapText="1"/>
    </xf>
    <xf numFmtId="168" fontId="6" fillId="0" borderId="8" xfId="3" applyNumberFormat="1" applyFont="1" applyBorder="1" applyAlignment="1">
      <alignment horizontal="center" vertical="center" wrapText="1"/>
    </xf>
    <xf numFmtId="0" fontId="8" fillId="0" borderId="0" xfId="0" applyFont="1"/>
    <xf numFmtId="0" fontId="8" fillId="0" borderId="7" xfId="0" applyFont="1" applyBorder="1" applyAlignment="1">
      <alignment horizontal="center" vertical="center" wrapText="1"/>
    </xf>
    <xf numFmtId="14" fontId="0" fillId="0" borderId="0" xfId="0" applyNumberFormat="1"/>
    <xf numFmtId="0" fontId="3" fillId="0" borderId="1" xfId="0" applyFont="1" applyBorder="1" applyAlignment="1">
      <alignment horizontal="center" vertical="center"/>
    </xf>
    <xf numFmtId="170" fontId="0" fillId="0" borderId="0" xfId="0" applyNumberFormat="1"/>
    <xf numFmtId="170" fontId="9" fillId="0" borderId="9" xfId="3" applyNumberFormat="1" applyFont="1" applyBorder="1" applyAlignment="1">
      <alignment horizontal="center" vertical="center" wrapText="1"/>
    </xf>
    <xf numFmtId="170" fontId="9" fillId="0" borderId="0" xfId="3" applyNumberFormat="1" applyFont="1" applyAlignment="1">
      <alignment horizontal="center" vertical="center" wrapText="1"/>
    </xf>
    <xf numFmtId="170" fontId="9" fillId="0" borderId="10" xfId="3" applyNumberFormat="1" applyFont="1" applyBorder="1" applyAlignment="1">
      <alignment horizontal="center" vertical="center" wrapText="1"/>
    </xf>
    <xf numFmtId="168" fontId="9" fillId="0" borderId="0" xfId="3" applyNumberFormat="1" applyFont="1" applyAlignment="1">
      <alignment horizontal="center" vertical="center" wrapText="1"/>
    </xf>
    <xf numFmtId="9" fontId="9" fillId="0" borderId="0" xfId="3"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11" xfId="0" applyBorder="1" applyAlignment="1" applyProtection="1">
      <alignment vertical="center"/>
      <protection locked="0"/>
    </xf>
    <xf numFmtId="0" fontId="0" fillId="0" borderId="0" xfId="0" applyAlignment="1">
      <alignment horizontal="left"/>
    </xf>
    <xf numFmtId="1" fontId="0" fillId="0" borderId="0" xfId="0" applyNumberFormat="1"/>
    <xf numFmtId="168" fontId="0" fillId="3" borderId="12" xfId="0" applyNumberFormat="1" applyFill="1" applyBorder="1"/>
    <xf numFmtId="168" fontId="0" fillId="0" borderId="0" xfId="0" applyNumberFormat="1" applyAlignment="1">
      <alignment wrapText="1"/>
    </xf>
    <xf numFmtId="0" fontId="0" fillId="0" borderId="0" xfId="0" applyAlignment="1">
      <alignmen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4" fillId="0" borderId="0" xfId="0" applyFont="1"/>
    <xf numFmtId="0" fontId="14" fillId="0" borderId="8" xfId="0" applyFont="1" applyBorder="1"/>
    <xf numFmtId="3" fontId="14" fillId="0" borderId="8" xfId="0" applyNumberFormat="1" applyFont="1" applyBorder="1"/>
    <xf numFmtId="14" fontId="14" fillId="0" borderId="8" xfId="0" applyNumberFormat="1" applyFont="1" applyBorder="1"/>
    <xf numFmtId="0" fontId="14" fillId="0" borderId="15" xfId="0" applyFont="1" applyBorder="1"/>
    <xf numFmtId="0" fontId="14" fillId="0" borderId="20" xfId="0" applyFont="1" applyBorder="1"/>
    <xf numFmtId="3" fontId="14" fillId="0" borderId="20" xfId="0" applyNumberFormat="1" applyFont="1" applyBorder="1"/>
    <xf numFmtId="14" fontId="14" fillId="0" borderId="20" xfId="0" applyNumberFormat="1" applyFont="1" applyBorder="1"/>
    <xf numFmtId="0" fontId="14" fillId="0" borderId="21" xfId="0" applyFont="1" applyBorder="1"/>
    <xf numFmtId="0" fontId="14" fillId="0" borderId="8" xfId="0" applyFont="1" applyBorder="1" applyAlignment="1">
      <alignment horizontal="center"/>
    </xf>
    <xf numFmtId="0" fontId="14" fillId="0" borderId="20" xfId="0" applyFont="1" applyBorder="1" applyAlignment="1">
      <alignment horizontal="center"/>
    </xf>
    <xf numFmtId="0" fontId="14" fillId="0" borderId="14" xfId="0" applyFont="1" applyBorder="1"/>
    <xf numFmtId="0" fontId="14" fillId="0" borderId="19" xfId="0" applyFont="1" applyBorder="1"/>
    <xf numFmtId="0" fontId="15" fillId="0" borderId="14" xfId="0" applyFont="1" applyBorder="1"/>
    <xf numFmtId="0" fontId="15" fillId="0" borderId="8" xfId="0" applyFont="1" applyBorder="1" applyAlignment="1">
      <alignment horizontal="center"/>
    </xf>
    <xf numFmtId="0" fontId="15" fillId="0" borderId="8" xfId="0" applyFont="1" applyBorder="1"/>
    <xf numFmtId="3" fontId="15" fillId="0" borderId="8" xfId="0" applyNumberFormat="1" applyFont="1" applyBorder="1"/>
    <xf numFmtId="14" fontId="15" fillId="0" borderId="8" xfId="0" applyNumberFormat="1" applyFont="1" applyBorder="1"/>
    <xf numFmtId="0" fontId="15" fillId="0" borderId="19" xfId="0" applyFont="1" applyBorder="1"/>
    <xf numFmtId="0" fontId="15" fillId="0" borderId="20" xfId="0" applyFont="1" applyBorder="1"/>
    <xf numFmtId="3" fontId="15" fillId="0" borderId="20" xfId="0" applyNumberFormat="1" applyFont="1" applyBorder="1"/>
    <xf numFmtId="14" fontId="15" fillId="0" borderId="20" xfId="0" applyNumberFormat="1" applyFont="1" applyBorder="1"/>
    <xf numFmtId="0" fontId="15" fillId="0" borderId="21" xfId="0" applyFont="1" applyBorder="1"/>
    <xf numFmtId="0" fontId="16" fillId="0" borderId="14" xfId="0" applyFont="1" applyBorder="1"/>
    <xf numFmtId="0" fontId="16" fillId="0" borderId="8" xfId="0" applyFont="1" applyBorder="1" applyAlignment="1">
      <alignment horizontal="center"/>
    </xf>
    <xf numFmtId="0" fontId="16" fillId="0" borderId="8" xfId="0" applyFont="1" applyBorder="1"/>
    <xf numFmtId="3" fontId="16" fillId="0" borderId="8" xfId="0" applyNumberFormat="1" applyFont="1" applyBorder="1"/>
    <xf numFmtId="14" fontId="16" fillId="0" borderId="8" xfId="0" applyNumberFormat="1" applyFont="1" applyBorder="1"/>
    <xf numFmtId="14" fontId="0" fillId="0" borderId="0" xfId="0" applyNumberFormat="1" applyAlignment="1">
      <alignment wrapText="1"/>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wrapText="1"/>
    </xf>
    <xf numFmtId="9" fontId="0" fillId="0" borderId="0" xfId="0" applyNumberFormat="1" applyAlignment="1">
      <alignment horizontal="center" vertical="center" wrapText="1"/>
    </xf>
    <xf numFmtId="169" fontId="0" fillId="0" borderId="0" xfId="0" applyNumberFormat="1" applyAlignment="1">
      <alignment wrapText="1"/>
    </xf>
    <xf numFmtId="0" fontId="17" fillId="0" borderId="19" xfId="0" applyFont="1" applyBorder="1"/>
    <xf numFmtId="0" fontId="18" fillId="0" borderId="14" xfId="0" applyFont="1" applyBorder="1"/>
    <xf numFmtId="0" fontId="18" fillId="0" borderId="8" xfId="0" applyFont="1" applyBorder="1" applyAlignment="1">
      <alignment horizontal="center"/>
    </xf>
    <xf numFmtId="0" fontId="18" fillId="0" borderId="8" xfId="0" applyFont="1" applyBorder="1"/>
    <xf numFmtId="3" fontId="18" fillId="0" borderId="8" xfId="0" applyNumberFormat="1" applyFont="1" applyBorder="1"/>
    <xf numFmtId="0" fontId="18" fillId="0" borderId="19" xfId="0" applyFont="1" applyBorder="1"/>
    <xf numFmtId="0" fontId="18" fillId="0" borderId="20" xfId="0" applyFont="1" applyBorder="1" applyAlignment="1">
      <alignment horizontal="center"/>
    </xf>
    <xf numFmtId="0" fontId="18" fillId="0" borderId="20" xfId="0" applyFont="1" applyBorder="1"/>
    <xf numFmtId="0" fontId="18" fillId="0" borderId="0" xfId="0" applyFont="1"/>
    <xf numFmtId="0" fontId="18" fillId="0" borderId="0" xfId="0" applyFont="1" applyAlignment="1">
      <alignment horizontal="center"/>
    </xf>
    <xf numFmtId="3" fontId="18" fillId="0" borderId="0" xfId="0" applyNumberFormat="1" applyFont="1"/>
    <xf numFmtId="14" fontId="14" fillId="0" borderId="0" xfId="0" applyNumberFormat="1" applyFont="1"/>
    <xf numFmtId="3" fontId="19" fillId="0" borderId="8" xfId="0" applyNumberFormat="1" applyFont="1" applyBorder="1"/>
    <xf numFmtId="0" fontId="3" fillId="0" borderId="3" xfId="0" applyFont="1" applyBorder="1"/>
    <xf numFmtId="0" fontId="3" fillId="4" borderId="3" xfId="0" applyFont="1" applyFill="1" applyBorder="1" applyAlignment="1">
      <alignment horizontal="center"/>
    </xf>
    <xf numFmtId="0" fontId="3" fillId="4" borderId="1" xfId="0" applyFont="1" applyFill="1" applyBorder="1" applyAlignment="1">
      <alignment horizontal="center" vertical="center"/>
    </xf>
    <xf numFmtId="0" fontId="20"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167" fontId="2" fillId="0" borderId="0" xfId="1" applyNumberFormat="1" applyFont="1" applyFill="1" applyAlignment="1">
      <alignment horizontal="center" vertical="center" wrapText="1"/>
    </xf>
    <xf numFmtId="168"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67" fontId="0" fillId="0" borderId="0" xfId="0" applyNumberFormat="1"/>
    <xf numFmtId="14" fontId="0" fillId="0" borderId="0" xfId="0" applyNumberFormat="1" applyAlignment="1">
      <alignment horizontal="left" wrapText="1"/>
    </xf>
    <xf numFmtId="14" fontId="0" fillId="0" borderId="0" xfId="0" applyNumberFormat="1" applyAlignment="1">
      <alignment horizontal="left"/>
    </xf>
    <xf numFmtId="0" fontId="0" fillId="0" borderId="0" xfId="0" applyAlignment="1">
      <alignment horizontal="left" vertical="center"/>
    </xf>
    <xf numFmtId="14" fontId="0" fillId="0" borderId="0" xfId="0" applyNumberFormat="1" applyAlignment="1">
      <alignment horizontal="right" vertical="center"/>
    </xf>
    <xf numFmtId="1" fontId="0" fillId="0" borderId="0" xfId="0" applyNumberFormat="1" applyAlignment="1">
      <alignment horizontal="center" vertical="center"/>
    </xf>
    <xf numFmtId="168" fontId="0" fillId="0" borderId="24" xfId="0" applyNumberFormat="1" applyBorder="1"/>
    <xf numFmtId="168" fontId="0" fillId="0" borderId="0" xfId="0" applyNumberFormat="1" applyAlignment="1">
      <alignment horizontal="center" vertical="center"/>
    </xf>
    <xf numFmtId="1" fontId="0" fillId="0" borderId="0" xfId="0" applyNumberFormat="1" applyAlignment="1">
      <alignment horizontal="center"/>
    </xf>
    <xf numFmtId="169" fontId="0" fillId="0" borderId="0" xfId="0" applyNumberFormat="1" applyAlignment="1">
      <alignment horizontal="center" vertical="center"/>
    </xf>
    <xf numFmtId="0" fontId="0" fillId="0" borderId="0" xfId="0" applyAlignment="1">
      <alignment horizontal="left" vertical="center" wrapText="1"/>
    </xf>
    <xf numFmtId="0" fontId="25" fillId="0" borderId="0" xfId="1" applyNumberFormat="1" applyFont="1" applyFill="1" applyAlignment="1">
      <alignment horizontal="center"/>
    </xf>
    <xf numFmtId="175" fontId="0" fillId="0" borderId="0" xfId="1" applyNumberFormat="1" applyFont="1" applyAlignment="1">
      <alignment wrapText="1"/>
    </xf>
    <xf numFmtId="175" fontId="25" fillId="0" borderId="0" xfId="1" applyNumberFormat="1" applyFont="1" applyAlignment="1">
      <alignment horizontal="center" vertical="center"/>
    </xf>
    <xf numFmtId="14" fontId="0" fillId="0" borderId="0" xfId="0" applyNumberFormat="1" applyAlignment="1">
      <alignment horizontal="left" vertical="center"/>
    </xf>
    <xf numFmtId="0" fontId="0" fillId="0" borderId="26" xfId="0" applyBorder="1"/>
    <xf numFmtId="0" fontId="25" fillId="0" borderId="26" xfId="0" applyFont="1" applyBorder="1"/>
    <xf numFmtId="0" fontId="26" fillId="0" borderId="0" xfId="102" applyAlignment="1">
      <alignment horizontal="center" vertical="center"/>
    </xf>
    <xf numFmtId="0" fontId="26" fillId="0" borderId="0" xfId="102" applyAlignment="1">
      <alignment horizontal="left" vertical="center"/>
    </xf>
    <xf numFmtId="0" fontId="26" fillId="0" borderId="0" xfId="102" applyAlignment="1"/>
    <xf numFmtId="0" fontId="26" fillId="0" borderId="0" xfId="102" applyFill="1" applyAlignment="1">
      <alignment horizontal="left" vertical="center"/>
    </xf>
    <xf numFmtId="0" fontId="26" fillId="0" borderId="0" xfId="102"/>
    <xf numFmtId="0" fontId="26" fillId="0" borderId="0" xfId="102" applyFill="1" applyAlignment="1">
      <alignment vertical="center"/>
    </xf>
    <xf numFmtId="0" fontId="26" fillId="0" borderId="0" xfId="102" applyAlignment="1">
      <alignment vertical="center"/>
    </xf>
    <xf numFmtId="0" fontId="0" fillId="0" borderId="26" xfId="0" applyBorder="1" applyAlignment="1">
      <alignment horizontal="left" vertical="center"/>
    </xf>
    <xf numFmtId="0" fontId="0" fillId="6" borderId="26" xfId="0" applyFill="1" applyBorder="1"/>
    <xf numFmtId="0" fontId="28" fillId="0" borderId="0" xfId="0" applyFont="1" applyAlignment="1">
      <alignment vertical="center"/>
    </xf>
    <xf numFmtId="0" fontId="0" fillId="7" borderId="0" xfId="0" applyFill="1"/>
    <xf numFmtId="0" fontId="29" fillId="0" borderId="0" xfId="0" applyFont="1"/>
    <xf numFmtId="14" fontId="0" fillId="0" borderId="0" xfId="0" applyNumberFormat="1" applyAlignment="1">
      <alignment horizontal="center" wrapText="1"/>
    </xf>
    <xf numFmtId="175" fontId="2" fillId="0" borderId="0" xfId="1" applyNumberFormat="1" applyFont="1" applyAlignment="1">
      <alignment horizontal="centerContinuous" vertical="center" wrapText="1"/>
    </xf>
    <xf numFmtId="0" fontId="1" fillId="8" borderId="26" xfId="0" applyFont="1" applyFill="1" applyBorder="1" applyAlignment="1">
      <alignment horizontal="center" vertical="center" wrapText="1"/>
    </xf>
    <xf numFmtId="14" fontId="1" fillId="8" borderId="26" xfId="0" applyNumberFormat="1" applyFont="1" applyFill="1" applyBorder="1" applyAlignment="1">
      <alignment horizontal="center" vertical="center" wrapText="1"/>
    </xf>
    <xf numFmtId="0" fontId="1" fillId="8" borderId="26" xfId="0" applyFont="1" applyFill="1" applyBorder="1" applyAlignment="1">
      <alignment horizontal="left" vertical="center"/>
    </xf>
    <xf numFmtId="14" fontId="0" fillId="9" borderId="0" xfId="0" applyNumberFormat="1" applyFill="1" applyAlignment="1">
      <alignment horizontal="center" vertical="center"/>
    </xf>
    <xf numFmtId="168" fontId="0" fillId="9" borderId="0" xfId="0" applyNumberFormat="1" applyFill="1" applyAlignment="1">
      <alignment wrapText="1"/>
    </xf>
    <xf numFmtId="168" fontId="0" fillId="9" borderId="24" xfId="0" applyNumberFormat="1" applyFill="1" applyBorder="1"/>
    <xf numFmtId="0" fontId="0" fillId="9" borderId="0" xfId="0" applyFill="1" applyAlignment="1">
      <alignment horizontal="center"/>
    </xf>
    <xf numFmtId="168" fontId="0" fillId="9" borderId="0" xfId="0" applyNumberFormat="1" applyFill="1"/>
    <xf numFmtId="169" fontId="0" fillId="9" borderId="0" xfId="0" applyNumberFormat="1" applyFill="1"/>
    <xf numFmtId="167" fontId="0" fillId="9" borderId="0" xfId="0" applyNumberFormat="1" applyFill="1"/>
    <xf numFmtId="0" fontId="0" fillId="9" borderId="0" xfId="0" applyFill="1" applyAlignment="1">
      <alignment horizontal="left" vertical="center"/>
    </xf>
    <xf numFmtId="14" fontId="0" fillId="9" borderId="0" xfId="0" applyNumberFormat="1" applyFill="1" applyAlignment="1">
      <alignment horizontal="right" vertical="center"/>
    </xf>
    <xf numFmtId="0" fontId="0" fillId="9" borderId="0" xfId="0" applyFill="1" applyAlignment="1">
      <alignment vertical="center"/>
    </xf>
    <xf numFmtId="0" fontId="0" fillId="9" borderId="0" xfId="0" applyFill="1" applyAlignment="1">
      <alignment horizontal="center" vertical="center"/>
    </xf>
    <xf numFmtId="0" fontId="0" fillId="9" borderId="0" xfId="0" applyFill="1"/>
    <xf numFmtId="0" fontId="0" fillId="0" borderId="0" xfId="0" applyAlignment="1">
      <alignment horizontal="left" vertical="top"/>
    </xf>
    <xf numFmtId="176" fontId="0" fillId="0" borderId="0" xfId="0" applyNumberFormat="1" applyAlignment="1">
      <alignment horizontal="center" vertical="center"/>
    </xf>
    <xf numFmtId="0" fontId="26" fillId="9" borderId="0" xfId="102" applyFill="1" applyAlignment="1">
      <alignment horizontal="left" vertical="center"/>
    </xf>
    <xf numFmtId="0" fontId="30" fillId="0" borderId="0" xfId="1" applyNumberFormat="1" applyFont="1" applyFill="1" applyAlignment="1">
      <alignment horizontal="center"/>
    </xf>
    <xf numFmtId="0" fontId="31" fillId="0" borderId="0" xfId="0" applyFont="1" applyAlignment="1">
      <alignment horizontal="left" vertical="center"/>
    </xf>
    <xf numFmtId="176" fontId="0" fillId="0" borderId="0" xfId="0" applyNumberFormat="1" applyAlignment="1">
      <alignment horizontal="right" vertical="center"/>
    </xf>
    <xf numFmtId="176" fontId="2" fillId="0" borderId="0" xfId="0" applyNumberFormat="1" applyFont="1" applyAlignment="1">
      <alignment horizontal="center" vertical="center"/>
    </xf>
    <xf numFmtId="0" fontId="32" fillId="0" borderId="0" xfId="0" applyFont="1"/>
    <xf numFmtId="0" fontId="33" fillId="0" borderId="0" xfId="1" applyNumberFormat="1" applyFont="1" applyFill="1" applyAlignment="1">
      <alignment horizontal="center"/>
    </xf>
    <xf numFmtId="0" fontId="34" fillId="0" borderId="0" xfId="0" applyFont="1" applyAlignment="1">
      <alignment horizontal="left" vertical="center"/>
    </xf>
    <xf numFmtId="0" fontId="24" fillId="0" borderId="0" xfId="0" applyFont="1" applyAlignment="1">
      <alignment vertical="center"/>
    </xf>
    <xf numFmtId="0" fontId="0" fillId="0" borderId="0" xfId="0" applyAlignment="1">
      <alignment horizontal="right" vertical="center"/>
    </xf>
    <xf numFmtId="0" fontId="7" fillId="9" borderId="0" xfId="0" applyFont="1" applyFill="1" applyAlignment="1">
      <alignment horizontal="center" vertical="center"/>
    </xf>
    <xf numFmtId="1" fontId="0" fillId="9" borderId="0" xfId="0" applyNumberFormat="1" applyFill="1"/>
    <xf numFmtId="0" fontId="26" fillId="0" borderId="0" xfId="102" applyNumberFormat="1" applyFill="1" applyAlignment="1">
      <alignment horizontal="left" vertical="center"/>
    </xf>
    <xf numFmtId="0" fontId="35" fillId="10" borderId="8" xfId="0" applyFont="1" applyFill="1" applyBorder="1" applyAlignment="1">
      <alignment horizontal="center" vertical="center" wrapText="1"/>
    </xf>
    <xf numFmtId="0" fontId="36" fillId="0" borderId="8" xfId="0" applyFont="1" applyBorder="1"/>
    <xf numFmtId="0" fontId="35" fillId="10" borderId="8" xfId="0" applyFont="1" applyFill="1" applyBorder="1" applyAlignment="1">
      <alignment horizontal="center" vertical="center"/>
    </xf>
    <xf numFmtId="0" fontId="37" fillId="0" borderId="0" xfId="1" applyNumberFormat="1" applyFont="1" applyFill="1" applyAlignment="1">
      <alignment horizontal="center"/>
    </xf>
    <xf numFmtId="0" fontId="38" fillId="0" borderId="0" xfId="0" applyFont="1" applyAlignment="1">
      <alignment horizontal="left" vertical="center"/>
    </xf>
    <xf numFmtId="168" fontId="27" fillId="0" borderId="0" xfId="0" applyNumberFormat="1" applyFont="1"/>
    <xf numFmtId="168" fontId="27" fillId="0" borderId="0" xfId="0" applyNumberFormat="1" applyFont="1" applyAlignment="1">
      <alignment horizontal="center" vertical="center"/>
    </xf>
    <xf numFmtId="0" fontId="36" fillId="0" borderId="0" xfId="0" applyFont="1" applyProtection="1">
      <protection locked="0"/>
    </xf>
    <xf numFmtId="0" fontId="0" fillId="0" borderId="27" xfId="0" applyBorder="1"/>
    <xf numFmtId="0" fontId="25" fillId="0" borderId="0" xfId="0" applyFont="1"/>
    <xf numFmtId="0" fontId="33" fillId="9" borderId="0" xfId="1" applyNumberFormat="1" applyFont="1" applyFill="1" applyAlignment="1">
      <alignment horizontal="center"/>
    </xf>
    <xf numFmtId="0" fontId="25" fillId="9" borderId="0" xfId="1" applyNumberFormat="1" applyFont="1" applyFill="1" applyAlignment="1">
      <alignment horizontal="center"/>
    </xf>
    <xf numFmtId="176" fontId="0" fillId="9" borderId="0" xfId="0" applyNumberFormat="1" applyFill="1" applyAlignment="1">
      <alignment horizontal="center" vertical="center"/>
    </xf>
    <xf numFmtId="0" fontId="34" fillId="9" borderId="0" xfId="0" applyFont="1" applyFill="1" applyAlignment="1">
      <alignment horizontal="left" vertical="center"/>
    </xf>
    <xf numFmtId="168" fontId="0" fillId="9" borderId="0" xfId="0" applyNumberFormat="1" applyFill="1" applyAlignment="1">
      <alignment horizontal="center" vertical="center"/>
    </xf>
    <xf numFmtId="176" fontId="0" fillId="9" borderId="0" xfId="0" applyNumberFormat="1" applyFill="1" applyAlignment="1">
      <alignment horizontal="right" vertical="center"/>
    </xf>
    <xf numFmtId="169" fontId="0" fillId="9" borderId="0" xfId="0" applyNumberFormat="1" applyFill="1" applyAlignment="1">
      <alignment horizontal="center" vertical="center"/>
    </xf>
    <xf numFmtId="0" fontId="0" fillId="9" borderId="0" xfId="0" applyFill="1" applyAlignment="1">
      <alignment horizontal="left"/>
    </xf>
    <xf numFmtId="0" fontId="37" fillId="9" borderId="0" xfId="1" applyNumberFormat="1" applyFont="1" applyFill="1" applyAlignment="1">
      <alignment horizontal="center"/>
    </xf>
    <xf numFmtId="0" fontId="38" fillId="9" borderId="0" xfId="0" applyFont="1" applyFill="1" applyAlignment="1">
      <alignment horizontal="left" vertical="center"/>
    </xf>
    <xf numFmtId="0" fontId="39" fillId="0" borderId="0" xfId="0" applyFont="1"/>
    <xf numFmtId="2" fontId="0" fillId="0" borderId="0" xfId="0" applyNumberFormat="1"/>
    <xf numFmtId="2" fontId="0" fillId="9" borderId="0" xfId="0" applyNumberFormat="1" applyFill="1"/>
    <xf numFmtId="1" fontId="0" fillId="0" borderId="0" xfId="0" applyNumberFormat="1" applyAlignment="1">
      <alignment horizontal="right"/>
    </xf>
    <xf numFmtId="14" fontId="0" fillId="9" borderId="0" xfId="0" applyNumberFormat="1" applyFill="1" applyAlignment="1">
      <alignment horizontal="center"/>
    </xf>
    <xf numFmtId="176" fontId="2" fillId="9" borderId="0" xfId="0" applyNumberFormat="1" applyFont="1" applyFill="1" applyAlignment="1">
      <alignment horizontal="center" vertical="center"/>
    </xf>
    <xf numFmtId="14" fontId="0" fillId="9" borderId="0" xfId="0" applyNumberFormat="1" applyFill="1"/>
    <xf numFmtId="0" fontId="36" fillId="0" borderId="0" xfId="0" applyFont="1"/>
    <xf numFmtId="0" fontId="40" fillId="0" borderId="0" xfId="0" applyFont="1"/>
    <xf numFmtId="9" fontId="0" fillId="9" borderId="0" xfId="0" applyNumberFormat="1" applyFill="1" applyAlignment="1">
      <alignment horizontal="center" vertical="center"/>
    </xf>
    <xf numFmtId="14" fontId="0" fillId="6" borderId="26" xfId="0" applyNumberFormat="1" applyFill="1" applyBorder="1" applyAlignment="1">
      <alignment horizontal="center" vertical="center"/>
    </xf>
    <xf numFmtId="14" fontId="0" fillId="6" borderId="26" xfId="0" applyNumberFormat="1" applyFill="1" applyBorder="1" applyAlignment="1">
      <alignment horizontal="center"/>
    </xf>
    <xf numFmtId="0" fontId="41" fillId="0" borderId="0" xfId="1" applyNumberFormat="1" applyFont="1" applyFill="1" applyAlignment="1">
      <alignment horizontal="center"/>
    </xf>
    <xf numFmtId="0" fontId="42" fillId="0" borderId="0" xfId="0" applyFont="1" applyAlignment="1">
      <alignment horizontal="left" vertical="center"/>
    </xf>
    <xf numFmtId="0" fontId="0" fillId="7" borderId="0" xfId="0" applyFill="1" applyAlignment="1">
      <alignment horizontal="center" vertical="center"/>
    </xf>
    <xf numFmtId="0" fontId="25" fillId="0" borderId="0" xfId="0" applyFont="1" applyAlignment="1">
      <alignment horizontal="center"/>
    </xf>
    <xf numFmtId="0" fontId="41" fillId="9" borderId="0" xfId="1" applyNumberFormat="1" applyFont="1" applyFill="1" applyAlignment="1">
      <alignment horizontal="center"/>
    </xf>
    <xf numFmtId="0" fontId="42" fillId="9" borderId="0" xfId="0" applyFont="1" applyFill="1" applyAlignment="1">
      <alignment horizontal="left" vertical="center"/>
    </xf>
    <xf numFmtId="0" fontId="43" fillId="7" borderId="0" xfId="0" applyFont="1" applyFill="1"/>
    <xf numFmtId="0" fontId="43" fillId="0" borderId="0" xfId="0" applyFont="1"/>
    <xf numFmtId="0" fontId="44" fillId="0" borderId="0" xfId="1" applyNumberFormat="1" applyFont="1" applyFill="1" applyAlignment="1">
      <alignment horizontal="center"/>
    </xf>
    <xf numFmtId="0" fontId="7" fillId="7" borderId="0" xfId="0" applyFont="1" applyFill="1" applyAlignment="1">
      <alignment horizontal="center" vertical="center"/>
    </xf>
    <xf numFmtId="0" fontId="0" fillId="7" borderId="0" xfId="0" applyFill="1" applyAlignment="1">
      <alignment horizontal="center"/>
    </xf>
    <xf numFmtId="0" fontId="44" fillId="7" borderId="0" xfId="1" applyNumberFormat="1" applyFont="1" applyFill="1" applyAlignment="1">
      <alignment horizontal="center"/>
    </xf>
    <xf numFmtId="176" fontId="0" fillId="7" borderId="0" xfId="0" applyNumberFormat="1" applyFill="1" applyAlignment="1">
      <alignment horizontal="center" vertical="center"/>
    </xf>
    <xf numFmtId="0" fontId="0" fillId="7" borderId="0" xfId="0" applyFill="1" applyAlignment="1">
      <alignment horizontal="left" vertical="center"/>
    </xf>
    <xf numFmtId="0" fontId="0" fillId="7" borderId="0" xfId="0" applyFill="1" applyAlignment="1">
      <alignment vertical="center"/>
    </xf>
    <xf numFmtId="168" fontId="0" fillId="7" borderId="0" xfId="0" applyNumberFormat="1" applyFill="1"/>
    <xf numFmtId="168" fontId="0" fillId="7" borderId="0" xfId="0" applyNumberFormat="1" applyFill="1" applyAlignment="1">
      <alignment horizontal="center" vertical="center"/>
    </xf>
    <xf numFmtId="167" fontId="0" fillId="7" borderId="0" xfId="0" applyNumberFormat="1" applyFill="1"/>
    <xf numFmtId="14" fontId="0" fillId="7" borderId="0" xfId="0" applyNumberFormat="1" applyFill="1" applyAlignment="1">
      <alignment horizontal="center"/>
    </xf>
    <xf numFmtId="176" fontId="0" fillId="7" borderId="0" xfId="0" applyNumberFormat="1" applyFill="1" applyAlignment="1">
      <alignment horizontal="right" vertical="center"/>
    </xf>
    <xf numFmtId="14" fontId="0" fillId="7" borderId="0" xfId="0" applyNumberFormat="1" applyFill="1" applyAlignment="1">
      <alignment horizontal="center" vertical="center"/>
    </xf>
    <xf numFmtId="2" fontId="0" fillId="7" borderId="0" xfId="0" applyNumberFormat="1" applyFill="1"/>
    <xf numFmtId="176" fontId="2" fillId="7" borderId="0" xfId="0" applyNumberFormat="1" applyFont="1" applyFill="1" applyAlignment="1">
      <alignment horizontal="center" vertical="center"/>
    </xf>
    <xf numFmtId="14" fontId="0" fillId="7" borderId="0" xfId="0" applyNumberFormat="1" applyFill="1"/>
    <xf numFmtId="9" fontId="0" fillId="7" borderId="0" xfId="0" applyNumberFormat="1" applyFill="1" applyAlignment="1">
      <alignment horizontal="center" vertical="center"/>
    </xf>
    <xf numFmtId="169" fontId="0" fillId="7" borderId="0" xfId="0" applyNumberFormat="1" applyFill="1" applyAlignment="1">
      <alignment horizontal="center" vertical="center"/>
    </xf>
    <xf numFmtId="169" fontId="0" fillId="7" borderId="0" xfId="0" applyNumberFormat="1" applyFill="1"/>
    <xf numFmtId="168" fontId="0" fillId="7" borderId="24" xfId="0" applyNumberFormat="1" applyFill="1" applyBorder="1"/>
    <xf numFmtId="2" fontId="0" fillId="0" borderId="0" xfId="1" applyNumberFormat="1" applyFont="1"/>
    <xf numFmtId="0" fontId="27" fillId="0" borderId="0" xfId="0" applyFont="1"/>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4" borderId="0" xfId="0" applyFont="1" applyFill="1" applyAlignment="1">
      <alignment horizontal="center"/>
    </xf>
    <xf numFmtId="0" fontId="3" fillId="4" borderId="6" xfId="0" applyFont="1" applyFill="1" applyBorder="1" applyAlignment="1">
      <alignment horizont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3" xfId="0" applyFont="1" applyFill="1" applyBorder="1" applyAlignment="1">
      <alignment horizontal="center" vertical="center" wrapText="1"/>
    </xf>
    <xf numFmtId="14" fontId="2" fillId="0" borderId="0" xfId="0" applyNumberFormat="1" applyFont="1" applyAlignment="1">
      <alignment horizontal="center" wrapText="1"/>
    </xf>
    <xf numFmtId="0" fontId="3" fillId="0" borderId="0" xfId="0" applyFont="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3" fillId="4" borderId="2" xfId="0" applyFont="1" applyFill="1" applyBorder="1" applyAlignment="1">
      <alignment horizontal="center"/>
    </xf>
  </cellXfs>
  <cellStyles count="14444">
    <cellStyle name="Excel Built-in Normal" xfId="10"/>
    <cellStyle name="Hipervínculo" xfId="102" builtinId="8"/>
    <cellStyle name="Hipervínculo 2" xfId="11"/>
    <cellStyle name="Millares" xfId="1" builtinId="3"/>
    <cellStyle name="Millares [0] 10" xfId="12"/>
    <cellStyle name="Millares [0] 2" xfId="13"/>
    <cellStyle name="Millares [0] 2 2" xfId="14"/>
    <cellStyle name="Millares 10" xfId="15"/>
    <cellStyle name="Millares 10 2" xfId="13348"/>
    <cellStyle name="Millares 10 2 2" xfId="13421"/>
    <cellStyle name="Millares 10 2 2 2" xfId="13561"/>
    <cellStyle name="Millares 10 2 2 2 2" xfId="13841"/>
    <cellStyle name="Millares 10 2 2 2 2 2" xfId="14395"/>
    <cellStyle name="Millares 10 2 2 2 3" xfId="14115"/>
    <cellStyle name="Millares 10 2 2 3" xfId="13701"/>
    <cellStyle name="Millares 10 2 2 3 2" xfId="14255"/>
    <cellStyle name="Millares 10 2 2 4" xfId="13975"/>
    <cellStyle name="Millares 10 2 3" xfId="13488"/>
    <cellStyle name="Millares 10 2 3 2" xfId="13768"/>
    <cellStyle name="Millares 10 2 3 2 2" xfId="14322"/>
    <cellStyle name="Millares 10 2 3 3" xfId="14042"/>
    <cellStyle name="Millares 10 2 4" xfId="13628"/>
    <cellStyle name="Millares 10 2 4 2" xfId="14182"/>
    <cellStyle name="Millares 10 2 5" xfId="13902"/>
    <cellStyle name="Millares 10 3" xfId="13398"/>
    <cellStyle name="Millares 10 3 2" xfId="13538"/>
    <cellStyle name="Millares 10 3 2 2" xfId="13818"/>
    <cellStyle name="Millares 10 3 2 2 2" xfId="14372"/>
    <cellStyle name="Millares 10 3 2 3" xfId="14092"/>
    <cellStyle name="Millares 10 3 3" xfId="13678"/>
    <cellStyle name="Millares 10 3 3 2" xfId="14232"/>
    <cellStyle name="Millares 10 3 4" xfId="13952"/>
    <cellStyle name="Millares 10 4" xfId="13471"/>
    <cellStyle name="Millares 10 4 2" xfId="13751"/>
    <cellStyle name="Millares 10 4 2 2" xfId="14305"/>
    <cellStyle name="Millares 10 4 3" xfId="14025"/>
    <cellStyle name="Millares 10 5" xfId="13611"/>
    <cellStyle name="Millares 10 5 2" xfId="14165"/>
    <cellStyle name="Millares 10 6" xfId="13891"/>
    <cellStyle name="Millares 11" xfId="98"/>
    <cellStyle name="Millares 11 2" xfId="13357"/>
    <cellStyle name="Millares 11 2 2" xfId="13430"/>
    <cellStyle name="Millares 11 2 2 2" xfId="13570"/>
    <cellStyle name="Millares 11 2 2 2 2" xfId="13850"/>
    <cellStyle name="Millares 11 2 2 2 2 2" xfId="14404"/>
    <cellStyle name="Millares 11 2 2 2 3" xfId="14124"/>
    <cellStyle name="Millares 11 2 2 3" xfId="13710"/>
    <cellStyle name="Millares 11 2 2 3 2" xfId="14264"/>
    <cellStyle name="Millares 11 2 2 4" xfId="13984"/>
    <cellStyle name="Millares 11 2 3" xfId="13497"/>
    <cellStyle name="Millares 11 2 3 2" xfId="13777"/>
    <cellStyle name="Millares 11 2 3 2 2" xfId="14331"/>
    <cellStyle name="Millares 11 2 3 3" xfId="14051"/>
    <cellStyle name="Millares 11 2 4" xfId="13637"/>
    <cellStyle name="Millares 11 2 4 2" xfId="14191"/>
    <cellStyle name="Millares 11 2 5" xfId="13911"/>
    <cellStyle name="Millares 11 3" xfId="13407"/>
    <cellStyle name="Millares 11 3 2" xfId="13547"/>
    <cellStyle name="Millares 11 3 2 2" xfId="13827"/>
    <cellStyle name="Millares 11 3 2 2 2" xfId="14381"/>
    <cellStyle name="Millares 11 3 2 3" xfId="14101"/>
    <cellStyle name="Millares 11 3 3" xfId="13687"/>
    <cellStyle name="Millares 11 3 3 2" xfId="14241"/>
    <cellStyle name="Millares 11 3 4" xfId="13961"/>
    <cellStyle name="Millares 11 4" xfId="13480"/>
    <cellStyle name="Millares 11 4 2" xfId="13760"/>
    <cellStyle name="Millares 11 4 2 2" xfId="14314"/>
    <cellStyle name="Millares 11 4 3" xfId="14034"/>
    <cellStyle name="Millares 11 5" xfId="13620"/>
    <cellStyle name="Millares 11 5 2" xfId="14174"/>
    <cellStyle name="Millares 11 6" xfId="13900"/>
    <cellStyle name="Millares 12" xfId="97"/>
    <cellStyle name="Millares 12 2" xfId="13356"/>
    <cellStyle name="Millares 12 2 2" xfId="13429"/>
    <cellStyle name="Millares 12 2 2 2" xfId="13569"/>
    <cellStyle name="Millares 12 2 2 2 2" xfId="13849"/>
    <cellStyle name="Millares 12 2 2 2 2 2" xfId="14403"/>
    <cellStyle name="Millares 12 2 2 2 3" xfId="14123"/>
    <cellStyle name="Millares 12 2 2 3" xfId="13709"/>
    <cellStyle name="Millares 12 2 2 3 2" xfId="14263"/>
    <cellStyle name="Millares 12 2 2 4" xfId="13983"/>
    <cellStyle name="Millares 12 2 3" xfId="13496"/>
    <cellStyle name="Millares 12 2 3 2" xfId="13776"/>
    <cellStyle name="Millares 12 2 3 2 2" xfId="14330"/>
    <cellStyle name="Millares 12 2 3 3" xfId="14050"/>
    <cellStyle name="Millares 12 2 4" xfId="13636"/>
    <cellStyle name="Millares 12 2 4 2" xfId="14190"/>
    <cellStyle name="Millares 12 2 5" xfId="13910"/>
    <cellStyle name="Millares 12 3" xfId="13406"/>
    <cellStyle name="Millares 12 3 2" xfId="13546"/>
    <cellStyle name="Millares 12 3 2 2" xfId="13826"/>
    <cellStyle name="Millares 12 3 2 2 2" xfId="14380"/>
    <cellStyle name="Millares 12 3 2 3" xfId="14100"/>
    <cellStyle name="Millares 12 3 3" xfId="13686"/>
    <cellStyle name="Millares 12 3 3 2" xfId="14240"/>
    <cellStyle name="Millares 12 3 4" xfId="13960"/>
    <cellStyle name="Millares 12 4" xfId="13479"/>
    <cellStyle name="Millares 12 4 2" xfId="13759"/>
    <cellStyle name="Millares 12 4 2 2" xfId="14313"/>
    <cellStyle name="Millares 12 4 3" xfId="14033"/>
    <cellStyle name="Millares 12 5" xfId="13619"/>
    <cellStyle name="Millares 12 5 2" xfId="14173"/>
    <cellStyle name="Millares 12 6" xfId="13899"/>
    <cellStyle name="Millares 13" xfId="13347"/>
    <cellStyle name="Millares 13 2" xfId="13420"/>
    <cellStyle name="Millares 13 2 2" xfId="13560"/>
    <cellStyle name="Millares 13 2 2 2" xfId="13840"/>
    <cellStyle name="Millares 13 2 2 2 2" xfId="14394"/>
    <cellStyle name="Millares 13 2 2 3" xfId="14114"/>
    <cellStyle name="Millares 13 2 3" xfId="13700"/>
    <cellStyle name="Millares 13 2 3 2" xfId="14254"/>
    <cellStyle name="Millares 13 2 4" xfId="13974"/>
    <cellStyle name="Millares 13 3" xfId="13487"/>
    <cellStyle name="Millares 13 3 2" xfId="13767"/>
    <cellStyle name="Millares 13 3 2 2" xfId="14321"/>
    <cellStyle name="Millares 13 3 3" xfId="14041"/>
    <cellStyle name="Millares 13 4" xfId="13627"/>
    <cellStyle name="Millares 13 4 2" xfId="14181"/>
    <cellStyle name="Millares 13 5" xfId="13901"/>
    <cellStyle name="Millares 14" xfId="13351"/>
    <cellStyle name="Millares 14 2" xfId="13424"/>
    <cellStyle name="Millares 14 2 2" xfId="13564"/>
    <cellStyle name="Millares 14 2 2 2" xfId="13844"/>
    <cellStyle name="Millares 14 2 2 2 2" xfId="14398"/>
    <cellStyle name="Millares 14 2 2 3" xfId="14118"/>
    <cellStyle name="Millares 14 2 3" xfId="13704"/>
    <cellStyle name="Millares 14 2 3 2" xfId="14258"/>
    <cellStyle name="Millares 14 2 4" xfId="13978"/>
    <cellStyle name="Millares 14 3" xfId="13491"/>
    <cellStyle name="Millares 14 3 2" xfId="13771"/>
    <cellStyle name="Millares 14 3 2 2" xfId="14325"/>
    <cellStyle name="Millares 14 3 3" xfId="14045"/>
    <cellStyle name="Millares 14 4" xfId="13631"/>
    <cellStyle name="Millares 14 4 2" xfId="14185"/>
    <cellStyle name="Millares 14 5" xfId="13905"/>
    <cellStyle name="Millares 15" xfId="13370"/>
    <cellStyle name="Millares 15 2" xfId="13443"/>
    <cellStyle name="Millares 15 2 2" xfId="13583"/>
    <cellStyle name="Millares 15 2 2 2" xfId="13863"/>
    <cellStyle name="Millares 15 2 2 2 2" xfId="14417"/>
    <cellStyle name="Millares 15 2 2 3" xfId="14137"/>
    <cellStyle name="Millares 15 2 3" xfId="13723"/>
    <cellStyle name="Millares 15 2 3 2" xfId="14277"/>
    <cellStyle name="Millares 15 2 4" xfId="13997"/>
    <cellStyle name="Millares 15 3" xfId="13510"/>
    <cellStyle name="Millares 15 3 2" xfId="13790"/>
    <cellStyle name="Millares 15 3 2 2" xfId="14344"/>
    <cellStyle name="Millares 15 3 3" xfId="14064"/>
    <cellStyle name="Millares 15 4" xfId="13650"/>
    <cellStyle name="Millares 15 4 2" xfId="14204"/>
    <cellStyle name="Millares 15 5" xfId="13924"/>
    <cellStyle name="Millares 16" xfId="13380"/>
    <cellStyle name="Millares 16 2" xfId="13453"/>
    <cellStyle name="Millares 16 2 2" xfId="13593"/>
    <cellStyle name="Millares 16 2 2 2" xfId="13873"/>
    <cellStyle name="Millares 16 2 2 2 2" xfId="14427"/>
    <cellStyle name="Millares 16 2 2 3" xfId="14147"/>
    <cellStyle name="Millares 16 2 3" xfId="13733"/>
    <cellStyle name="Millares 16 2 3 2" xfId="14287"/>
    <cellStyle name="Millares 16 2 4" xfId="14007"/>
    <cellStyle name="Millares 16 3" xfId="13520"/>
    <cellStyle name="Millares 16 3 2" xfId="13800"/>
    <cellStyle name="Millares 16 3 2 2" xfId="14354"/>
    <cellStyle name="Millares 16 3 3" xfId="14074"/>
    <cellStyle name="Millares 16 4" xfId="13660"/>
    <cellStyle name="Millares 16 4 2" xfId="14214"/>
    <cellStyle name="Millares 16 5" xfId="13934"/>
    <cellStyle name="Millares 17" xfId="13379"/>
    <cellStyle name="Millares 17 2" xfId="13452"/>
    <cellStyle name="Millares 17 2 2" xfId="13592"/>
    <cellStyle name="Millares 17 2 2 2" xfId="13872"/>
    <cellStyle name="Millares 17 2 2 2 2" xfId="14426"/>
    <cellStyle name="Millares 17 2 2 3" xfId="14146"/>
    <cellStyle name="Millares 17 2 3" xfId="13732"/>
    <cellStyle name="Millares 17 2 3 2" xfId="14286"/>
    <cellStyle name="Millares 17 2 4" xfId="14006"/>
    <cellStyle name="Millares 17 3" xfId="13519"/>
    <cellStyle name="Millares 17 3 2" xfId="13799"/>
    <cellStyle name="Millares 17 3 2 2" xfId="14353"/>
    <cellStyle name="Millares 17 3 3" xfId="14073"/>
    <cellStyle name="Millares 17 4" xfId="13659"/>
    <cellStyle name="Millares 17 4 2" xfId="14213"/>
    <cellStyle name="Millares 17 5" xfId="13933"/>
    <cellStyle name="Millares 18" xfId="13364"/>
    <cellStyle name="Millares 18 2" xfId="13437"/>
    <cellStyle name="Millares 18 2 2" xfId="13577"/>
    <cellStyle name="Millares 18 2 2 2" xfId="13857"/>
    <cellStyle name="Millares 18 2 2 2 2" xfId="14411"/>
    <cellStyle name="Millares 18 2 2 3" xfId="14131"/>
    <cellStyle name="Millares 18 2 3" xfId="13717"/>
    <cellStyle name="Millares 18 2 3 2" xfId="14271"/>
    <cellStyle name="Millares 18 2 4" xfId="13991"/>
    <cellStyle name="Millares 18 3" xfId="13504"/>
    <cellStyle name="Millares 18 3 2" xfId="13784"/>
    <cellStyle name="Millares 18 3 2 2" xfId="14338"/>
    <cellStyle name="Millares 18 3 3" xfId="14058"/>
    <cellStyle name="Millares 18 4" xfId="13644"/>
    <cellStyle name="Millares 18 4 2" xfId="14198"/>
    <cellStyle name="Millares 18 5" xfId="13918"/>
    <cellStyle name="Millares 19" xfId="13363"/>
    <cellStyle name="Millares 19 2" xfId="13436"/>
    <cellStyle name="Millares 19 2 2" xfId="13576"/>
    <cellStyle name="Millares 19 2 2 2" xfId="13856"/>
    <cellStyle name="Millares 19 2 2 2 2" xfId="14410"/>
    <cellStyle name="Millares 19 2 2 3" xfId="14130"/>
    <cellStyle name="Millares 19 2 3" xfId="13716"/>
    <cellStyle name="Millares 19 2 3 2" xfId="14270"/>
    <cellStyle name="Millares 19 2 4" xfId="13990"/>
    <cellStyle name="Millares 19 3" xfId="13503"/>
    <cellStyle name="Millares 19 3 2" xfId="13783"/>
    <cellStyle name="Millares 19 3 2 2" xfId="14337"/>
    <cellStyle name="Millares 19 3 3" xfId="14057"/>
    <cellStyle name="Millares 19 4" xfId="13643"/>
    <cellStyle name="Millares 19 4 2" xfId="14197"/>
    <cellStyle name="Millares 19 5" xfId="13917"/>
    <cellStyle name="Millares 2" xfId="4"/>
    <cellStyle name="Millares 2 2" xfId="9"/>
    <cellStyle name="Millares 2 2 2" xfId="94"/>
    <cellStyle name="Millares 2 2 2 2" xfId="13353"/>
    <cellStyle name="Millares 2 2 2 2 2" xfId="13426"/>
    <cellStyle name="Millares 2 2 2 2 2 2" xfId="13566"/>
    <cellStyle name="Millares 2 2 2 2 2 2 2" xfId="13846"/>
    <cellStyle name="Millares 2 2 2 2 2 2 2 2" xfId="14400"/>
    <cellStyle name="Millares 2 2 2 2 2 2 3" xfId="14120"/>
    <cellStyle name="Millares 2 2 2 2 2 3" xfId="13706"/>
    <cellStyle name="Millares 2 2 2 2 2 3 2" xfId="14260"/>
    <cellStyle name="Millares 2 2 2 2 2 4" xfId="13980"/>
    <cellStyle name="Millares 2 2 2 2 3" xfId="13493"/>
    <cellStyle name="Millares 2 2 2 2 3 2" xfId="13773"/>
    <cellStyle name="Millares 2 2 2 2 3 2 2" xfId="14327"/>
    <cellStyle name="Millares 2 2 2 2 3 3" xfId="14047"/>
    <cellStyle name="Millares 2 2 2 2 4" xfId="13633"/>
    <cellStyle name="Millares 2 2 2 2 4 2" xfId="14187"/>
    <cellStyle name="Millares 2 2 2 2 5" xfId="13907"/>
    <cellStyle name="Millares 2 2 2 3" xfId="13403"/>
    <cellStyle name="Millares 2 2 2 3 2" xfId="13543"/>
    <cellStyle name="Millares 2 2 2 3 2 2" xfId="13823"/>
    <cellStyle name="Millares 2 2 2 3 2 2 2" xfId="14377"/>
    <cellStyle name="Millares 2 2 2 3 2 3" xfId="14097"/>
    <cellStyle name="Millares 2 2 2 3 3" xfId="13683"/>
    <cellStyle name="Millares 2 2 2 3 3 2" xfId="14237"/>
    <cellStyle name="Millares 2 2 2 3 4" xfId="13957"/>
    <cellStyle name="Millares 2 2 2 4" xfId="13476"/>
    <cellStyle name="Millares 2 2 2 4 2" xfId="13756"/>
    <cellStyle name="Millares 2 2 2 4 2 2" xfId="14310"/>
    <cellStyle name="Millares 2 2 2 4 3" xfId="14030"/>
    <cellStyle name="Millares 2 2 2 5" xfId="13616"/>
    <cellStyle name="Millares 2 2 2 5 2" xfId="14170"/>
    <cellStyle name="Millares 2 2 2 6" xfId="13896"/>
    <cellStyle name="Millares 2 3" xfId="16"/>
    <cellStyle name="Millares 20" xfId="13378"/>
    <cellStyle name="Millares 20 2" xfId="13451"/>
    <cellStyle name="Millares 20 2 2" xfId="13591"/>
    <cellStyle name="Millares 20 2 2 2" xfId="13871"/>
    <cellStyle name="Millares 20 2 2 2 2" xfId="14425"/>
    <cellStyle name="Millares 20 2 2 3" xfId="14145"/>
    <cellStyle name="Millares 20 2 3" xfId="13731"/>
    <cellStyle name="Millares 20 2 3 2" xfId="14285"/>
    <cellStyle name="Millares 20 2 4" xfId="14005"/>
    <cellStyle name="Millares 20 3" xfId="13518"/>
    <cellStyle name="Millares 20 3 2" xfId="13798"/>
    <cellStyle name="Millares 20 3 2 2" xfId="14352"/>
    <cellStyle name="Millares 20 3 3" xfId="14072"/>
    <cellStyle name="Millares 20 4" xfId="13658"/>
    <cellStyle name="Millares 20 4 2" xfId="14212"/>
    <cellStyle name="Millares 20 5" xfId="13932"/>
    <cellStyle name="Millares 21" xfId="13373"/>
    <cellStyle name="Millares 21 2" xfId="13446"/>
    <cellStyle name="Millares 21 2 2" xfId="13586"/>
    <cellStyle name="Millares 21 2 2 2" xfId="13866"/>
    <cellStyle name="Millares 21 2 2 2 2" xfId="14420"/>
    <cellStyle name="Millares 21 2 2 3" xfId="14140"/>
    <cellStyle name="Millares 21 2 3" xfId="13726"/>
    <cellStyle name="Millares 21 2 3 2" xfId="14280"/>
    <cellStyle name="Millares 21 2 4" xfId="14000"/>
    <cellStyle name="Millares 21 3" xfId="13513"/>
    <cellStyle name="Millares 21 3 2" xfId="13793"/>
    <cellStyle name="Millares 21 3 2 2" xfId="14347"/>
    <cellStyle name="Millares 21 3 3" xfId="14067"/>
    <cellStyle name="Millares 21 4" xfId="13653"/>
    <cellStyle name="Millares 21 4 2" xfId="14207"/>
    <cellStyle name="Millares 21 5" xfId="13927"/>
    <cellStyle name="Millares 22" xfId="13389"/>
    <cellStyle name="Millares 22 2" xfId="13462"/>
    <cellStyle name="Millares 22 2 2" xfId="13602"/>
    <cellStyle name="Millares 22 2 2 2" xfId="13882"/>
    <cellStyle name="Millares 22 2 2 2 2" xfId="14436"/>
    <cellStyle name="Millares 22 2 2 3" xfId="14156"/>
    <cellStyle name="Millares 22 2 3" xfId="13742"/>
    <cellStyle name="Millares 22 2 3 2" xfId="14296"/>
    <cellStyle name="Millares 22 2 4" xfId="14016"/>
    <cellStyle name="Millares 22 3" xfId="13529"/>
    <cellStyle name="Millares 22 3 2" xfId="13809"/>
    <cellStyle name="Millares 22 3 2 2" xfId="14363"/>
    <cellStyle name="Millares 22 3 3" xfId="14083"/>
    <cellStyle name="Millares 22 4" xfId="13669"/>
    <cellStyle name="Millares 22 4 2" xfId="14223"/>
    <cellStyle name="Millares 22 5" xfId="13943"/>
    <cellStyle name="Millares 23" xfId="13371"/>
    <cellStyle name="Millares 23 2" xfId="13444"/>
    <cellStyle name="Millares 23 2 2" xfId="13584"/>
    <cellStyle name="Millares 23 2 2 2" xfId="13864"/>
    <cellStyle name="Millares 23 2 2 2 2" xfId="14418"/>
    <cellStyle name="Millares 23 2 2 3" xfId="14138"/>
    <cellStyle name="Millares 23 2 3" xfId="13724"/>
    <cellStyle name="Millares 23 2 3 2" xfId="14278"/>
    <cellStyle name="Millares 23 2 4" xfId="13998"/>
    <cellStyle name="Millares 23 3" xfId="13511"/>
    <cellStyle name="Millares 23 3 2" xfId="13791"/>
    <cellStyle name="Millares 23 3 2 2" xfId="14345"/>
    <cellStyle name="Millares 23 3 3" xfId="14065"/>
    <cellStyle name="Millares 23 4" xfId="13651"/>
    <cellStyle name="Millares 23 4 2" xfId="14205"/>
    <cellStyle name="Millares 23 5" xfId="13925"/>
    <cellStyle name="Millares 24" xfId="13391"/>
    <cellStyle name="Millares 24 2" xfId="13464"/>
    <cellStyle name="Millares 24 2 2" xfId="13604"/>
    <cellStyle name="Millares 24 2 2 2" xfId="13884"/>
    <cellStyle name="Millares 24 2 2 2 2" xfId="14438"/>
    <cellStyle name="Millares 24 2 2 3" xfId="14158"/>
    <cellStyle name="Millares 24 2 3" xfId="13744"/>
    <cellStyle name="Millares 24 2 3 2" xfId="14298"/>
    <cellStyle name="Millares 24 2 4" xfId="14018"/>
    <cellStyle name="Millares 24 3" xfId="13531"/>
    <cellStyle name="Millares 24 3 2" xfId="13811"/>
    <cellStyle name="Millares 24 3 2 2" xfId="14365"/>
    <cellStyle name="Millares 24 3 3" xfId="14085"/>
    <cellStyle name="Millares 24 4" xfId="13671"/>
    <cellStyle name="Millares 24 4 2" xfId="14225"/>
    <cellStyle name="Millares 24 5" xfId="13945"/>
    <cellStyle name="Millares 25" xfId="13383"/>
    <cellStyle name="Millares 25 2" xfId="13456"/>
    <cellStyle name="Millares 25 2 2" xfId="13596"/>
    <cellStyle name="Millares 25 2 2 2" xfId="13876"/>
    <cellStyle name="Millares 25 2 2 2 2" xfId="14430"/>
    <cellStyle name="Millares 25 2 2 3" xfId="14150"/>
    <cellStyle name="Millares 25 2 3" xfId="13736"/>
    <cellStyle name="Millares 25 2 3 2" xfId="14290"/>
    <cellStyle name="Millares 25 2 4" xfId="14010"/>
    <cellStyle name="Millares 25 3" xfId="13523"/>
    <cellStyle name="Millares 25 3 2" xfId="13803"/>
    <cellStyle name="Millares 25 3 2 2" xfId="14357"/>
    <cellStyle name="Millares 25 3 3" xfId="14077"/>
    <cellStyle name="Millares 25 4" xfId="13663"/>
    <cellStyle name="Millares 25 4 2" xfId="14217"/>
    <cellStyle name="Millares 25 5" xfId="13937"/>
    <cellStyle name="Millares 26" xfId="13359"/>
    <cellStyle name="Millares 26 2" xfId="13432"/>
    <cellStyle name="Millares 26 2 2" xfId="13572"/>
    <cellStyle name="Millares 26 2 2 2" xfId="13852"/>
    <cellStyle name="Millares 26 2 2 2 2" xfId="14406"/>
    <cellStyle name="Millares 26 2 2 3" xfId="14126"/>
    <cellStyle name="Millares 26 2 3" xfId="13712"/>
    <cellStyle name="Millares 26 2 3 2" xfId="14266"/>
    <cellStyle name="Millares 26 2 4" xfId="13986"/>
    <cellStyle name="Millares 26 3" xfId="13499"/>
    <cellStyle name="Millares 26 3 2" xfId="13779"/>
    <cellStyle name="Millares 26 3 2 2" xfId="14333"/>
    <cellStyle name="Millares 26 3 3" xfId="14053"/>
    <cellStyle name="Millares 26 4" xfId="13639"/>
    <cellStyle name="Millares 26 4 2" xfId="14193"/>
    <cellStyle name="Millares 26 5" xfId="13913"/>
    <cellStyle name="Millares 27" xfId="13366"/>
    <cellStyle name="Millares 27 2" xfId="13439"/>
    <cellStyle name="Millares 27 2 2" xfId="13579"/>
    <cellStyle name="Millares 27 2 2 2" xfId="13859"/>
    <cellStyle name="Millares 27 2 2 2 2" xfId="14413"/>
    <cellStyle name="Millares 27 2 2 3" xfId="14133"/>
    <cellStyle name="Millares 27 2 3" xfId="13719"/>
    <cellStyle name="Millares 27 2 3 2" xfId="14273"/>
    <cellStyle name="Millares 27 2 4" xfId="13993"/>
    <cellStyle name="Millares 27 3" xfId="13506"/>
    <cellStyle name="Millares 27 3 2" xfId="13786"/>
    <cellStyle name="Millares 27 3 2 2" xfId="14340"/>
    <cellStyle name="Millares 27 3 3" xfId="14060"/>
    <cellStyle name="Millares 27 4" xfId="13646"/>
    <cellStyle name="Millares 27 4 2" xfId="14200"/>
    <cellStyle name="Millares 27 5" xfId="13920"/>
    <cellStyle name="Millares 28" xfId="13384"/>
    <cellStyle name="Millares 28 2" xfId="13457"/>
    <cellStyle name="Millares 28 2 2" xfId="13597"/>
    <cellStyle name="Millares 28 2 2 2" xfId="13877"/>
    <cellStyle name="Millares 28 2 2 2 2" xfId="14431"/>
    <cellStyle name="Millares 28 2 2 3" xfId="14151"/>
    <cellStyle name="Millares 28 2 3" xfId="13737"/>
    <cellStyle name="Millares 28 2 3 2" xfId="14291"/>
    <cellStyle name="Millares 28 2 4" xfId="14011"/>
    <cellStyle name="Millares 28 3" xfId="13524"/>
    <cellStyle name="Millares 28 3 2" xfId="13804"/>
    <cellStyle name="Millares 28 3 2 2" xfId="14358"/>
    <cellStyle name="Millares 28 3 3" xfId="14078"/>
    <cellStyle name="Millares 28 4" xfId="13664"/>
    <cellStyle name="Millares 28 4 2" xfId="14218"/>
    <cellStyle name="Millares 28 5" xfId="13938"/>
    <cellStyle name="Millares 29" xfId="13382"/>
    <cellStyle name="Millares 29 2" xfId="13455"/>
    <cellStyle name="Millares 29 2 2" xfId="13595"/>
    <cellStyle name="Millares 29 2 2 2" xfId="13875"/>
    <cellStyle name="Millares 29 2 2 2 2" xfId="14429"/>
    <cellStyle name="Millares 29 2 2 3" xfId="14149"/>
    <cellStyle name="Millares 29 2 3" xfId="13735"/>
    <cellStyle name="Millares 29 2 3 2" xfId="14289"/>
    <cellStyle name="Millares 29 2 4" xfId="14009"/>
    <cellStyle name="Millares 29 3" xfId="13522"/>
    <cellStyle name="Millares 29 3 2" xfId="13802"/>
    <cellStyle name="Millares 29 3 2 2" xfId="14356"/>
    <cellStyle name="Millares 29 3 3" xfId="14076"/>
    <cellStyle name="Millares 29 4" xfId="13662"/>
    <cellStyle name="Millares 29 4 2" xfId="14216"/>
    <cellStyle name="Millares 29 5" xfId="13936"/>
    <cellStyle name="Millares 3" xfId="17"/>
    <cellStyle name="Millares 30" xfId="13390"/>
    <cellStyle name="Millares 30 2" xfId="13463"/>
    <cellStyle name="Millares 30 2 2" xfId="13603"/>
    <cellStyle name="Millares 30 2 2 2" xfId="13883"/>
    <cellStyle name="Millares 30 2 2 2 2" xfId="14437"/>
    <cellStyle name="Millares 30 2 2 3" xfId="14157"/>
    <cellStyle name="Millares 30 2 3" xfId="13743"/>
    <cellStyle name="Millares 30 2 3 2" xfId="14297"/>
    <cellStyle name="Millares 30 2 4" xfId="14017"/>
    <cellStyle name="Millares 30 3" xfId="13530"/>
    <cellStyle name="Millares 30 3 2" xfId="13810"/>
    <cellStyle name="Millares 30 3 2 2" xfId="14364"/>
    <cellStyle name="Millares 30 3 3" xfId="14084"/>
    <cellStyle name="Millares 30 4" xfId="13670"/>
    <cellStyle name="Millares 30 4 2" xfId="14224"/>
    <cellStyle name="Millares 30 5" xfId="13944"/>
    <cellStyle name="Millares 31" xfId="13386"/>
    <cellStyle name="Millares 31 2" xfId="13459"/>
    <cellStyle name="Millares 31 2 2" xfId="13599"/>
    <cellStyle name="Millares 31 2 2 2" xfId="13879"/>
    <cellStyle name="Millares 31 2 2 2 2" xfId="14433"/>
    <cellStyle name="Millares 31 2 2 3" xfId="14153"/>
    <cellStyle name="Millares 31 2 3" xfId="13739"/>
    <cellStyle name="Millares 31 2 3 2" xfId="14293"/>
    <cellStyle name="Millares 31 2 4" xfId="14013"/>
    <cellStyle name="Millares 31 3" xfId="13526"/>
    <cellStyle name="Millares 31 3 2" xfId="13806"/>
    <cellStyle name="Millares 31 3 2 2" xfId="14360"/>
    <cellStyle name="Millares 31 3 3" xfId="14080"/>
    <cellStyle name="Millares 31 4" xfId="13666"/>
    <cellStyle name="Millares 31 4 2" xfId="14220"/>
    <cellStyle name="Millares 31 5" xfId="13940"/>
    <cellStyle name="Millares 32" xfId="13362"/>
    <cellStyle name="Millares 32 2" xfId="13435"/>
    <cellStyle name="Millares 32 2 2" xfId="13575"/>
    <cellStyle name="Millares 32 2 2 2" xfId="13855"/>
    <cellStyle name="Millares 32 2 2 2 2" xfId="14409"/>
    <cellStyle name="Millares 32 2 2 3" xfId="14129"/>
    <cellStyle name="Millares 32 2 3" xfId="13715"/>
    <cellStyle name="Millares 32 2 3 2" xfId="14269"/>
    <cellStyle name="Millares 32 2 4" xfId="13989"/>
    <cellStyle name="Millares 32 3" xfId="13502"/>
    <cellStyle name="Millares 32 3 2" xfId="13782"/>
    <cellStyle name="Millares 32 3 2 2" xfId="14336"/>
    <cellStyle name="Millares 32 3 3" xfId="14056"/>
    <cellStyle name="Millares 32 4" xfId="13642"/>
    <cellStyle name="Millares 32 4 2" xfId="14196"/>
    <cellStyle name="Millares 32 5" xfId="13916"/>
    <cellStyle name="Millares 33" xfId="13395"/>
    <cellStyle name="Millares 33 2" xfId="13468"/>
    <cellStyle name="Millares 33 2 2" xfId="13608"/>
    <cellStyle name="Millares 33 2 2 2" xfId="13888"/>
    <cellStyle name="Millares 33 2 2 2 2" xfId="14442"/>
    <cellStyle name="Millares 33 2 2 3" xfId="14162"/>
    <cellStyle name="Millares 33 2 3" xfId="13748"/>
    <cellStyle name="Millares 33 2 3 2" xfId="14302"/>
    <cellStyle name="Millares 33 2 4" xfId="14022"/>
    <cellStyle name="Millares 33 3" xfId="13535"/>
    <cellStyle name="Millares 33 3 2" xfId="13815"/>
    <cellStyle name="Millares 33 3 2 2" xfId="14369"/>
    <cellStyle name="Millares 33 3 3" xfId="14089"/>
    <cellStyle name="Millares 33 4" xfId="13675"/>
    <cellStyle name="Millares 33 4 2" xfId="14229"/>
    <cellStyle name="Millares 33 5" xfId="13949"/>
    <cellStyle name="Millares 34" xfId="13377"/>
    <cellStyle name="Millares 34 2" xfId="13450"/>
    <cellStyle name="Millares 34 2 2" xfId="13590"/>
    <cellStyle name="Millares 34 2 2 2" xfId="13870"/>
    <cellStyle name="Millares 34 2 2 2 2" xfId="14424"/>
    <cellStyle name="Millares 34 2 2 3" xfId="14144"/>
    <cellStyle name="Millares 34 2 3" xfId="13730"/>
    <cellStyle name="Millares 34 2 3 2" xfId="14284"/>
    <cellStyle name="Millares 34 2 4" xfId="14004"/>
    <cellStyle name="Millares 34 3" xfId="13517"/>
    <cellStyle name="Millares 34 3 2" xfId="13797"/>
    <cellStyle name="Millares 34 3 2 2" xfId="14351"/>
    <cellStyle name="Millares 34 3 3" xfId="14071"/>
    <cellStyle name="Millares 34 4" xfId="13657"/>
    <cellStyle name="Millares 34 4 2" xfId="14211"/>
    <cellStyle name="Millares 34 5" xfId="13931"/>
    <cellStyle name="Millares 35" xfId="13396"/>
    <cellStyle name="Millares 35 2" xfId="13469"/>
    <cellStyle name="Millares 35 2 2" xfId="13609"/>
    <cellStyle name="Millares 35 2 2 2" xfId="13889"/>
    <cellStyle name="Millares 35 2 2 2 2" xfId="14443"/>
    <cellStyle name="Millares 35 2 2 3" xfId="14163"/>
    <cellStyle name="Millares 35 2 3" xfId="13749"/>
    <cellStyle name="Millares 35 2 3 2" xfId="14303"/>
    <cellStyle name="Millares 35 2 4" xfId="14023"/>
    <cellStyle name="Millares 35 3" xfId="13536"/>
    <cellStyle name="Millares 35 3 2" xfId="13816"/>
    <cellStyle name="Millares 35 3 2 2" xfId="14370"/>
    <cellStyle name="Millares 35 3 3" xfId="14090"/>
    <cellStyle name="Millares 35 4" xfId="13676"/>
    <cellStyle name="Millares 35 4 2" xfId="14230"/>
    <cellStyle name="Millares 35 5" xfId="13950"/>
    <cellStyle name="Millares 36" xfId="13394"/>
    <cellStyle name="Millares 36 2" xfId="13467"/>
    <cellStyle name="Millares 36 2 2" xfId="13607"/>
    <cellStyle name="Millares 36 2 2 2" xfId="13887"/>
    <cellStyle name="Millares 36 2 2 2 2" xfId="14441"/>
    <cellStyle name="Millares 36 2 2 3" xfId="14161"/>
    <cellStyle name="Millares 36 2 3" xfId="13747"/>
    <cellStyle name="Millares 36 2 3 2" xfId="14301"/>
    <cellStyle name="Millares 36 2 4" xfId="14021"/>
    <cellStyle name="Millares 36 3" xfId="13534"/>
    <cellStyle name="Millares 36 3 2" xfId="13814"/>
    <cellStyle name="Millares 36 3 2 2" xfId="14368"/>
    <cellStyle name="Millares 36 3 3" xfId="14088"/>
    <cellStyle name="Millares 36 4" xfId="13674"/>
    <cellStyle name="Millares 36 4 2" xfId="14228"/>
    <cellStyle name="Millares 36 5" xfId="13948"/>
    <cellStyle name="Millares 37" xfId="13393"/>
    <cellStyle name="Millares 37 2" xfId="13466"/>
    <cellStyle name="Millares 37 2 2" xfId="13606"/>
    <cellStyle name="Millares 37 2 2 2" xfId="13886"/>
    <cellStyle name="Millares 37 2 2 2 2" xfId="14440"/>
    <cellStyle name="Millares 37 2 2 3" xfId="14160"/>
    <cellStyle name="Millares 37 2 3" xfId="13746"/>
    <cellStyle name="Millares 37 2 3 2" xfId="14300"/>
    <cellStyle name="Millares 37 2 4" xfId="14020"/>
    <cellStyle name="Millares 37 3" xfId="13533"/>
    <cellStyle name="Millares 37 3 2" xfId="13813"/>
    <cellStyle name="Millares 37 3 2 2" xfId="14367"/>
    <cellStyle name="Millares 37 3 3" xfId="14087"/>
    <cellStyle name="Millares 37 4" xfId="13673"/>
    <cellStyle name="Millares 37 4 2" xfId="14227"/>
    <cellStyle name="Millares 37 5" xfId="13947"/>
    <cellStyle name="Millares 38" xfId="13358"/>
    <cellStyle name="Millares 38 2" xfId="13431"/>
    <cellStyle name="Millares 38 2 2" xfId="13571"/>
    <cellStyle name="Millares 38 2 2 2" xfId="13851"/>
    <cellStyle name="Millares 38 2 2 2 2" xfId="14405"/>
    <cellStyle name="Millares 38 2 2 3" xfId="14125"/>
    <cellStyle name="Millares 38 2 3" xfId="13711"/>
    <cellStyle name="Millares 38 2 3 2" xfId="14265"/>
    <cellStyle name="Millares 38 2 4" xfId="13985"/>
    <cellStyle name="Millares 38 3" xfId="13498"/>
    <cellStyle name="Millares 38 3 2" xfId="13778"/>
    <cellStyle name="Millares 38 3 2 2" xfId="14332"/>
    <cellStyle name="Millares 38 3 3" xfId="14052"/>
    <cellStyle name="Millares 38 4" xfId="13638"/>
    <cellStyle name="Millares 38 4 2" xfId="14192"/>
    <cellStyle name="Millares 38 5" xfId="13912"/>
    <cellStyle name="Millares 39" xfId="13369"/>
    <cellStyle name="Millares 39 2" xfId="13442"/>
    <cellStyle name="Millares 39 2 2" xfId="13582"/>
    <cellStyle name="Millares 39 2 2 2" xfId="13862"/>
    <cellStyle name="Millares 39 2 2 2 2" xfId="14416"/>
    <cellStyle name="Millares 39 2 2 3" xfId="14136"/>
    <cellStyle name="Millares 39 2 3" xfId="13722"/>
    <cellStyle name="Millares 39 2 3 2" xfId="14276"/>
    <cellStyle name="Millares 39 2 4" xfId="13996"/>
    <cellStyle name="Millares 39 3" xfId="13509"/>
    <cellStyle name="Millares 39 3 2" xfId="13789"/>
    <cellStyle name="Millares 39 3 2 2" xfId="14343"/>
    <cellStyle name="Millares 39 3 3" xfId="14063"/>
    <cellStyle name="Millares 39 4" xfId="13649"/>
    <cellStyle name="Millares 39 4 2" xfId="14203"/>
    <cellStyle name="Millares 39 5" xfId="13923"/>
    <cellStyle name="Millares 4" xfId="18"/>
    <cellStyle name="Millares 4 2" xfId="13349"/>
    <cellStyle name="Millares 4 2 2" xfId="13422"/>
    <cellStyle name="Millares 4 2 2 2" xfId="13562"/>
    <cellStyle name="Millares 4 2 2 2 2" xfId="13842"/>
    <cellStyle name="Millares 4 2 2 2 2 2" xfId="14396"/>
    <cellStyle name="Millares 4 2 2 2 3" xfId="14116"/>
    <cellStyle name="Millares 4 2 2 3" xfId="13702"/>
    <cellStyle name="Millares 4 2 2 3 2" xfId="14256"/>
    <cellStyle name="Millares 4 2 2 4" xfId="13976"/>
    <cellStyle name="Millares 4 2 3" xfId="13489"/>
    <cellStyle name="Millares 4 2 3 2" xfId="13769"/>
    <cellStyle name="Millares 4 2 3 2 2" xfId="14323"/>
    <cellStyle name="Millares 4 2 3 3" xfId="14043"/>
    <cellStyle name="Millares 4 2 4" xfId="13629"/>
    <cellStyle name="Millares 4 2 4 2" xfId="14183"/>
    <cellStyle name="Millares 4 2 5" xfId="13903"/>
    <cellStyle name="Millares 4 3" xfId="13399"/>
    <cellStyle name="Millares 4 3 2" xfId="13539"/>
    <cellStyle name="Millares 4 3 2 2" xfId="13819"/>
    <cellStyle name="Millares 4 3 2 2 2" xfId="14373"/>
    <cellStyle name="Millares 4 3 2 3" xfId="14093"/>
    <cellStyle name="Millares 4 3 3" xfId="13679"/>
    <cellStyle name="Millares 4 3 3 2" xfId="14233"/>
    <cellStyle name="Millares 4 3 4" xfId="13953"/>
    <cellStyle name="Millares 4 4" xfId="13472"/>
    <cellStyle name="Millares 4 4 2" xfId="13752"/>
    <cellStyle name="Millares 4 4 2 2" xfId="14306"/>
    <cellStyle name="Millares 4 4 3" xfId="14026"/>
    <cellStyle name="Millares 4 5" xfId="13612"/>
    <cellStyle name="Millares 4 5 2" xfId="14166"/>
    <cellStyle name="Millares 4 6" xfId="13892"/>
    <cellStyle name="Millares 40" xfId="13376"/>
    <cellStyle name="Millares 40 2" xfId="13449"/>
    <cellStyle name="Millares 40 2 2" xfId="13589"/>
    <cellStyle name="Millares 40 2 2 2" xfId="13869"/>
    <cellStyle name="Millares 40 2 2 2 2" xfId="14423"/>
    <cellStyle name="Millares 40 2 2 3" xfId="14143"/>
    <cellStyle name="Millares 40 2 3" xfId="13729"/>
    <cellStyle name="Millares 40 2 3 2" xfId="14283"/>
    <cellStyle name="Millares 40 2 4" xfId="14003"/>
    <cellStyle name="Millares 40 3" xfId="13516"/>
    <cellStyle name="Millares 40 3 2" xfId="13796"/>
    <cellStyle name="Millares 40 3 2 2" xfId="14350"/>
    <cellStyle name="Millares 40 3 3" xfId="14070"/>
    <cellStyle name="Millares 40 4" xfId="13656"/>
    <cellStyle name="Millares 40 4 2" xfId="14210"/>
    <cellStyle name="Millares 40 5" xfId="13930"/>
    <cellStyle name="Millares 41" xfId="13374"/>
    <cellStyle name="Millares 41 2" xfId="13447"/>
    <cellStyle name="Millares 41 2 2" xfId="13587"/>
    <cellStyle name="Millares 41 2 2 2" xfId="13867"/>
    <cellStyle name="Millares 41 2 2 2 2" xfId="14421"/>
    <cellStyle name="Millares 41 2 2 3" xfId="14141"/>
    <cellStyle name="Millares 41 2 3" xfId="13727"/>
    <cellStyle name="Millares 41 2 3 2" xfId="14281"/>
    <cellStyle name="Millares 41 2 4" xfId="14001"/>
    <cellStyle name="Millares 41 3" xfId="13514"/>
    <cellStyle name="Millares 41 3 2" xfId="13794"/>
    <cellStyle name="Millares 41 3 2 2" xfId="14348"/>
    <cellStyle name="Millares 41 3 3" xfId="14068"/>
    <cellStyle name="Millares 41 4" xfId="13654"/>
    <cellStyle name="Millares 41 4 2" xfId="14208"/>
    <cellStyle name="Millares 41 5" xfId="13928"/>
    <cellStyle name="Millares 42" xfId="13387"/>
    <cellStyle name="Millares 42 2" xfId="13460"/>
    <cellStyle name="Millares 42 2 2" xfId="13600"/>
    <cellStyle name="Millares 42 2 2 2" xfId="13880"/>
    <cellStyle name="Millares 42 2 2 2 2" xfId="14434"/>
    <cellStyle name="Millares 42 2 2 3" xfId="14154"/>
    <cellStyle name="Millares 42 2 3" xfId="13740"/>
    <cellStyle name="Millares 42 2 3 2" xfId="14294"/>
    <cellStyle name="Millares 42 2 4" xfId="14014"/>
    <cellStyle name="Millares 42 3" xfId="13527"/>
    <cellStyle name="Millares 42 3 2" xfId="13807"/>
    <cellStyle name="Millares 42 3 2 2" xfId="14361"/>
    <cellStyle name="Millares 42 3 3" xfId="14081"/>
    <cellStyle name="Millares 42 4" xfId="13667"/>
    <cellStyle name="Millares 42 4 2" xfId="14221"/>
    <cellStyle name="Millares 42 5" xfId="13941"/>
    <cellStyle name="Millares 43" xfId="13368"/>
    <cellStyle name="Millares 43 2" xfId="13441"/>
    <cellStyle name="Millares 43 2 2" xfId="13581"/>
    <cellStyle name="Millares 43 2 2 2" xfId="13861"/>
    <cellStyle name="Millares 43 2 2 2 2" xfId="14415"/>
    <cellStyle name="Millares 43 2 2 3" xfId="14135"/>
    <cellStyle name="Millares 43 2 3" xfId="13721"/>
    <cellStyle name="Millares 43 2 3 2" xfId="14275"/>
    <cellStyle name="Millares 43 2 4" xfId="13995"/>
    <cellStyle name="Millares 43 3" xfId="13508"/>
    <cellStyle name="Millares 43 3 2" xfId="13788"/>
    <cellStyle name="Millares 43 3 2 2" xfId="14342"/>
    <cellStyle name="Millares 43 3 3" xfId="14062"/>
    <cellStyle name="Millares 43 4" xfId="13648"/>
    <cellStyle name="Millares 43 4 2" xfId="14202"/>
    <cellStyle name="Millares 43 5" xfId="13922"/>
    <cellStyle name="Millares 44" xfId="13365"/>
    <cellStyle name="Millares 44 2" xfId="13438"/>
    <cellStyle name="Millares 44 2 2" xfId="13578"/>
    <cellStyle name="Millares 44 2 2 2" xfId="13858"/>
    <cellStyle name="Millares 44 2 2 2 2" xfId="14412"/>
    <cellStyle name="Millares 44 2 2 3" xfId="14132"/>
    <cellStyle name="Millares 44 2 3" xfId="13718"/>
    <cellStyle name="Millares 44 2 3 2" xfId="14272"/>
    <cellStyle name="Millares 44 2 4" xfId="13992"/>
    <cellStyle name="Millares 44 3" xfId="13505"/>
    <cellStyle name="Millares 44 3 2" xfId="13785"/>
    <cellStyle name="Millares 44 3 2 2" xfId="14339"/>
    <cellStyle name="Millares 44 3 3" xfId="14059"/>
    <cellStyle name="Millares 44 4" xfId="13645"/>
    <cellStyle name="Millares 44 4 2" xfId="14199"/>
    <cellStyle name="Millares 44 5" xfId="13919"/>
    <cellStyle name="Millares 45" xfId="13381"/>
    <cellStyle name="Millares 45 2" xfId="13454"/>
    <cellStyle name="Millares 45 2 2" xfId="13594"/>
    <cellStyle name="Millares 45 2 2 2" xfId="13874"/>
    <cellStyle name="Millares 45 2 2 2 2" xfId="14428"/>
    <cellStyle name="Millares 45 2 2 3" xfId="14148"/>
    <cellStyle name="Millares 45 2 3" xfId="13734"/>
    <cellStyle name="Millares 45 2 3 2" xfId="14288"/>
    <cellStyle name="Millares 45 2 4" xfId="14008"/>
    <cellStyle name="Millares 45 3" xfId="13521"/>
    <cellStyle name="Millares 45 3 2" xfId="13801"/>
    <cellStyle name="Millares 45 3 2 2" xfId="14355"/>
    <cellStyle name="Millares 45 3 3" xfId="14075"/>
    <cellStyle name="Millares 45 4" xfId="13661"/>
    <cellStyle name="Millares 45 4 2" xfId="14215"/>
    <cellStyle name="Millares 45 5" xfId="13935"/>
    <cellStyle name="Millares 46" xfId="13388"/>
    <cellStyle name="Millares 46 2" xfId="13461"/>
    <cellStyle name="Millares 46 2 2" xfId="13601"/>
    <cellStyle name="Millares 46 2 2 2" xfId="13881"/>
    <cellStyle name="Millares 46 2 2 2 2" xfId="14435"/>
    <cellStyle name="Millares 46 2 2 3" xfId="14155"/>
    <cellStyle name="Millares 46 2 3" xfId="13741"/>
    <cellStyle name="Millares 46 2 3 2" xfId="14295"/>
    <cellStyle name="Millares 46 2 4" xfId="14015"/>
    <cellStyle name="Millares 46 3" xfId="13528"/>
    <cellStyle name="Millares 46 3 2" xfId="13808"/>
    <cellStyle name="Millares 46 3 2 2" xfId="14362"/>
    <cellStyle name="Millares 46 3 3" xfId="14082"/>
    <cellStyle name="Millares 46 4" xfId="13668"/>
    <cellStyle name="Millares 46 4 2" xfId="14222"/>
    <cellStyle name="Millares 46 5" xfId="13942"/>
    <cellStyle name="Millares 47" xfId="13360"/>
    <cellStyle name="Millares 47 2" xfId="13433"/>
    <cellStyle name="Millares 47 2 2" xfId="13573"/>
    <cellStyle name="Millares 47 2 2 2" xfId="13853"/>
    <cellStyle name="Millares 47 2 2 2 2" xfId="14407"/>
    <cellStyle name="Millares 47 2 2 3" xfId="14127"/>
    <cellStyle name="Millares 47 2 3" xfId="13713"/>
    <cellStyle name="Millares 47 2 3 2" xfId="14267"/>
    <cellStyle name="Millares 47 2 4" xfId="13987"/>
    <cellStyle name="Millares 47 3" xfId="13500"/>
    <cellStyle name="Millares 47 3 2" xfId="13780"/>
    <cellStyle name="Millares 47 3 2 2" xfId="14334"/>
    <cellStyle name="Millares 47 3 3" xfId="14054"/>
    <cellStyle name="Millares 47 4" xfId="13640"/>
    <cellStyle name="Millares 47 4 2" xfId="14194"/>
    <cellStyle name="Millares 47 5" xfId="13914"/>
    <cellStyle name="Millares 48" xfId="13385"/>
    <cellStyle name="Millares 48 2" xfId="13458"/>
    <cellStyle name="Millares 48 2 2" xfId="13598"/>
    <cellStyle name="Millares 48 2 2 2" xfId="13878"/>
    <cellStyle name="Millares 48 2 2 2 2" xfId="14432"/>
    <cellStyle name="Millares 48 2 2 3" xfId="14152"/>
    <cellStyle name="Millares 48 2 3" xfId="13738"/>
    <cellStyle name="Millares 48 2 3 2" xfId="14292"/>
    <cellStyle name="Millares 48 2 4" xfId="14012"/>
    <cellStyle name="Millares 48 3" xfId="13525"/>
    <cellStyle name="Millares 48 3 2" xfId="13805"/>
    <cellStyle name="Millares 48 3 2 2" xfId="14359"/>
    <cellStyle name="Millares 48 3 3" xfId="14079"/>
    <cellStyle name="Millares 48 4" xfId="13665"/>
    <cellStyle name="Millares 48 4 2" xfId="14219"/>
    <cellStyle name="Millares 48 5" xfId="13939"/>
    <cellStyle name="Millares 49" xfId="13361"/>
    <cellStyle name="Millares 49 2" xfId="13434"/>
    <cellStyle name="Millares 49 2 2" xfId="13574"/>
    <cellStyle name="Millares 49 2 2 2" xfId="13854"/>
    <cellStyle name="Millares 49 2 2 2 2" xfId="14408"/>
    <cellStyle name="Millares 49 2 2 3" xfId="14128"/>
    <cellStyle name="Millares 49 2 3" xfId="13714"/>
    <cellStyle name="Millares 49 2 3 2" xfId="14268"/>
    <cellStyle name="Millares 49 2 4" xfId="13988"/>
    <cellStyle name="Millares 49 3" xfId="13501"/>
    <cellStyle name="Millares 49 3 2" xfId="13781"/>
    <cellStyle name="Millares 49 3 2 2" xfId="14335"/>
    <cellStyle name="Millares 49 3 3" xfId="14055"/>
    <cellStyle name="Millares 49 4" xfId="13641"/>
    <cellStyle name="Millares 49 4 2" xfId="14195"/>
    <cellStyle name="Millares 49 5" xfId="13915"/>
    <cellStyle name="Millares 5" xfId="19"/>
    <cellStyle name="Millares 50" xfId="13392"/>
    <cellStyle name="Millares 50 2" xfId="13465"/>
    <cellStyle name="Millares 50 2 2" xfId="13605"/>
    <cellStyle name="Millares 50 2 2 2" xfId="13885"/>
    <cellStyle name="Millares 50 2 2 2 2" xfId="14439"/>
    <cellStyle name="Millares 50 2 2 3" xfId="14159"/>
    <cellStyle name="Millares 50 2 3" xfId="13745"/>
    <cellStyle name="Millares 50 2 3 2" xfId="14299"/>
    <cellStyle name="Millares 50 2 4" xfId="14019"/>
    <cellStyle name="Millares 50 3" xfId="13532"/>
    <cellStyle name="Millares 50 3 2" xfId="13812"/>
    <cellStyle name="Millares 50 3 2 2" xfId="14366"/>
    <cellStyle name="Millares 50 3 3" xfId="14086"/>
    <cellStyle name="Millares 50 4" xfId="13672"/>
    <cellStyle name="Millares 50 4 2" xfId="14226"/>
    <cellStyle name="Millares 50 5" xfId="13946"/>
    <cellStyle name="Millares 51" xfId="13367"/>
    <cellStyle name="Millares 51 2" xfId="13440"/>
    <cellStyle name="Millares 51 2 2" xfId="13580"/>
    <cellStyle name="Millares 51 2 2 2" xfId="13860"/>
    <cellStyle name="Millares 51 2 2 2 2" xfId="14414"/>
    <cellStyle name="Millares 51 2 2 3" xfId="14134"/>
    <cellStyle name="Millares 51 2 3" xfId="13720"/>
    <cellStyle name="Millares 51 2 3 2" xfId="14274"/>
    <cellStyle name="Millares 51 2 4" xfId="13994"/>
    <cellStyle name="Millares 51 3" xfId="13507"/>
    <cellStyle name="Millares 51 3 2" xfId="13787"/>
    <cellStyle name="Millares 51 3 2 2" xfId="14341"/>
    <cellStyle name="Millares 51 3 3" xfId="14061"/>
    <cellStyle name="Millares 51 4" xfId="13647"/>
    <cellStyle name="Millares 51 4 2" xfId="14201"/>
    <cellStyle name="Millares 51 5" xfId="13921"/>
    <cellStyle name="Millares 52" xfId="13372"/>
    <cellStyle name="Millares 52 2" xfId="13445"/>
    <cellStyle name="Millares 52 2 2" xfId="13585"/>
    <cellStyle name="Millares 52 2 2 2" xfId="13865"/>
    <cellStyle name="Millares 52 2 2 2 2" xfId="14419"/>
    <cellStyle name="Millares 52 2 2 3" xfId="14139"/>
    <cellStyle name="Millares 52 2 3" xfId="13725"/>
    <cellStyle name="Millares 52 2 3 2" xfId="14279"/>
    <cellStyle name="Millares 52 2 4" xfId="13999"/>
    <cellStyle name="Millares 52 3" xfId="13512"/>
    <cellStyle name="Millares 52 3 2" xfId="13792"/>
    <cellStyle name="Millares 52 3 2 2" xfId="14346"/>
    <cellStyle name="Millares 52 3 3" xfId="14066"/>
    <cellStyle name="Millares 52 4" xfId="13652"/>
    <cellStyle name="Millares 52 4 2" xfId="14206"/>
    <cellStyle name="Millares 52 5" xfId="13926"/>
    <cellStyle name="Millares 53" xfId="13375"/>
    <cellStyle name="Millares 53 2" xfId="13448"/>
    <cellStyle name="Millares 53 2 2" xfId="13588"/>
    <cellStyle name="Millares 53 2 2 2" xfId="13868"/>
    <cellStyle name="Millares 53 2 2 2 2" xfId="14422"/>
    <cellStyle name="Millares 53 2 2 3" xfId="14142"/>
    <cellStyle name="Millares 53 2 3" xfId="13728"/>
    <cellStyle name="Millares 53 2 3 2" xfId="14282"/>
    <cellStyle name="Millares 53 2 4" xfId="14002"/>
    <cellStyle name="Millares 53 3" xfId="13515"/>
    <cellStyle name="Millares 53 3 2" xfId="13795"/>
    <cellStyle name="Millares 53 3 2 2" xfId="14349"/>
    <cellStyle name="Millares 53 3 3" xfId="14069"/>
    <cellStyle name="Millares 53 4" xfId="13655"/>
    <cellStyle name="Millares 53 4 2" xfId="14209"/>
    <cellStyle name="Millares 53 5" xfId="13929"/>
    <cellStyle name="Millares 54" xfId="13397"/>
    <cellStyle name="Millares 54 2" xfId="13537"/>
    <cellStyle name="Millares 54 2 2" xfId="13817"/>
    <cellStyle name="Millares 54 2 2 2" xfId="14371"/>
    <cellStyle name="Millares 54 2 3" xfId="14091"/>
    <cellStyle name="Millares 54 3" xfId="13677"/>
    <cellStyle name="Millares 54 3 2" xfId="14231"/>
    <cellStyle name="Millares 54 4" xfId="13951"/>
    <cellStyle name="Millares 55" xfId="13401"/>
    <cellStyle name="Millares 55 2" xfId="13541"/>
    <cellStyle name="Millares 55 2 2" xfId="13821"/>
    <cellStyle name="Millares 55 2 2 2" xfId="14375"/>
    <cellStyle name="Millares 55 2 3" xfId="14095"/>
    <cellStyle name="Millares 55 3" xfId="13681"/>
    <cellStyle name="Millares 55 3 2" xfId="14235"/>
    <cellStyle name="Millares 55 4" xfId="13955"/>
    <cellStyle name="Millares 56" xfId="13411"/>
    <cellStyle name="Millares 56 2" xfId="13551"/>
    <cellStyle name="Millares 56 2 2" xfId="13831"/>
    <cellStyle name="Millares 56 2 2 2" xfId="14385"/>
    <cellStyle name="Millares 56 2 3" xfId="14105"/>
    <cellStyle name="Millares 56 3" xfId="13691"/>
    <cellStyle name="Millares 56 3 2" xfId="14245"/>
    <cellStyle name="Millares 56 4" xfId="13965"/>
    <cellStyle name="Millares 57" xfId="13408"/>
    <cellStyle name="Millares 57 2" xfId="13548"/>
    <cellStyle name="Millares 57 2 2" xfId="13828"/>
    <cellStyle name="Millares 57 2 2 2" xfId="14382"/>
    <cellStyle name="Millares 57 2 3" xfId="14102"/>
    <cellStyle name="Millares 57 3" xfId="13688"/>
    <cellStyle name="Millares 57 3 2" xfId="14242"/>
    <cellStyle name="Millares 57 4" xfId="13962"/>
    <cellStyle name="Millares 58" xfId="13419"/>
    <cellStyle name="Millares 58 2" xfId="13559"/>
    <cellStyle name="Millares 58 2 2" xfId="13839"/>
    <cellStyle name="Millares 58 2 2 2" xfId="14393"/>
    <cellStyle name="Millares 58 2 3" xfId="14113"/>
    <cellStyle name="Millares 58 3" xfId="13699"/>
    <cellStyle name="Millares 58 3 2" xfId="14253"/>
    <cellStyle name="Millares 58 4" xfId="13973"/>
    <cellStyle name="Millares 59" xfId="13414"/>
    <cellStyle name="Millares 59 2" xfId="13554"/>
    <cellStyle name="Millares 59 2 2" xfId="13834"/>
    <cellStyle name="Millares 59 2 2 2" xfId="14388"/>
    <cellStyle name="Millares 59 2 3" xfId="14108"/>
    <cellStyle name="Millares 59 3" xfId="13694"/>
    <cellStyle name="Millares 59 3 2" xfId="14248"/>
    <cellStyle name="Millares 59 4" xfId="13968"/>
    <cellStyle name="Millares 6" xfId="20"/>
    <cellStyle name="Millares 60" xfId="13413"/>
    <cellStyle name="Millares 60 2" xfId="13553"/>
    <cellStyle name="Millares 60 2 2" xfId="13833"/>
    <cellStyle name="Millares 60 2 2 2" xfId="14387"/>
    <cellStyle name="Millares 60 2 3" xfId="14107"/>
    <cellStyle name="Millares 60 3" xfId="13693"/>
    <cellStyle name="Millares 60 3 2" xfId="14247"/>
    <cellStyle name="Millares 60 4" xfId="13967"/>
    <cellStyle name="Millares 61" xfId="13410"/>
    <cellStyle name="Millares 61 2" xfId="13550"/>
    <cellStyle name="Millares 61 2 2" xfId="13830"/>
    <cellStyle name="Millares 61 2 2 2" xfId="14384"/>
    <cellStyle name="Millares 61 2 3" xfId="14104"/>
    <cellStyle name="Millares 61 3" xfId="13690"/>
    <cellStyle name="Millares 61 3 2" xfId="14244"/>
    <cellStyle name="Millares 61 4" xfId="13964"/>
    <cellStyle name="Millares 62" xfId="13418"/>
    <cellStyle name="Millares 62 2" xfId="13558"/>
    <cellStyle name="Millares 62 2 2" xfId="13838"/>
    <cellStyle name="Millares 62 2 2 2" xfId="14392"/>
    <cellStyle name="Millares 62 2 3" xfId="14112"/>
    <cellStyle name="Millares 62 3" xfId="13698"/>
    <cellStyle name="Millares 62 3 2" xfId="14252"/>
    <cellStyle name="Millares 62 4" xfId="13972"/>
    <cellStyle name="Millares 63" xfId="13417"/>
    <cellStyle name="Millares 63 2" xfId="13557"/>
    <cellStyle name="Millares 63 2 2" xfId="13837"/>
    <cellStyle name="Millares 63 2 2 2" xfId="14391"/>
    <cellStyle name="Millares 63 2 3" xfId="14111"/>
    <cellStyle name="Millares 63 3" xfId="13697"/>
    <cellStyle name="Millares 63 3 2" xfId="14251"/>
    <cellStyle name="Millares 63 4" xfId="13971"/>
    <cellStyle name="Millares 64" xfId="13416"/>
    <cellStyle name="Millares 64 2" xfId="13556"/>
    <cellStyle name="Millares 64 2 2" xfId="13836"/>
    <cellStyle name="Millares 64 2 2 2" xfId="14390"/>
    <cellStyle name="Millares 64 2 3" xfId="14110"/>
    <cellStyle name="Millares 64 3" xfId="13696"/>
    <cellStyle name="Millares 64 3 2" xfId="14250"/>
    <cellStyle name="Millares 64 4" xfId="13970"/>
    <cellStyle name="Millares 65" xfId="13409"/>
    <cellStyle name="Millares 65 2" xfId="13549"/>
    <cellStyle name="Millares 65 2 2" xfId="13829"/>
    <cellStyle name="Millares 65 2 2 2" xfId="14383"/>
    <cellStyle name="Millares 65 2 3" xfId="14103"/>
    <cellStyle name="Millares 65 3" xfId="13689"/>
    <cellStyle name="Millares 65 3 2" xfId="14243"/>
    <cellStyle name="Millares 65 4" xfId="13963"/>
    <cellStyle name="Millares 66" xfId="13412"/>
    <cellStyle name="Millares 66 2" xfId="13552"/>
    <cellStyle name="Millares 66 2 2" xfId="13832"/>
    <cellStyle name="Millares 66 2 2 2" xfId="14386"/>
    <cellStyle name="Millares 66 2 3" xfId="14106"/>
    <cellStyle name="Millares 66 3" xfId="13692"/>
    <cellStyle name="Millares 66 3 2" xfId="14246"/>
    <cellStyle name="Millares 66 4" xfId="13966"/>
    <cellStyle name="Millares 67" xfId="13415"/>
    <cellStyle name="Millares 67 2" xfId="13555"/>
    <cellStyle name="Millares 67 2 2" xfId="13835"/>
    <cellStyle name="Millares 67 2 2 2" xfId="14389"/>
    <cellStyle name="Millares 67 2 3" xfId="14109"/>
    <cellStyle name="Millares 67 3" xfId="13695"/>
    <cellStyle name="Millares 67 3 2" xfId="14249"/>
    <cellStyle name="Millares 67 4" xfId="13969"/>
    <cellStyle name="Millares 68" xfId="13470"/>
    <cellStyle name="Millares 68 2" xfId="13750"/>
    <cellStyle name="Millares 68 2 2" xfId="14304"/>
    <cellStyle name="Millares 68 3" xfId="14024"/>
    <cellStyle name="Millares 69" xfId="13474"/>
    <cellStyle name="Millares 69 2" xfId="13754"/>
    <cellStyle name="Millares 69 2 2" xfId="14308"/>
    <cellStyle name="Millares 69 3" xfId="14028"/>
    <cellStyle name="Millares 7" xfId="89"/>
    <cellStyle name="Millares 7 2" xfId="13352"/>
    <cellStyle name="Millares 7 2 2" xfId="13425"/>
    <cellStyle name="Millares 7 2 2 2" xfId="13565"/>
    <cellStyle name="Millares 7 2 2 2 2" xfId="13845"/>
    <cellStyle name="Millares 7 2 2 2 2 2" xfId="14399"/>
    <cellStyle name="Millares 7 2 2 2 3" xfId="14119"/>
    <cellStyle name="Millares 7 2 2 3" xfId="13705"/>
    <cellStyle name="Millares 7 2 2 3 2" xfId="14259"/>
    <cellStyle name="Millares 7 2 2 4" xfId="13979"/>
    <cellStyle name="Millares 7 2 3" xfId="13492"/>
    <cellStyle name="Millares 7 2 3 2" xfId="13772"/>
    <cellStyle name="Millares 7 2 3 2 2" xfId="14326"/>
    <cellStyle name="Millares 7 2 3 3" xfId="14046"/>
    <cellStyle name="Millares 7 2 4" xfId="13632"/>
    <cellStyle name="Millares 7 2 4 2" xfId="14186"/>
    <cellStyle name="Millares 7 2 5" xfId="13906"/>
    <cellStyle name="Millares 7 3" xfId="13402"/>
    <cellStyle name="Millares 7 3 2" xfId="13542"/>
    <cellStyle name="Millares 7 3 2 2" xfId="13822"/>
    <cellStyle name="Millares 7 3 2 2 2" xfId="14376"/>
    <cellStyle name="Millares 7 3 2 3" xfId="14096"/>
    <cellStyle name="Millares 7 3 3" xfId="13682"/>
    <cellStyle name="Millares 7 3 3 2" xfId="14236"/>
    <cellStyle name="Millares 7 3 4" xfId="13956"/>
    <cellStyle name="Millares 7 4" xfId="13475"/>
    <cellStyle name="Millares 7 4 2" xfId="13755"/>
    <cellStyle name="Millares 7 4 2 2" xfId="14309"/>
    <cellStyle name="Millares 7 4 3" xfId="14029"/>
    <cellStyle name="Millares 7 5" xfId="13615"/>
    <cellStyle name="Millares 7 5 2" xfId="14169"/>
    <cellStyle name="Millares 7 6" xfId="13895"/>
    <cellStyle name="Millares 70" xfId="13483"/>
    <cellStyle name="Millares 70 2" xfId="13763"/>
    <cellStyle name="Millares 70 2 2" xfId="14317"/>
    <cellStyle name="Millares 70 3" xfId="14037"/>
    <cellStyle name="Millares 71" xfId="13482"/>
    <cellStyle name="Millares 71 2" xfId="13762"/>
    <cellStyle name="Millares 71 2 2" xfId="14316"/>
    <cellStyle name="Millares 71 3" xfId="14036"/>
    <cellStyle name="Millares 72" xfId="13485"/>
    <cellStyle name="Millares 72 2" xfId="13765"/>
    <cellStyle name="Millares 72 2 2" xfId="14319"/>
    <cellStyle name="Millares 72 3" xfId="14039"/>
    <cellStyle name="Millares 73" xfId="13486"/>
    <cellStyle name="Millares 73 2" xfId="13766"/>
    <cellStyle name="Millares 73 2 2" xfId="14320"/>
    <cellStyle name="Millares 73 3" xfId="14040"/>
    <cellStyle name="Millares 74" xfId="13484"/>
    <cellStyle name="Millares 74 2" xfId="13764"/>
    <cellStyle name="Millares 74 2 2" xfId="14318"/>
    <cellStyle name="Millares 74 3" xfId="14038"/>
    <cellStyle name="Millares 75" xfId="13481"/>
    <cellStyle name="Millares 75 2" xfId="13761"/>
    <cellStyle name="Millares 75 2 2" xfId="14315"/>
    <cellStyle name="Millares 75 3" xfId="14035"/>
    <cellStyle name="Millares 76" xfId="13610"/>
    <cellStyle name="Millares 76 2" xfId="14164"/>
    <cellStyle name="Millares 77" xfId="13614"/>
    <cellStyle name="Millares 77 2" xfId="14168"/>
    <cellStyle name="Millares 78" xfId="13623"/>
    <cellStyle name="Millares 78 2" xfId="14177"/>
    <cellStyle name="Millares 79" xfId="13626"/>
    <cellStyle name="Millares 79 2" xfId="14180"/>
    <cellStyle name="Millares 8" xfId="95"/>
    <cellStyle name="Millares 8 2" xfId="13354"/>
    <cellStyle name="Millares 8 2 2" xfId="13427"/>
    <cellStyle name="Millares 8 2 2 2" xfId="13567"/>
    <cellStyle name="Millares 8 2 2 2 2" xfId="13847"/>
    <cellStyle name="Millares 8 2 2 2 2 2" xfId="14401"/>
    <cellStyle name="Millares 8 2 2 2 3" xfId="14121"/>
    <cellStyle name="Millares 8 2 2 3" xfId="13707"/>
    <cellStyle name="Millares 8 2 2 3 2" xfId="14261"/>
    <cellStyle name="Millares 8 2 2 4" xfId="13981"/>
    <cellStyle name="Millares 8 2 3" xfId="13494"/>
    <cellStyle name="Millares 8 2 3 2" xfId="13774"/>
    <cellStyle name="Millares 8 2 3 2 2" xfId="14328"/>
    <cellStyle name="Millares 8 2 3 3" xfId="14048"/>
    <cellStyle name="Millares 8 2 4" xfId="13634"/>
    <cellStyle name="Millares 8 2 4 2" xfId="14188"/>
    <cellStyle name="Millares 8 2 5" xfId="13908"/>
    <cellStyle name="Millares 8 3" xfId="13404"/>
    <cellStyle name="Millares 8 3 2" xfId="13544"/>
    <cellStyle name="Millares 8 3 2 2" xfId="13824"/>
    <cellStyle name="Millares 8 3 2 2 2" xfId="14378"/>
    <cellStyle name="Millares 8 3 2 3" xfId="14098"/>
    <cellStyle name="Millares 8 3 3" xfId="13684"/>
    <cellStyle name="Millares 8 3 3 2" xfId="14238"/>
    <cellStyle name="Millares 8 3 4" xfId="13958"/>
    <cellStyle name="Millares 8 4" xfId="13477"/>
    <cellStyle name="Millares 8 4 2" xfId="13757"/>
    <cellStyle name="Millares 8 4 2 2" xfId="14311"/>
    <cellStyle name="Millares 8 4 3" xfId="14031"/>
    <cellStyle name="Millares 8 5" xfId="13617"/>
    <cellStyle name="Millares 8 5 2" xfId="14171"/>
    <cellStyle name="Millares 8 6" xfId="13897"/>
    <cellStyle name="Millares 80" xfId="13625"/>
    <cellStyle name="Millares 80 2" xfId="14179"/>
    <cellStyle name="Millares 81" xfId="13622"/>
    <cellStyle name="Millares 81 2" xfId="14176"/>
    <cellStyle name="Millares 82" xfId="13621"/>
    <cellStyle name="Millares 82 2" xfId="14175"/>
    <cellStyle name="Millares 83" xfId="13624"/>
    <cellStyle name="Millares 83 2" xfId="14178"/>
    <cellStyle name="Millares 84" xfId="13890"/>
    <cellStyle name="Millares 85" xfId="13894"/>
    <cellStyle name="Millares 9" xfId="96"/>
    <cellStyle name="Millares 9 2" xfId="13355"/>
    <cellStyle name="Millares 9 2 2" xfId="13428"/>
    <cellStyle name="Millares 9 2 2 2" xfId="13568"/>
    <cellStyle name="Millares 9 2 2 2 2" xfId="13848"/>
    <cellStyle name="Millares 9 2 2 2 2 2" xfId="14402"/>
    <cellStyle name="Millares 9 2 2 2 3" xfId="14122"/>
    <cellStyle name="Millares 9 2 2 3" xfId="13708"/>
    <cellStyle name="Millares 9 2 2 3 2" xfId="14262"/>
    <cellStyle name="Millares 9 2 2 4" xfId="13982"/>
    <cellStyle name="Millares 9 2 3" xfId="13495"/>
    <cellStyle name="Millares 9 2 3 2" xfId="13775"/>
    <cellStyle name="Millares 9 2 3 2 2" xfId="14329"/>
    <cellStyle name="Millares 9 2 3 3" xfId="14049"/>
    <cellStyle name="Millares 9 2 4" xfId="13635"/>
    <cellStyle name="Millares 9 2 4 2" xfId="14189"/>
    <cellStyle name="Millares 9 2 5" xfId="13909"/>
    <cellStyle name="Millares 9 3" xfId="13405"/>
    <cellStyle name="Millares 9 3 2" xfId="13545"/>
    <cellStyle name="Millares 9 3 2 2" xfId="13825"/>
    <cellStyle name="Millares 9 3 2 2 2" xfId="14379"/>
    <cellStyle name="Millares 9 3 2 3" xfId="14099"/>
    <cellStyle name="Millares 9 3 3" xfId="13685"/>
    <cellStyle name="Millares 9 3 3 2" xfId="14239"/>
    <cellStyle name="Millares 9 3 4" xfId="13959"/>
    <cellStyle name="Millares 9 4" xfId="13478"/>
    <cellStyle name="Millares 9 4 2" xfId="13758"/>
    <cellStyle name="Millares 9 4 2 2" xfId="14312"/>
    <cellStyle name="Millares 9 4 3" xfId="14032"/>
    <cellStyle name="Millares 9 5" xfId="13618"/>
    <cellStyle name="Millares 9 5 2" xfId="14172"/>
    <cellStyle name="Millares 9 6" xfId="13898"/>
    <cellStyle name="Moneda" xfId="2" builtinId="4"/>
    <cellStyle name="Moneda 2" xfId="21"/>
    <cellStyle name="Moneda 2 2" xfId="22"/>
    <cellStyle name="Moneda 2 2 2" xfId="13350"/>
    <cellStyle name="Moneda 2 2 2 2" xfId="13423"/>
    <cellStyle name="Moneda 2 2 2 2 2" xfId="13563"/>
    <cellStyle name="Moneda 2 2 2 2 2 2" xfId="13843"/>
    <cellStyle name="Moneda 2 2 2 2 2 2 2" xfId="14397"/>
    <cellStyle name="Moneda 2 2 2 2 2 3" xfId="14117"/>
    <cellStyle name="Moneda 2 2 2 2 3" xfId="13703"/>
    <cellStyle name="Moneda 2 2 2 2 3 2" xfId="14257"/>
    <cellStyle name="Moneda 2 2 2 2 4" xfId="13977"/>
    <cellStyle name="Moneda 2 2 2 3" xfId="13490"/>
    <cellStyle name="Moneda 2 2 2 3 2" xfId="13770"/>
    <cellStyle name="Moneda 2 2 2 3 2 2" xfId="14324"/>
    <cellStyle name="Moneda 2 2 2 3 3" xfId="14044"/>
    <cellStyle name="Moneda 2 2 2 4" xfId="13630"/>
    <cellStyle name="Moneda 2 2 2 4 2" xfId="14184"/>
    <cellStyle name="Moneda 2 2 2 5" xfId="13904"/>
    <cellStyle name="Moneda 2 2 3" xfId="13400"/>
    <cellStyle name="Moneda 2 2 3 2" xfId="13540"/>
    <cellStyle name="Moneda 2 2 3 2 2" xfId="13820"/>
    <cellStyle name="Moneda 2 2 3 2 2 2" xfId="14374"/>
    <cellStyle name="Moneda 2 2 3 2 3" xfId="14094"/>
    <cellStyle name="Moneda 2 2 3 3" xfId="13680"/>
    <cellStyle name="Moneda 2 2 3 3 2" xfId="14234"/>
    <cellStyle name="Moneda 2 2 3 4" xfId="13954"/>
    <cellStyle name="Moneda 2 2 4" xfId="13473"/>
    <cellStyle name="Moneda 2 2 4 2" xfId="13753"/>
    <cellStyle name="Moneda 2 2 4 2 2" xfId="14307"/>
    <cellStyle name="Moneda 2 2 4 3" xfId="14027"/>
    <cellStyle name="Moneda 2 2 5" xfId="13613"/>
    <cellStyle name="Moneda 2 2 5 2" xfId="14167"/>
    <cellStyle name="Moneda 2 2 6" xfId="13893"/>
    <cellStyle name="Moneda 2 3" xfId="23"/>
    <cellStyle name="Moneda 2 4" xfId="24"/>
    <cellStyle name="Moneda 2 5" xfId="25"/>
    <cellStyle name="Moneda 3" xfId="26"/>
    <cellStyle name="Moneda 3 10" xfId="168"/>
    <cellStyle name="Moneda 3 10 2" xfId="306"/>
    <cellStyle name="Moneda 3 10 2 2" xfId="582"/>
    <cellStyle name="Moneda 3 10 2 2 2" xfId="1134"/>
    <cellStyle name="Moneda 3 10 2 2 2 2" xfId="2790"/>
    <cellStyle name="Moneda 3 10 2 2 2 2 2" xfId="6102"/>
    <cellStyle name="Moneda 3 10 2 2 2 2 2 2" xfId="12726"/>
    <cellStyle name="Moneda 3 10 2 2 2 2 3" xfId="9414"/>
    <cellStyle name="Moneda 3 10 2 2 2 3" xfId="4446"/>
    <cellStyle name="Moneda 3 10 2 2 2 3 2" xfId="11070"/>
    <cellStyle name="Moneda 3 10 2 2 2 4" xfId="7758"/>
    <cellStyle name="Moneda 3 10 2 2 3" xfId="1686"/>
    <cellStyle name="Moneda 3 10 2 2 3 2" xfId="3342"/>
    <cellStyle name="Moneda 3 10 2 2 3 2 2" xfId="6654"/>
    <cellStyle name="Moneda 3 10 2 2 3 2 2 2" xfId="13278"/>
    <cellStyle name="Moneda 3 10 2 2 3 2 3" xfId="9966"/>
    <cellStyle name="Moneda 3 10 2 2 3 3" xfId="4998"/>
    <cellStyle name="Moneda 3 10 2 2 3 3 2" xfId="11622"/>
    <cellStyle name="Moneda 3 10 2 2 3 4" xfId="8310"/>
    <cellStyle name="Moneda 3 10 2 2 4" xfId="2238"/>
    <cellStyle name="Moneda 3 10 2 2 4 2" xfId="5550"/>
    <cellStyle name="Moneda 3 10 2 2 4 2 2" xfId="12174"/>
    <cellStyle name="Moneda 3 10 2 2 4 3" xfId="8862"/>
    <cellStyle name="Moneda 3 10 2 2 5" xfId="3894"/>
    <cellStyle name="Moneda 3 10 2 2 5 2" xfId="10518"/>
    <cellStyle name="Moneda 3 10 2 2 6" xfId="7206"/>
    <cellStyle name="Moneda 3 10 2 3" xfId="858"/>
    <cellStyle name="Moneda 3 10 2 3 2" xfId="2514"/>
    <cellStyle name="Moneda 3 10 2 3 2 2" xfId="5826"/>
    <cellStyle name="Moneda 3 10 2 3 2 2 2" xfId="12450"/>
    <cellStyle name="Moneda 3 10 2 3 2 3" xfId="9138"/>
    <cellStyle name="Moneda 3 10 2 3 3" xfId="4170"/>
    <cellStyle name="Moneda 3 10 2 3 3 2" xfId="10794"/>
    <cellStyle name="Moneda 3 10 2 3 4" xfId="7482"/>
    <cellStyle name="Moneda 3 10 2 4" xfId="1410"/>
    <cellStyle name="Moneda 3 10 2 4 2" xfId="3066"/>
    <cellStyle name="Moneda 3 10 2 4 2 2" xfId="6378"/>
    <cellStyle name="Moneda 3 10 2 4 2 2 2" xfId="13002"/>
    <cellStyle name="Moneda 3 10 2 4 2 3" xfId="9690"/>
    <cellStyle name="Moneda 3 10 2 4 3" xfId="4722"/>
    <cellStyle name="Moneda 3 10 2 4 3 2" xfId="11346"/>
    <cellStyle name="Moneda 3 10 2 4 4" xfId="8034"/>
    <cellStyle name="Moneda 3 10 2 5" xfId="1962"/>
    <cellStyle name="Moneda 3 10 2 5 2" xfId="5274"/>
    <cellStyle name="Moneda 3 10 2 5 2 2" xfId="11898"/>
    <cellStyle name="Moneda 3 10 2 5 3" xfId="8586"/>
    <cellStyle name="Moneda 3 10 2 6" xfId="3618"/>
    <cellStyle name="Moneda 3 10 2 6 2" xfId="10242"/>
    <cellStyle name="Moneda 3 10 2 7" xfId="6930"/>
    <cellStyle name="Moneda 3 10 3" xfId="444"/>
    <cellStyle name="Moneda 3 10 3 2" xfId="996"/>
    <cellStyle name="Moneda 3 10 3 2 2" xfId="2652"/>
    <cellStyle name="Moneda 3 10 3 2 2 2" xfId="5964"/>
    <cellStyle name="Moneda 3 10 3 2 2 2 2" xfId="12588"/>
    <cellStyle name="Moneda 3 10 3 2 2 3" xfId="9276"/>
    <cellStyle name="Moneda 3 10 3 2 3" xfId="4308"/>
    <cellStyle name="Moneda 3 10 3 2 3 2" xfId="10932"/>
    <cellStyle name="Moneda 3 10 3 2 4" xfId="7620"/>
    <cellStyle name="Moneda 3 10 3 3" xfId="1548"/>
    <cellStyle name="Moneda 3 10 3 3 2" xfId="3204"/>
    <cellStyle name="Moneda 3 10 3 3 2 2" xfId="6516"/>
    <cellStyle name="Moneda 3 10 3 3 2 2 2" xfId="13140"/>
    <cellStyle name="Moneda 3 10 3 3 2 3" xfId="9828"/>
    <cellStyle name="Moneda 3 10 3 3 3" xfId="4860"/>
    <cellStyle name="Moneda 3 10 3 3 3 2" xfId="11484"/>
    <cellStyle name="Moneda 3 10 3 3 4" xfId="8172"/>
    <cellStyle name="Moneda 3 10 3 4" xfId="2100"/>
    <cellStyle name="Moneda 3 10 3 4 2" xfId="5412"/>
    <cellStyle name="Moneda 3 10 3 4 2 2" xfId="12036"/>
    <cellStyle name="Moneda 3 10 3 4 3" xfId="8724"/>
    <cellStyle name="Moneda 3 10 3 5" xfId="3756"/>
    <cellStyle name="Moneda 3 10 3 5 2" xfId="10380"/>
    <cellStyle name="Moneda 3 10 3 6" xfId="7068"/>
    <cellStyle name="Moneda 3 10 4" xfId="720"/>
    <cellStyle name="Moneda 3 10 4 2" xfId="2376"/>
    <cellStyle name="Moneda 3 10 4 2 2" xfId="5688"/>
    <cellStyle name="Moneda 3 10 4 2 2 2" xfId="12312"/>
    <cellStyle name="Moneda 3 10 4 2 3" xfId="9000"/>
    <cellStyle name="Moneda 3 10 4 3" xfId="4032"/>
    <cellStyle name="Moneda 3 10 4 3 2" xfId="10656"/>
    <cellStyle name="Moneda 3 10 4 4" xfId="7344"/>
    <cellStyle name="Moneda 3 10 5" xfId="1272"/>
    <cellStyle name="Moneda 3 10 5 2" xfId="2928"/>
    <cellStyle name="Moneda 3 10 5 2 2" xfId="6240"/>
    <cellStyle name="Moneda 3 10 5 2 2 2" xfId="12864"/>
    <cellStyle name="Moneda 3 10 5 2 3" xfId="9552"/>
    <cellStyle name="Moneda 3 10 5 3" xfId="4584"/>
    <cellStyle name="Moneda 3 10 5 3 2" xfId="11208"/>
    <cellStyle name="Moneda 3 10 5 4" xfId="7896"/>
    <cellStyle name="Moneda 3 10 6" xfId="1824"/>
    <cellStyle name="Moneda 3 10 6 2" xfId="5136"/>
    <cellStyle name="Moneda 3 10 6 2 2" xfId="11760"/>
    <cellStyle name="Moneda 3 10 6 3" xfId="8448"/>
    <cellStyle name="Moneda 3 10 7" xfId="3480"/>
    <cellStyle name="Moneda 3 10 7 2" xfId="10104"/>
    <cellStyle name="Moneda 3 10 8" xfId="6792"/>
    <cellStyle name="Moneda 3 11" xfId="237"/>
    <cellStyle name="Moneda 3 11 2" xfId="513"/>
    <cellStyle name="Moneda 3 11 2 2" xfId="1065"/>
    <cellStyle name="Moneda 3 11 2 2 2" xfId="2721"/>
    <cellStyle name="Moneda 3 11 2 2 2 2" xfId="6033"/>
    <cellStyle name="Moneda 3 11 2 2 2 2 2" xfId="12657"/>
    <cellStyle name="Moneda 3 11 2 2 2 3" xfId="9345"/>
    <cellStyle name="Moneda 3 11 2 2 3" xfId="4377"/>
    <cellStyle name="Moneda 3 11 2 2 3 2" xfId="11001"/>
    <cellStyle name="Moneda 3 11 2 2 4" xfId="7689"/>
    <cellStyle name="Moneda 3 11 2 3" xfId="1617"/>
    <cellStyle name="Moneda 3 11 2 3 2" xfId="3273"/>
    <cellStyle name="Moneda 3 11 2 3 2 2" xfId="6585"/>
    <cellStyle name="Moneda 3 11 2 3 2 2 2" xfId="13209"/>
    <cellStyle name="Moneda 3 11 2 3 2 3" xfId="9897"/>
    <cellStyle name="Moneda 3 11 2 3 3" xfId="4929"/>
    <cellStyle name="Moneda 3 11 2 3 3 2" xfId="11553"/>
    <cellStyle name="Moneda 3 11 2 3 4" xfId="8241"/>
    <cellStyle name="Moneda 3 11 2 4" xfId="2169"/>
    <cellStyle name="Moneda 3 11 2 4 2" xfId="5481"/>
    <cellStyle name="Moneda 3 11 2 4 2 2" xfId="12105"/>
    <cellStyle name="Moneda 3 11 2 4 3" xfId="8793"/>
    <cellStyle name="Moneda 3 11 2 5" xfId="3825"/>
    <cellStyle name="Moneda 3 11 2 5 2" xfId="10449"/>
    <cellStyle name="Moneda 3 11 2 6" xfId="7137"/>
    <cellStyle name="Moneda 3 11 3" xfId="789"/>
    <cellStyle name="Moneda 3 11 3 2" xfId="2445"/>
    <cellStyle name="Moneda 3 11 3 2 2" xfId="5757"/>
    <cellStyle name="Moneda 3 11 3 2 2 2" xfId="12381"/>
    <cellStyle name="Moneda 3 11 3 2 3" xfId="9069"/>
    <cellStyle name="Moneda 3 11 3 3" xfId="4101"/>
    <cellStyle name="Moneda 3 11 3 3 2" xfId="10725"/>
    <cellStyle name="Moneda 3 11 3 4" xfId="7413"/>
    <cellStyle name="Moneda 3 11 4" xfId="1341"/>
    <cellStyle name="Moneda 3 11 4 2" xfId="2997"/>
    <cellStyle name="Moneda 3 11 4 2 2" xfId="6309"/>
    <cellStyle name="Moneda 3 11 4 2 2 2" xfId="12933"/>
    <cellStyle name="Moneda 3 11 4 2 3" xfId="9621"/>
    <cellStyle name="Moneda 3 11 4 3" xfId="4653"/>
    <cellStyle name="Moneda 3 11 4 3 2" xfId="11277"/>
    <cellStyle name="Moneda 3 11 4 4" xfId="7965"/>
    <cellStyle name="Moneda 3 11 5" xfId="1893"/>
    <cellStyle name="Moneda 3 11 5 2" xfId="5205"/>
    <cellStyle name="Moneda 3 11 5 2 2" xfId="11829"/>
    <cellStyle name="Moneda 3 11 5 3" xfId="8517"/>
    <cellStyle name="Moneda 3 11 6" xfId="3549"/>
    <cellStyle name="Moneda 3 11 6 2" xfId="10173"/>
    <cellStyle name="Moneda 3 11 7" xfId="6861"/>
    <cellStyle name="Moneda 3 12" xfId="375"/>
    <cellStyle name="Moneda 3 12 2" xfId="927"/>
    <cellStyle name="Moneda 3 12 2 2" xfId="2583"/>
    <cellStyle name="Moneda 3 12 2 2 2" xfId="5895"/>
    <cellStyle name="Moneda 3 12 2 2 2 2" xfId="12519"/>
    <cellStyle name="Moneda 3 12 2 2 3" xfId="9207"/>
    <cellStyle name="Moneda 3 12 2 3" xfId="4239"/>
    <cellStyle name="Moneda 3 12 2 3 2" xfId="10863"/>
    <cellStyle name="Moneda 3 12 2 4" xfId="7551"/>
    <cellStyle name="Moneda 3 12 3" xfId="1479"/>
    <cellStyle name="Moneda 3 12 3 2" xfId="3135"/>
    <cellStyle name="Moneda 3 12 3 2 2" xfId="6447"/>
    <cellStyle name="Moneda 3 12 3 2 2 2" xfId="13071"/>
    <cellStyle name="Moneda 3 12 3 2 3" xfId="9759"/>
    <cellStyle name="Moneda 3 12 3 3" xfId="4791"/>
    <cellStyle name="Moneda 3 12 3 3 2" xfId="11415"/>
    <cellStyle name="Moneda 3 12 3 4" xfId="8103"/>
    <cellStyle name="Moneda 3 12 4" xfId="2031"/>
    <cellStyle name="Moneda 3 12 4 2" xfId="5343"/>
    <cellStyle name="Moneda 3 12 4 2 2" xfId="11967"/>
    <cellStyle name="Moneda 3 12 4 3" xfId="8655"/>
    <cellStyle name="Moneda 3 12 5" xfId="3687"/>
    <cellStyle name="Moneda 3 12 5 2" xfId="10311"/>
    <cellStyle name="Moneda 3 12 6" xfId="6999"/>
    <cellStyle name="Moneda 3 13" xfId="651"/>
    <cellStyle name="Moneda 3 13 2" xfId="2307"/>
    <cellStyle name="Moneda 3 13 2 2" xfId="5619"/>
    <cellStyle name="Moneda 3 13 2 2 2" xfId="12243"/>
    <cellStyle name="Moneda 3 13 2 3" xfId="8931"/>
    <cellStyle name="Moneda 3 13 3" xfId="3963"/>
    <cellStyle name="Moneda 3 13 3 2" xfId="10587"/>
    <cellStyle name="Moneda 3 13 4" xfId="7275"/>
    <cellStyle name="Moneda 3 14" xfId="1203"/>
    <cellStyle name="Moneda 3 14 2" xfId="2859"/>
    <cellStyle name="Moneda 3 14 2 2" xfId="6171"/>
    <cellStyle name="Moneda 3 14 2 2 2" xfId="12795"/>
    <cellStyle name="Moneda 3 14 2 3" xfId="9483"/>
    <cellStyle name="Moneda 3 14 3" xfId="4515"/>
    <cellStyle name="Moneda 3 14 3 2" xfId="11139"/>
    <cellStyle name="Moneda 3 14 4" xfId="7827"/>
    <cellStyle name="Moneda 3 15" xfId="1755"/>
    <cellStyle name="Moneda 3 15 2" xfId="5067"/>
    <cellStyle name="Moneda 3 15 2 2" xfId="11691"/>
    <cellStyle name="Moneda 3 15 3" xfId="8379"/>
    <cellStyle name="Moneda 3 16" xfId="3411"/>
    <cellStyle name="Moneda 3 16 2" xfId="10035"/>
    <cellStyle name="Moneda 3 17" xfId="6723"/>
    <cellStyle name="Moneda 3 2" xfId="100"/>
    <cellStyle name="Moneda 3 2 10" xfId="1205"/>
    <cellStyle name="Moneda 3 2 10 2" xfId="2861"/>
    <cellStyle name="Moneda 3 2 10 2 2" xfId="6173"/>
    <cellStyle name="Moneda 3 2 10 2 2 2" xfId="12797"/>
    <cellStyle name="Moneda 3 2 10 2 3" xfId="9485"/>
    <cellStyle name="Moneda 3 2 10 3" xfId="4517"/>
    <cellStyle name="Moneda 3 2 10 3 2" xfId="11141"/>
    <cellStyle name="Moneda 3 2 10 4" xfId="7829"/>
    <cellStyle name="Moneda 3 2 11" xfId="1757"/>
    <cellStyle name="Moneda 3 2 11 2" xfId="5069"/>
    <cellStyle name="Moneda 3 2 11 2 2" xfId="11693"/>
    <cellStyle name="Moneda 3 2 11 3" xfId="8381"/>
    <cellStyle name="Moneda 3 2 12" xfId="3413"/>
    <cellStyle name="Moneda 3 2 12 2" xfId="10037"/>
    <cellStyle name="Moneda 3 2 13" xfId="6725"/>
    <cellStyle name="Moneda 3 2 2" xfId="105"/>
    <cellStyle name="Moneda 3 2 2 10" xfId="3417"/>
    <cellStyle name="Moneda 3 2 2 10 2" xfId="10041"/>
    <cellStyle name="Moneda 3 2 2 11" xfId="6729"/>
    <cellStyle name="Moneda 3 2 2 2" xfId="121"/>
    <cellStyle name="Moneda 3 2 2 2 10" xfId="6745"/>
    <cellStyle name="Moneda 3 2 2 2 2" xfId="155"/>
    <cellStyle name="Moneda 3 2 2 2 2 2" xfId="224"/>
    <cellStyle name="Moneda 3 2 2 2 2 2 2" xfId="362"/>
    <cellStyle name="Moneda 3 2 2 2 2 2 2 2" xfId="638"/>
    <cellStyle name="Moneda 3 2 2 2 2 2 2 2 2" xfId="1190"/>
    <cellStyle name="Moneda 3 2 2 2 2 2 2 2 2 2" xfId="2846"/>
    <cellStyle name="Moneda 3 2 2 2 2 2 2 2 2 2 2" xfId="6158"/>
    <cellStyle name="Moneda 3 2 2 2 2 2 2 2 2 2 2 2" xfId="12782"/>
    <cellStyle name="Moneda 3 2 2 2 2 2 2 2 2 2 3" xfId="9470"/>
    <cellStyle name="Moneda 3 2 2 2 2 2 2 2 2 3" xfId="4502"/>
    <cellStyle name="Moneda 3 2 2 2 2 2 2 2 2 3 2" xfId="11126"/>
    <cellStyle name="Moneda 3 2 2 2 2 2 2 2 2 4" xfId="7814"/>
    <cellStyle name="Moneda 3 2 2 2 2 2 2 2 3" xfId="1742"/>
    <cellStyle name="Moneda 3 2 2 2 2 2 2 2 3 2" xfId="3398"/>
    <cellStyle name="Moneda 3 2 2 2 2 2 2 2 3 2 2" xfId="6710"/>
    <cellStyle name="Moneda 3 2 2 2 2 2 2 2 3 2 2 2" xfId="13334"/>
    <cellStyle name="Moneda 3 2 2 2 2 2 2 2 3 2 3" xfId="10022"/>
    <cellStyle name="Moneda 3 2 2 2 2 2 2 2 3 3" xfId="5054"/>
    <cellStyle name="Moneda 3 2 2 2 2 2 2 2 3 3 2" xfId="11678"/>
    <cellStyle name="Moneda 3 2 2 2 2 2 2 2 3 4" xfId="8366"/>
    <cellStyle name="Moneda 3 2 2 2 2 2 2 2 4" xfId="2294"/>
    <cellStyle name="Moneda 3 2 2 2 2 2 2 2 4 2" xfId="5606"/>
    <cellStyle name="Moneda 3 2 2 2 2 2 2 2 4 2 2" xfId="12230"/>
    <cellStyle name="Moneda 3 2 2 2 2 2 2 2 4 3" xfId="8918"/>
    <cellStyle name="Moneda 3 2 2 2 2 2 2 2 5" xfId="3950"/>
    <cellStyle name="Moneda 3 2 2 2 2 2 2 2 5 2" xfId="10574"/>
    <cellStyle name="Moneda 3 2 2 2 2 2 2 2 6" xfId="7262"/>
    <cellStyle name="Moneda 3 2 2 2 2 2 2 3" xfId="914"/>
    <cellStyle name="Moneda 3 2 2 2 2 2 2 3 2" xfId="2570"/>
    <cellStyle name="Moneda 3 2 2 2 2 2 2 3 2 2" xfId="5882"/>
    <cellStyle name="Moneda 3 2 2 2 2 2 2 3 2 2 2" xfId="12506"/>
    <cellStyle name="Moneda 3 2 2 2 2 2 2 3 2 3" xfId="9194"/>
    <cellStyle name="Moneda 3 2 2 2 2 2 2 3 3" xfId="4226"/>
    <cellStyle name="Moneda 3 2 2 2 2 2 2 3 3 2" xfId="10850"/>
    <cellStyle name="Moneda 3 2 2 2 2 2 2 3 4" xfId="7538"/>
    <cellStyle name="Moneda 3 2 2 2 2 2 2 4" xfId="1466"/>
    <cellStyle name="Moneda 3 2 2 2 2 2 2 4 2" xfId="3122"/>
    <cellStyle name="Moneda 3 2 2 2 2 2 2 4 2 2" xfId="6434"/>
    <cellStyle name="Moneda 3 2 2 2 2 2 2 4 2 2 2" xfId="13058"/>
    <cellStyle name="Moneda 3 2 2 2 2 2 2 4 2 3" xfId="9746"/>
    <cellStyle name="Moneda 3 2 2 2 2 2 2 4 3" xfId="4778"/>
    <cellStyle name="Moneda 3 2 2 2 2 2 2 4 3 2" xfId="11402"/>
    <cellStyle name="Moneda 3 2 2 2 2 2 2 4 4" xfId="8090"/>
    <cellStyle name="Moneda 3 2 2 2 2 2 2 5" xfId="2018"/>
    <cellStyle name="Moneda 3 2 2 2 2 2 2 5 2" xfId="5330"/>
    <cellStyle name="Moneda 3 2 2 2 2 2 2 5 2 2" xfId="11954"/>
    <cellStyle name="Moneda 3 2 2 2 2 2 2 5 3" xfId="8642"/>
    <cellStyle name="Moneda 3 2 2 2 2 2 2 6" xfId="3674"/>
    <cellStyle name="Moneda 3 2 2 2 2 2 2 6 2" xfId="10298"/>
    <cellStyle name="Moneda 3 2 2 2 2 2 2 7" xfId="6986"/>
    <cellStyle name="Moneda 3 2 2 2 2 2 3" xfId="500"/>
    <cellStyle name="Moneda 3 2 2 2 2 2 3 2" xfId="1052"/>
    <cellStyle name="Moneda 3 2 2 2 2 2 3 2 2" xfId="2708"/>
    <cellStyle name="Moneda 3 2 2 2 2 2 3 2 2 2" xfId="6020"/>
    <cellStyle name="Moneda 3 2 2 2 2 2 3 2 2 2 2" xfId="12644"/>
    <cellStyle name="Moneda 3 2 2 2 2 2 3 2 2 3" xfId="9332"/>
    <cellStyle name="Moneda 3 2 2 2 2 2 3 2 3" xfId="4364"/>
    <cellStyle name="Moneda 3 2 2 2 2 2 3 2 3 2" xfId="10988"/>
    <cellStyle name="Moneda 3 2 2 2 2 2 3 2 4" xfId="7676"/>
    <cellStyle name="Moneda 3 2 2 2 2 2 3 3" xfId="1604"/>
    <cellStyle name="Moneda 3 2 2 2 2 2 3 3 2" xfId="3260"/>
    <cellStyle name="Moneda 3 2 2 2 2 2 3 3 2 2" xfId="6572"/>
    <cellStyle name="Moneda 3 2 2 2 2 2 3 3 2 2 2" xfId="13196"/>
    <cellStyle name="Moneda 3 2 2 2 2 2 3 3 2 3" xfId="9884"/>
    <cellStyle name="Moneda 3 2 2 2 2 2 3 3 3" xfId="4916"/>
    <cellStyle name="Moneda 3 2 2 2 2 2 3 3 3 2" xfId="11540"/>
    <cellStyle name="Moneda 3 2 2 2 2 2 3 3 4" xfId="8228"/>
    <cellStyle name="Moneda 3 2 2 2 2 2 3 4" xfId="2156"/>
    <cellStyle name="Moneda 3 2 2 2 2 2 3 4 2" xfId="5468"/>
    <cellStyle name="Moneda 3 2 2 2 2 2 3 4 2 2" xfId="12092"/>
    <cellStyle name="Moneda 3 2 2 2 2 2 3 4 3" xfId="8780"/>
    <cellStyle name="Moneda 3 2 2 2 2 2 3 5" xfId="3812"/>
    <cellStyle name="Moneda 3 2 2 2 2 2 3 5 2" xfId="10436"/>
    <cellStyle name="Moneda 3 2 2 2 2 2 3 6" xfId="7124"/>
    <cellStyle name="Moneda 3 2 2 2 2 2 4" xfId="776"/>
    <cellStyle name="Moneda 3 2 2 2 2 2 4 2" xfId="2432"/>
    <cellStyle name="Moneda 3 2 2 2 2 2 4 2 2" xfId="5744"/>
    <cellStyle name="Moneda 3 2 2 2 2 2 4 2 2 2" xfId="12368"/>
    <cellStyle name="Moneda 3 2 2 2 2 2 4 2 3" xfId="9056"/>
    <cellStyle name="Moneda 3 2 2 2 2 2 4 3" xfId="4088"/>
    <cellStyle name="Moneda 3 2 2 2 2 2 4 3 2" xfId="10712"/>
    <cellStyle name="Moneda 3 2 2 2 2 2 4 4" xfId="7400"/>
    <cellStyle name="Moneda 3 2 2 2 2 2 5" xfId="1328"/>
    <cellStyle name="Moneda 3 2 2 2 2 2 5 2" xfId="2984"/>
    <cellStyle name="Moneda 3 2 2 2 2 2 5 2 2" xfId="6296"/>
    <cellStyle name="Moneda 3 2 2 2 2 2 5 2 2 2" xfId="12920"/>
    <cellStyle name="Moneda 3 2 2 2 2 2 5 2 3" xfId="9608"/>
    <cellStyle name="Moneda 3 2 2 2 2 2 5 3" xfId="4640"/>
    <cellStyle name="Moneda 3 2 2 2 2 2 5 3 2" xfId="11264"/>
    <cellStyle name="Moneda 3 2 2 2 2 2 5 4" xfId="7952"/>
    <cellStyle name="Moneda 3 2 2 2 2 2 6" xfId="1880"/>
    <cellStyle name="Moneda 3 2 2 2 2 2 6 2" xfId="5192"/>
    <cellStyle name="Moneda 3 2 2 2 2 2 6 2 2" xfId="11816"/>
    <cellStyle name="Moneda 3 2 2 2 2 2 6 3" xfId="8504"/>
    <cellStyle name="Moneda 3 2 2 2 2 2 7" xfId="3536"/>
    <cellStyle name="Moneda 3 2 2 2 2 2 7 2" xfId="10160"/>
    <cellStyle name="Moneda 3 2 2 2 2 2 8" xfId="6848"/>
    <cellStyle name="Moneda 3 2 2 2 2 3" xfId="293"/>
    <cellStyle name="Moneda 3 2 2 2 2 3 2" xfId="569"/>
    <cellStyle name="Moneda 3 2 2 2 2 3 2 2" xfId="1121"/>
    <cellStyle name="Moneda 3 2 2 2 2 3 2 2 2" xfId="2777"/>
    <cellStyle name="Moneda 3 2 2 2 2 3 2 2 2 2" xfId="6089"/>
    <cellStyle name="Moneda 3 2 2 2 2 3 2 2 2 2 2" xfId="12713"/>
    <cellStyle name="Moneda 3 2 2 2 2 3 2 2 2 3" xfId="9401"/>
    <cellStyle name="Moneda 3 2 2 2 2 3 2 2 3" xfId="4433"/>
    <cellStyle name="Moneda 3 2 2 2 2 3 2 2 3 2" xfId="11057"/>
    <cellStyle name="Moneda 3 2 2 2 2 3 2 2 4" xfId="7745"/>
    <cellStyle name="Moneda 3 2 2 2 2 3 2 3" xfId="1673"/>
    <cellStyle name="Moneda 3 2 2 2 2 3 2 3 2" xfId="3329"/>
    <cellStyle name="Moneda 3 2 2 2 2 3 2 3 2 2" xfId="6641"/>
    <cellStyle name="Moneda 3 2 2 2 2 3 2 3 2 2 2" xfId="13265"/>
    <cellStyle name="Moneda 3 2 2 2 2 3 2 3 2 3" xfId="9953"/>
    <cellStyle name="Moneda 3 2 2 2 2 3 2 3 3" xfId="4985"/>
    <cellStyle name="Moneda 3 2 2 2 2 3 2 3 3 2" xfId="11609"/>
    <cellStyle name="Moneda 3 2 2 2 2 3 2 3 4" xfId="8297"/>
    <cellStyle name="Moneda 3 2 2 2 2 3 2 4" xfId="2225"/>
    <cellStyle name="Moneda 3 2 2 2 2 3 2 4 2" xfId="5537"/>
    <cellStyle name="Moneda 3 2 2 2 2 3 2 4 2 2" xfId="12161"/>
    <cellStyle name="Moneda 3 2 2 2 2 3 2 4 3" xfId="8849"/>
    <cellStyle name="Moneda 3 2 2 2 2 3 2 5" xfId="3881"/>
    <cellStyle name="Moneda 3 2 2 2 2 3 2 5 2" xfId="10505"/>
    <cellStyle name="Moneda 3 2 2 2 2 3 2 6" xfId="7193"/>
    <cellStyle name="Moneda 3 2 2 2 2 3 3" xfId="845"/>
    <cellStyle name="Moneda 3 2 2 2 2 3 3 2" xfId="2501"/>
    <cellStyle name="Moneda 3 2 2 2 2 3 3 2 2" xfId="5813"/>
    <cellStyle name="Moneda 3 2 2 2 2 3 3 2 2 2" xfId="12437"/>
    <cellStyle name="Moneda 3 2 2 2 2 3 3 2 3" xfId="9125"/>
    <cellStyle name="Moneda 3 2 2 2 2 3 3 3" xfId="4157"/>
    <cellStyle name="Moneda 3 2 2 2 2 3 3 3 2" xfId="10781"/>
    <cellStyle name="Moneda 3 2 2 2 2 3 3 4" xfId="7469"/>
    <cellStyle name="Moneda 3 2 2 2 2 3 4" xfId="1397"/>
    <cellStyle name="Moneda 3 2 2 2 2 3 4 2" xfId="3053"/>
    <cellStyle name="Moneda 3 2 2 2 2 3 4 2 2" xfId="6365"/>
    <cellStyle name="Moneda 3 2 2 2 2 3 4 2 2 2" xfId="12989"/>
    <cellStyle name="Moneda 3 2 2 2 2 3 4 2 3" xfId="9677"/>
    <cellStyle name="Moneda 3 2 2 2 2 3 4 3" xfId="4709"/>
    <cellStyle name="Moneda 3 2 2 2 2 3 4 3 2" xfId="11333"/>
    <cellStyle name="Moneda 3 2 2 2 2 3 4 4" xfId="8021"/>
    <cellStyle name="Moneda 3 2 2 2 2 3 5" xfId="1949"/>
    <cellStyle name="Moneda 3 2 2 2 2 3 5 2" xfId="5261"/>
    <cellStyle name="Moneda 3 2 2 2 2 3 5 2 2" xfId="11885"/>
    <cellStyle name="Moneda 3 2 2 2 2 3 5 3" xfId="8573"/>
    <cellStyle name="Moneda 3 2 2 2 2 3 6" xfId="3605"/>
    <cellStyle name="Moneda 3 2 2 2 2 3 6 2" xfId="10229"/>
    <cellStyle name="Moneda 3 2 2 2 2 3 7" xfId="6917"/>
    <cellStyle name="Moneda 3 2 2 2 2 4" xfId="431"/>
    <cellStyle name="Moneda 3 2 2 2 2 4 2" xfId="983"/>
    <cellStyle name="Moneda 3 2 2 2 2 4 2 2" xfId="2639"/>
    <cellStyle name="Moneda 3 2 2 2 2 4 2 2 2" xfId="5951"/>
    <cellStyle name="Moneda 3 2 2 2 2 4 2 2 2 2" xfId="12575"/>
    <cellStyle name="Moneda 3 2 2 2 2 4 2 2 3" xfId="9263"/>
    <cellStyle name="Moneda 3 2 2 2 2 4 2 3" xfId="4295"/>
    <cellStyle name="Moneda 3 2 2 2 2 4 2 3 2" xfId="10919"/>
    <cellStyle name="Moneda 3 2 2 2 2 4 2 4" xfId="7607"/>
    <cellStyle name="Moneda 3 2 2 2 2 4 3" xfId="1535"/>
    <cellStyle name="Moneda 3 2 2 2 2 4 3 2" xfId="3191"/>
    <cellStyle name="Moneda 3 2 2 2 2 4 3 2 2" xfId="6503"/>
    <cellStyle name="Moneda 3 2 2 2 2 4 3 2 2 2" xfId="13127"/>
    <cellStyle name="Moneda 3 2 2 2 2 4 3 2 3" xfId="9815"/>
    <cellStyle name="Moneda 3 2 2 2 2 4 3 3" xfId="4847"/>
    <cellStyle name="Moneda 3 2 2 2 2 4 3 3 2" xfId="11471"/>
    <cellStyle name="Moneda 3 2 2 2 2 4 3 4" xfId="8159"/>
    <cellStyle name="Moneda 3 2 2 2 2 4 4" xfId="2087"/>
    <cellStyle name="Moneda 3 2 2 2 2 4 4 2" xfId="5399"/>
    <cellStyle name="Moneda 3 2 2 2 2 4 4 2 2" xfId="12023"/>
    <cellStyle name="Moneda 3 2 2 2 2 4 4 3" xfId="8711"/>
    <cellStyle name="Moneda 3 2 2 2 2 4 5" xfId="3743"/>
    <cellStyle name="Moneda 3 2 2 2 2 4 5 2" xfId="10367"/>
    <cellStyle name="Moneda 3 2 2 2 2 4 6" xfId="7055"/>
    <cellStyle name="Moneda 3 2 2 2 2 5" xfId="707"/>
    <cellStyle name="Moneda 3 2 2 2 2 5 2" xfId="2363"/>
    <cellStyle name="Moneda 3 2 2 2 2 5 2 2" xfId="5675"/>
    <cellStyle name="Moneda 3 2 2 2 2 5 2 2 2" xfId="12299"/>
    <cellStyle name="Moneda 3 2 2 2 2 5 2 3" xfId="8987"/>
    <cellStyle name="Moneda 3 2 2 2 2 5 3" xfId="4019"/>
    <cellStyle name="Moneda 3 2 2 2 2 5 3 2" xfId="10643"/>
    <cellStyle name="Moneda 3 2 2 2 2 5 4" xfId="7331"/>
    <cellStyle name="Moneda 3 2 2 2 2 6" xfId="1259"/>
    <cellStyle name="Moneda 3 2 2 2 2 6 2" xfId="2915"/>
    <cellStyle name="Moneda 3 2 2 2 2 6 2 2" xfId="6227"/>
    <cellStyle name="Moneda 3 2 2 2 2 6 2 2 2" xfId="12851"/>
    <cellStyle name="Moneda 3 2 2 2 2 6 2 3" xfId="9539"/>
    <cellStyle name="Moneda 3 2 2 2 2 6 3" xfId="4571"/>
    <cellStyle name="Moneda 3 2 2 2 2 6 3 2" xfId="11195"/>
    <cellStyle name="Moneda 3 2 2 2 2 6 4" xfId="7883"/>
    <cellStyle name="Moneda 3 2 2 2 2 7" xfId="1811"/>
    <cellStyle name="Moneda 3 2 2 2 2 7 2" xfId="5123"/>
    <cellStyle name="Moneda 3 2 2 2 2 7 2 2" xfId="11747"/>
    <cellStyle name="Moneda 3 2 2 2 2 7 3" xfId="8435"/>
    <cellStyle name="Moneda 3 2 2 2 2 8" xfId="3467"/>
    <cellStyle name="Moneda 3 2 2 2 2 8 2" xfId="10091"/>
    <cellStyle name="Moneda 3 2 2 2 2 9" xfId="6779"/>
    <cellStyle name="Moneda 3 2 2 2 3" xfId="190"/>
    <cellStyle name="Moneda 3 2 2 2 3 2" xfId="328"/>
    <cellStyle name="Moneda 3 2 2 2 3 2 2" xfId="604"/>
    <cellStyle name="Moneda 3 2 2 2 3 2 2 2" xfId="1156"/>
    <cellStyle name="Moneda 3 2 2 2 3 2 2 2 2" xfId="2812"/>
    <cellStyle name="Moneda 3 2 2 2 3 2 2 2 2 2" xfId="6124"/>
    <cellStyle name="Moneda 3 2 2 2 3 2 2 2 2 2 2" xfId="12748"/>
    <cellStyle name="Moneda 3 2 2 2 3 2 2 2 2 3" xfId="9436"/>
    <cellStyle name="Moneda 3 2 2 2 3 2 2 2 3" xfId="4468"/>
    <cellStyle name="Moneda 3 2 2 2 3 2 2 2 3 2" xfId="11092"/>
    <cellStyle name="Moneda 3 2 2 2 3 2 2 2 4" xfId="7780"/>
    <cellStyle name="Moneda 3 2 2 2 3 2 2 3" xfId="1708"/>
    <cellStyle name="Moneda 3 2 2 2 3 2 2 3 2" xfId="3364"/>
    <cellStyle name="Moneda 3 2 2 2 3 2 2 3 2 2" xfId="6676"/>
    <cellStyle name="Moneda 3 2 2 2 3 2 2 3 2 2 2" xfId="13300"/>
    <cellStyle name="Moneda 3 2 2 2 3 2 2 3 2 3" xfId="9988"/>
    <cellStyle name="Moneda 3 2 2 2 3 2 2 3 3" xfId="5020"/>
    <cellStyle name="Moneda 3 2 2 2 3 2 2 3 3 2" xfId="11644"/>
    <cellStyle name="Moneda 3 2 2 2 3 2 2 3 4" xfId="8332"/>
    <cellStyle name="Moneda 3 2 2 2 3 2 2 4" xfId="2260"/>
    <cellStyle name="Moneda 3 2 2 2 3 2 2 4 2" xfId="5572"/>
    <cellStyle name="Moneda 3 2 2 2 3 2 2 4 2 2" xfId="12196"/>
    <cellStyle name="Moneda 3 2 2 2 3 2 2 4 3" xfId="8884"/>
    <cellStyle name="Moneda 3 2 2 2 3 2 2 5" xfId="3916"/>
    <cellStyle name="Moneda 3 2 2 2 3 2 2 5 2" xfId="10540"/>
    <cellStyle name="Moneda 3 2 2 2 3 2 2 6" xfId="7228"/>
    <cellStyle name="Moneda 3 2 2 2 3 2 3" xfId="880"/>
    <cellStyle name="Moneda 3 2 2 2 3 2 3 2" xfId="2536"/>
    <cellStyle name="Moneda 3 2 2 2 3 2 3 2 2" xfId="5848"/>
    <cellStyle name="Moneda 3 2 2 2 3 2 3 2 2 2" xfId="12472"/>
    <cellStyle name="Moneda 3 2 2 2 3 2 3 2 3" xfId="9160"/>
    <cellStyle name="Moneda 3 2 2 2 3 2 3 3" xfId="4192"/>
    <cellStyle name="Moneda 3 2 2 2 3 2 3 3 2" xfId="10816"/>
    <cellStyle name="Moneda 3 2 2 2 3 2 3 4" xfId="7504"/>
    <cellStyle name="Moneda 3 2 2 2 3 2 4" xfId="1432"/>
    <cellStyle name="Moneda 3 2 2 2 3 2 4 2" xfId="3088"/>
    <cellStyle name="Moneda 3 2 2 2 3 2 4 2 2" xfId="6400"/>
    <cellStyle name="Moneda 3 2 2 2 3 2 4 2 2 2" xfId="13024"/>
    <cellStyle name="Moneda 3 2 2 2 3 2 4 2 3" xfId="9712"/>
    <cellStyle name="Moneda 3 2 2 2 3 2 4 3" xfId="4744"/>
    <cellStyle name="Moneda 3 2 2 2 3 2 4 3 2" xfId="11368"/>
    <cellStyle name="Moneda 3 2 2 2 3 2 4 4" xfId="8056"/>
    <cellStyle name="Moneda 3 2 2 2 3 2 5" xfId="1984"/>
    <cellStyle name="Moneda 3 2 2 2 3 2 5 2" xfId="5296"/>
    <cellStyle name="Moneda 3 2 2 2 3 2 5 2 2" xfId="11920"/>
    <cellStyle name="Moneda 3 2 2 2 3 2 5 3" xfId="8608"/>
    <cellStyle name="Moneda 3 2 2 2 3 2 6" xfId="3640"/>
    <cellStyle name="Moneda 3 2 2 2 3 2 6 2" xfId="10264"/>
    <cellStyle name="Moneda 3 2 2 2 3 2 7" xfId="6952"/>
    <cellStyle name="Moneda 3 2 2 2 3 3" xfId="466"/>
    <cellStyle name="Moneda 3 2 2 2 3 3 2" xfId="1018"/>
    <cellStyle name="Moneda 3 2 2 2 3 3 2 2" xfId="2674"/>
    <cellStyle name="Moneda 3 2 2 2 3 3 2 2 2" xfId="5986"/>
    <cellStyle name="Moneda 3 2 2 2 3 3 2 2 2 2" xfId="12610"/>
    <cellStyle name="Moneda 3 2 2 2 3 3 2 2 3" xfId="9298"/>
    <cellStyle name="Moneda 3 2 2 2 3 3 2 3" xfId="4330"/>
    <cellStyle name="Moneda 3 2 2 2 3 3 2 3 2" xfId="10954"/>
    <cellStyle name="Moneda 3 2 2 2 3 3 2 4" xfId="7642"/>
    <cellStyle name="Moneda 3 2 2 2 3 3 3" xfId="1570"/>
    <cellStyle name="Moneda 3 2 2 2 3 3 3 2" xfId="3226"/>
    <cellStyle name="Moneda 3 2 2 2 3 3 3 2 2" xfId="6538"/>
    <cellStyle name="Moneda 3 2 2 2 3 3 3 2 2 2" xfId="13162"/>
    <cellStyle name="Moneda 3 2 2 2 3 3 3 2 3" xfId="9850"/>
    <cellStyle name="Moneda 3 2 2 2 3 3 3 3" xfId="4882"/>
    <cellStyle name="Moneda 3 2 2 2 3 3 3 3 2" xfId="11506"/>
    <cellStyle name="Moneda 3 2 2 2 3 3 3 4" xfId="8194"/>
    <cellStyle name="Moneda 3 2 2 2 3 3 4" xfId="2122"/>
    <cellStyle name="Moneda 3 2 2 2 3 3 4 2" xfId="5434"/>
    <cellStyle name="Moneda 3 2 2 2 3 3 4 2 2" xfId="12058"/>
    <cellStyle name="Moneda 3 2 2 2 3 3 4 3" xfId="8746"/>
    <cellStyle name="Moneda 3 2 2 2 3 3 5" xfId="3778"/>
    <cellStyle name="Moneda 3 2 2 2 3 3 5 2" xfId="10402"/>
    <cellStyle name="Moneda 3 2 2 2 3 3 6" xfId="7090"/>
    <cellStyle name="Moneda 3 2 2 2 3 4" xfId="742"/>
    <cellStyle name="Moneda 3 2 2 2 3 4 2" xfId="2398"/>
    <cellStyle name="Moneda 3 2 2 2 3 4 2 2" xfId="5710"/>
    <cellStyle name="Moneda 3 2 2 2 3 4 2 2 2" xfId="12334"/>
    <cellStyle name="Moneda 3 2 2 2 3 4 2 3" xfId="9022"/>
    <cellStyle name="Moneda 3 2 2 2 3 4 3" xfId="4054"/>
    <cellStyle name="Moneda 3 2 2 2 3 4 3 2" xfId="10678"/>
    <cellStyle name="Moneda 3 2 2 2 3 4 4" xfId="7366"/>
    <cellStyle name="Moneda 3 2 2 2 3 5" xfId="1294"/>
    <cellStyle name="Moneda 3 2 2 2 3 5 2" xfId="2950"/>
    <cellStyle name="Moneda 3 2 2 2 3 5 2 2" xfId="6262"/>
    <cellStyle name="Moneda 3 2 2 2 3 5 2 2 2" xfId="12886"/>
    <cellStyle name="Moneda 3 2 2 2 3 5 2 3" xfId="9574"/>
    <cellStyle name="Moneda 3 2 2 2 3 5 3" xfId="4606"/>
    <cellStyle name="Moneda 3 2 2 2 3 5 3 2" xfId="11230"/>
    <cellStyle name="Moneda 3 2 2 2 3 5 4" xfId="7918"/>
    <cellStyle name="Moneda 3 2 2 2 3 6" xfId="1846"/>
    <cellStyle name="Moneda 3 2 2 2 3 6 2" xfId="5158"/>
    <cellStyle name="Moneda 3 2 2 2 3 6 2 2" xfId="11782"/>
    <cellStyle name="Moneda 3 2 2 2 3 6 3" xfId="8470"/>
    <cellStyle name="Moneda 3 2 2 2 3 7" xfId="3502"/>
    <cellStyle name="Moneda 3 2 2 2 3 7 2" xfId="10126"/>
    <cellStyle name="Moneda 3 2 2 2 3 8" xfId="6814"/>
    <cellStyle name="Moneda 3 2 2 2 4" xfId="259"/>
    <cellStyle name="Moneda 3 2 2 2 4 2" xfId="535"/>
    <cellStyle name="Moneda 3 2 2 2 4 2 2" xfId="1087"/>
    <cellStyle name="Moneda 3 2 2 2 4 2 2 2" xfId="2743"/>
    <cellStyle name="Moneda 3 2 2 2 4 2 2 2 2" xfId="6055"/>
    <cellStyle name="Moneda 3 2 2 2 4 2 2 2 2 2" xfId="12679"/>
    <cellStyle name="Moneda 3 2 2 2 4 2 2 2 3" xfId="9367"/>
    <cellStyle name="Moneda 3 2 2 2 4 2 2 3" xfId="4399"/>
    <cellStyle name="Moneda 3 2 2 2 4 2 2 3 2" xfId="11023"/>
    <cellStyle name="Moneda 3 2 2 2 4 2 2 4" xfId="7711"/>
    <cellStyle name="Moneda 3 2 2 2 4 2 3" xfId="1639"/>
    <cellStyle name="Moneda 3 2 2 2 4 2 3 2" xfId="3295"/>
    <cellStyle name="Moneda 3 2 2 2 4 2 3 2 2" xfId="6607"/>
    <cellStyle name="Moneda 3 2 2 2 4 2 3 2 2 2" xfId="13231"/>
    <cellStyle name="Moneda 3 2 2 2 4 2 3 2 3" xfId="9919"/>
    <cellStyle name="Moneda 3 2 2 2 4 2 3 3" xfId="4951"/>
    <cellStyle name="Moneda 3 2 2 2 4 2 3 3 2" xfId="11575"/>
    <cellStyle name="Moneda 3 2 2 2 4 2 3 4" xfId="8263"/>
    <cellStyle name="Moneda 3 2 2 2 4 2 4" xfId="2191"/>
    <cellStyle name="Moneda 3 2 2 2 4 2 4 2" xfId="5503"/>
    <cellStyle name="Moneda 3 2 2 2 4 2 4 2 2" xfId="12127"/>
    <cellStyle name="Moneda 3 2 2 2 4 2 4 3" xfId="8815"/>
    <cellStyle name="Moneda 3 2 2 2 4 2 5" xfId="3847"/>
    <cellStyle name="Moneda 3 2 2 2 4 2 5 2" xfId="10471"/>
    <cellStyle name="Moneda 3 2 2 2 4 2 6" xfId="7159"/>
    <cellStyle name="Moneda 3 2 2 2 4 3" xfId="811"/>
    <cellStyle name="Moneda 3 2 2 2 4 3 2" xfId="2467"/>
    <cellStyle name="Moneda 3 2 2 2 4 3 2 2" xfId="5779"/>
    <cellStyle name="Moneda 3 2 2 2 4 3 2 2 2" xfId="12403"/>
    <cellStyle name="Moneda 3 2 2 2 4 3 2 3" xfId="9091"/>
    <cellStyle name="Moneda 3 2 2 2 4 3 3" xfId="4123"/>
    <cellStyle name="Moneda 3 2 2 2 4 3 3 2" xfId="10747"/>
    <cellStyle name="Moneda 3 2 2 2 4 3 4" xfId="7435"/>
    <cellStyle name="Moneda 3 2 2 2 4 4" xfId="1363"/>
    <cellStyle name="Moneda 3 2 2 2 4 4 2" xfId="3019"/>
    <cellStyle name="Moneda 3 2 2 2 4 4 2 2" xfId="6331"/>
    <cellStyle name="Moneda 3 2 2 2 4 4 2 2 2" xfId="12955"/>
    <cellStyle name="Moneda 3 2 2 2 4 4 2 3" xfId="9643"/>
    <cellStyle name="Moneda 3 2 2 2 4 4 3" xfId="4675"/>
    <cellStyle name="Moneda 3 2 2 2 4 4 3 2" xfId="11299"/>
    <cellStyle name="Moneda 3 2 2 2 4 4 4" xfId="7987"/>
    <cellStyle name="Moneda 3 2 2 2 4 5" xfId="1915"/>
    <cellStyle name="Moneda 3 2 2 2 4 5 2" xfId="5227"/>
    <cellStyle name="Moneda 3 2 2 2 4 5 2 2" xfId="11851"/>
    <cellStyle name="Moneda 3 2 2 2 4 5 3" xfId="8539"/>
    <cellStyle name="Moneda 3 2 2 2 4 6" xfId="3571"/>
    <cellStyle name="Moneda 3 2 2 2 4 6 2" xfId="10195"/>
    <cellStyle name="Moneda 3 2 2 2 4 7" xfId="6883"/>
    <cellStyle name="Moneda 3 2 2 2 5" xfId="397"/>
    <cellStyle name="Moneda 3 2 2 2 5 2" xfId="949"/>
    <cellStyle name="Moneda 3 2 2 2 5 2 2" xfId="2605"/>
    <cellStyle name="Moneda 3 2 2 2 5 2 2 2" xfId="5917"/>
    <cellStyle name="Moneda 3 2 2 2 5 2 2 2 2" xfId="12541"/>
    <cellStyle name="Moneda 3 2 2 2 5 2 2 3" xfId="9229"/>
    <cellStyle name="Moneda 3 2 2 2 5 2 3" xfId="4261"/>
    <cellStyle name="Moneda 3 2 2 2 5 2 3 2" xfId="10885"/>
    <cellStyle name="Moneda 3 2 2 2 5 2 4" xfId="7573"/>
    <cellStyle name="Moneda 3 2 2 2 5 3" xfId="1501"/>
    <cellStyle name="Moneda 3 2 2 2 5 3 2" xfId="3157"/>
    <cellStyle name="Moneda 3 2 2 2 5 3 2 2" xfId="6469"/>
    <cellStyle name="Moneda 3 2 2 2 5 3 2 2 2" xfId="13093"/>
    <cellStyle name="Moneda 3 2 2 2 5 3 2 3" xfId="9781"/>
    <cellStyle name="Moneda 3 2 2 2 5 3 3" xfId="4813"/>
    <cellStyle name="Moneda 3 2 2 2 5 3 3 2" xfId="11437"/>
    <cellStyle name="Moneda 3 2 2 2 5 3 4" xfId="8125"/>
    <cellStyle name="Moneda 3 2 2 2 5 4" xfId="2053"/>
    <cellStyle name="Moneda 3 2 2 2 5 4 2" xfId="5365"/>
    <cellStyle name="Moneda 3 2 2 2 5 4 2 2" xfId="11989"/>
    <cellStyle name="Moneda 3 2 2 2 5 4 3" xfId="8677"/>
    <cellStyle name="Moneda 3 2 2 2 5 5" xfId="3709"/>
    <cellStyle name="Moneda 3 2 2 2 5 5 2" xfId="10333"/>
    <cellStyle name="Moneda 3 2 2 2 5 6" xfId="7021"/>
    <cellStyle name="Moneda 3 2 2 2 6" xfId="673"/>
    <cellStyle name="Moneda 3 2 2 2 6 2" xfId="2329"/>
    <cellStyle name="Moneda 3 2 2 2 6 2 2" xfId="5641"/>
    <cellStyle name="Moneda 3 2 2 2 6 2 2 2" xfId="12265"/>
    <cellStyle name="Moneda 3 2 2 2 6 2 3" xfId="8953"/>
    <cellStyle name="Moneda 3 2 2 2 6 3" xfId="3985"/>
    <cellStyle name="Moneda 3 2 2 2 6 3 2" xfId="10609"/>
    <cellStyle name="Moneda 3 2 2 2 6 4" xfId="7297"/>
    <cellStyle name="Moneda 3 2 2 2 7" xfId="1225"/>
    <cellStyle name="Moneda 3 2 2 2 7 2" xfId="2881"/>
    <cellStyle name="Moneda 3 2 2 2 7 2 2" xfId="6193"/>
    <cellStyle name="Moneda 3 2 2 2 7 2 2 2" xfId="12817"/>
    <cellStyle name="Moneda 3 2 2 2 7 2 3" xfId="9505"/>
    <cellStyle name="Moneda 3 2 2 2 7 3" xfId="4537"/>
    <cellStyle name="Moneda 3 2 2 2 7 3 2" xfId="11161"/>
    <cellStyle name="Moneda 3 2 2 2 7 4" xfId="7849"/>
    <cellStyle name="Moneda 3 2 2 2 8" xfId="1777"/>
    <cellStyle name="Moneda 3 2 2 2 8 2" xfId="5089"/>
    <cellStyle name="Moneda 3 2 2 2 8 2 2" xfId="11713"/>
    <cellStyle name="Moneda 3 2 2 2 8 3" xfId="8401"/>
    <cellStyle name="Moneda 3 2 2 2 9" xfId="3433"/>
    <cellStyle name="Moneda 3 2 2 2 9 2" xfId="10057"/>
    <cellStyle name="Moneda 3 2 2 3" xfId="139"/>
    <cellStyle name="Moneda 3 2 2 3 2" xfId="208"/>
    <cellStyle name="Moneda 3 2 2 3 2 2" xfId="346"/>
    <cellStyle name="Moneda 3 2 2 3 2 2 2" xfId="622"/>
    <cellStyle name="Moneda 3 2 2 3 2 2 2 2" xfId="1174"/>
    <cellStyle name="Moneda 3 2 2 3 2 2 2 2 2" xfId="2830"/>
    <cellStyle name="Moneda 3 2 2 3 2 2 2 2 2 2" xfId="6142"/>
    <cellStyle name="Moneda 3 2 2 3 2 2 2 2 2 2 2" xfId="12766"/>
    <cellStyle name="Moneda 3 2 2 3 2 2 2 2 2 3" xfId="9454"/>
    <cellStyle name="Moneda 3 2 2 3 2 2 2 2 3" xfId="4486"/>
    <cellStyle name="Moneda 3 2 2 3 2 2 2 2 3 2" xfId="11110"/>
    <cellStyle name="Moneda 3 2 2 3 2 2 2 2 4" xfId="7798"/>
    <cellStyle name="Moneda 3 2 2 3 2 2 2 3" xfId="1726"/>
    <cellStyle name="Moneda 3 2 2 3 2 2 2 3 2" xfId="3382"/>
    <cellStyle name="Moneda 3 2 2 3 2 2 2 3 2 2" xfId="6694"/>
    <cellStyle name="Moneda 3 2 2 3 2 2 2 3 2 2 2" xfId="13318"/>
    <cellStyle name="Moneda 3 2 2 3 2 2 2 3 2 3" xfId="10006"/>
    <cellStyle name="Moneda 3 2 2 3 2 2 2 3 3" xfId="5038"/>
    <cellStyle name="Moneda 3 2 2 3 2 2 2 3 3 2" xfId="11662"/>
    <cellStyle name="Moneda 3 2 2 3 2 2 2 3 4" xfId="8350"/>
    <cellStyle name="Moneda 3 2 2 3 2 2 2 4" xfId="2278"/>
    <cellStyle name="Moneda 3 2 2 3 2 2 2 4 2" xfId="5590"/>
    <cellStyle name="Moneda 3 2 2 3 2 2 2 4 2 2" xfId="12214"/>
    <cellStyle name="Moneda 3 2 2 3 2 2 2 4 3" xfId="8902"/>
    <cellStyle name="Moneda 3 2 2 3 2 2 2 5" xfId="3934"/>
    <cellStyle name="Moneda 3 2 2 3 2 2 2 5 2" xfId="10558"/>
    <cellStyle name="Moneda 3 2 2 3 2 2 2 6" xfId="7246"/>
    <cellStyle name="Moneda 3 2 2 3 2 2 3" xfId="898"/>
    <cellStyle name="Moneda 3 2 2 3 2 2 3 2" xfId="2554"/>
    <cellStyle name="Moneda 3 2 2 3 2 2 3 2 2" xfId="5866"/>
    <cellStyle name="Moneda 3 2 2 3 2 2 3 2 2 2" xfId="12490"/>
    <cellStyle name="Moneda 3 2 2 3 2 2 3 2 3" xfId="9178"/>
    <cellStyle name="Moneda 3 2 2 3 2 2 3 3" xfId="4210"/>
    <cellStyle name="Moneda 3 2 2 3 2 2 3 3 2" xfId="10834"/>
    <cellStyle name="Moneda 3 2 2 3 2 2 3 4" xfId="7522"/>
    <cellStyle name="Moneda 3 2 2 3 2 2 4" xfId="1450"/>
    <cellStyle name="Moneda 3 2 2 3 2 2 4 2" xfId="3106"/>
    <cellStyle name="Moneda 3 2 2 3 2 2 4 2 2" xfId="6418"/>
    <cellStyle name="Moneda 3 2 2 3 2 2 4 2 2 2" xfId="13042"/>
    <cellStyle name="Moneda 3 2 2 3 2 2 4 2 3" xfId="9730"/>
    <cellStyle name="Moneda 3 2 2 3 2 2 4 3" xfId="4762"/>
    <cellStyle name="Moneda 3 2 2 3 2 2 4 3 2" xfId="11386"/>
    <cellStyle name="Moneda 3 2 2 3 2 2 4 4" xfId="8074"/>
    <cellStyle name="Moneda 3 2 2 3 2 2 5" xfId="2002"/>
    <cellStyle name="Moneda 3 2 2 3 2 2 5 2" xfId="5314"/>
    <cellStyle name="Moneda 3 2 2 3 2 2 5 2 2" xfId="11938"/>
    <cellStyle name="Moneda 3 2 2 3 2 2 5 3" xfId="8626"/>
    <cellStyle name="Moneda 3 2 2 3 2 2 6" xfId="3658"/>
    <cellStyle name="Moneda 3 2 2 3 2 2 6 2" xfId="10282"/>
    <cellStyle name="Moneda 3 2 2 3 2 2 7" xfId="6970"/>
    <cellStyle name="Moneda 3 2 2 3 2 3" xfId="484"/>
    <cellStyle name="Moneda 3 2 2 3 2 3 2" xfId="1036"/>
    <cellStyle name="Moneda 3 2 2 3 2 3 2 2" xfId="2692"/>
    <cellStyle name="Moneda 3 2 2 3 2 3 2 2 2" xfId="6004"/>
    <cellStyle name="Moneda 3 2 2 3 2 3 2 2 2 2" xfId="12628"/>
    <cellStyle name="Moneda 3 2 2 3 2 3 2 2 3" xfId="9316"/>
    <cellStyle name="Moneda 3 2 2 3 2 3 2 3" xfId="4348"/>
    <cellStyle name="Moneda 3 2 2 3 2 3 2 3 2" xfId="10972"/>
    <cellStyle name="Moneda 3 2 2 3 2 3 2 4" xfId="7660"/>
    <cellStyle name="Moneda 3 2 2 3 2 3 3" xfId="1588"/>
    <cellStyle name="Moneda 3 2 2 3 2 3 3 2" xfId="3244"/>
    <cellStyle name="Moneda 3 2 2 3 2 3 3 2 2" xfId="6556"/>
    <cellStyle name="Moneda 3 2 2 3 2 3 3 2 2 2" xfId="13180"/>
    <cellStyle name="Moneda 3 2 2 3 2 3 3 2 3" xfId="9868"/>
    <cellStyle name="Moneda 3 2 2 3 2 3 3 3" xfId="4900"/>
    <cellStyle name="Moneda 3 2 2 3 2 3 3 3 2" xfId="11524"/>
    <cellStyle name="Moneda 3 2 2 3 2 3 3 4" xfId="8212"/>
    <cellStyle name="Moneda 3 2 2 3 2 3 4" xfId="2140"/>
    <cellStyle name="Moneda 3 2 2 3 2 3 4 2" xfId="5452"/>
    <cellStyle name="Moneda 3 2 2 3 2 3 4 2 2" xfId="12076"/>
    <cellStyle name="Moneda 3 2 2 3 2 3 4 3" xfId="8764"/>
    <cellStyle name="Moneda 3 2 2 3 2 3 5" xfId="3796"/>
    <cellStyle name="Moneda 3 2 2 3 2 3 5 2" xfId="10420"/>
    <cellStyle name="Moneda 3 2 2 3 2 3 6" xfId="7108"/>
    <cellStyle name="Moneda 3 2 2 3 2 4" xfId="760"/>
    <cellStyle name="Moneda 3 2 2 3 2 4 2" xfId="2416"/>
    <cellStyle name="Moneda 3 2 2 3 2 4 2 2" xfId="5728"/>
    <cellStyle name="Moneda 3 2 2 3 2 4 2 2 2" xfId="12352"/>
    <cellStyle name="Moneda 3 2 2 3 2 4 2 3" xfId="9040"/>
    <cellStyle name="Moneda 3 2 2 3 2 4 3" xfId="4072"/>
    <cellStyle name="Moneda 3 2 2 3 2 4 3 2" xfId="10696"/>
    <cellStyle name="Moneda 3 2 2 3 2 4 4" xfId="7384"/>
    <cellStyle name="Moneda 3 2 2 3 2 5" xfId="1312"/>
    <cellStyle name="Moneda 3 2 2 3 2 5 2" xfId="2968"/>
    <cellStyle name="Moneda 3 2 2 3 2 5 2 2" xfId="6280"/>
    <cellStyle name="Moneda 3 2 2 3 2 5 2 2 2" xfId="12904"/>
    <cellStyle name="Moneda 3 2 2 3 2 5 2 3" xfId="9592"/>
    <cellStyle name="Moneda 3 2 2 3 2 5 3" xfId="4624"/>
    <cellStyle name="Moneda 3 2 2 3 2 5 3 2" xfId="11248"/>
    <cellStyle name="Moneda 3 2 2 3 2 5 4" xfId="7936"/>
    <cellStyle name="Moneda 3 2 2 3 2 6" xfId="1864"/>
    <cellStyle name="Moneda 3 2 2 3 2 6 2" xfId="5176"/>
    <cellStyle name="Moneda 3 2 2 3 2 6 2 2" xfId="11800"/>
    <cellStyle name="Moneda 3 2 2 3 2 6 3" xfId="8488"/>
    <cellStyle name="Moneda 3 2 2 3 2 7" xfId="3520"/>
    <cellStyle name="Moneda 3 2 2 3 2 7 2" xfId="10144"/>
    <cellStyle name="Moneda 3 2 2 3 2 8" xfId="6832"/>
    <cellStyle name="Moneda 3 2 2 3 3" xfId="277"/>
    <cellStyle name="Moneda 3 2 2 3 3 2" xfId="553"/>
    <cellStyle name="Moneda 3 2 2 3 3 2 2" xfId="1105"/>
    <cellStyle name="Moneda 3 2 2 3 3 2 2 2" xfId="2761"/>
    <cellStyle name="Moneda 3 2 2 3 3 2 2 2 2" xfId="6073"/>
    <cellStyle name="Moneda 3 2 2 3 3 2 2 2 2 2" xfId="12697"/>
    <cellStyle name="Moneda 3 2 2 3 3 2 2 2 3" xfId="9385"/>
    <cellStyle name="Moneda 3 2 2 3 3 2 2 3" xfId="4417"/>
    <cellStyle name="Moneda 3 2 2 3 3 2 2 3 2" xfId="11041"/>
    <cellStyle name="Moneda 3 2 2 3 3 2 2 4" xfId="7729"/>
    <cellStyle name="Moneda 3 2 2 3 3 2 3" xfId="1657"/>
    <cellStyle name="Moneda 3 2 2 3 3 2 3 2" xfId="3313"/>
    <cellStyle name="Moneda 3 2 2 3 3 2 3 2 2" xfId="6625"/>
    <cellStyle name="Moneda 3 2 2 3 3 2 3 2 2 2" xfId="13249"/>
    <cellStyle name="Moneda 3 2 2 3 3 2 3 2 3" xfId="9937"/>
    <cellStyle name="Moneda 3 2 2 3 3 2 3 3" xfId="4969"/>
    <cellStyle name="Moneda 3 2 2 3 3 2 3 3 2" xfId="11593"/>
    <cellStyle name="Moneda 3 2 2 3 3 2 3 4" xfId="8281"/>
    <cellStyle name="Moneda 3 2 2 3 3 2 4" xfId="2209"/>
    <cellStyle name="Moneda 3 2 2 3 3 2 4 2" xfId="5521"/>
    <cellStyle name="Moneda 3 2 2 3 3 2 4 2 2" xfId="12145"/>
    <cellStyle name="Moneda 3 2 2 3 3 2 4 3" xfId="8833"/>
    <cellStyle name="Moneda 3 2 2 3 3 2 5" xfId="3865"/>
    <cellStyle name="Moneda 3 2 2 3 3 2 5 2" xfId="10489"/>
    <cellStyle name="Moneda 3 2 2 3 3 2 6" xfId="7177"/>
    <cellStyle name="Moneda 3 2 2 3 3 3" xfId="829"/>
    <cellStyle name="Moneda 3 2 2 3 3 3 2" xfId="2485"/>
    <cellStyle name="Moneda 3 2 2 3 3 3 2 2" xfId="5797"/>
    <cellStyle name="Moneda 3 2 2 3 3 3 2 2 2" xfId="12421"/>
    <cellStyle name="Moneda 3 2 2 3 3 3 2 3" xfId="9109"/>
    <cellStyle name="Moneda 3 2 2 3 3 3 3" xfId="4141"/>
    <cellStyle name="Moneda 3 2 2 3 3 3 3 2" xfId="10765"/>
    <cellStyle name="Moneda 3 2 2 3 3 3 4" xfId="7453"/>
    <cellStyle name="Moneda 3 2 2 3 3 4" xfId="1381"/>
    <cellStyle name="Moneda 3 2 2 3 3 4 2" xfId="3037"/>
    <cellStyle name="Moneda 3 2 2 3 3 4 2 2" xfId="6349"/>
    <cellStyle name="Moneda 3 2 2 3 3 4 2 2 2" xfId="12973"/>
    <cellStyle name="Moneda 3 2 2 3 3 4 2 3" xfId="9661"/>
    <cellStyle name="Moneda 3 2 2 3 3 4 3" xfId="4693"/>
    <cellStyle name="Moneda 3 2 2 3 3 4 3 2" xfId="11317"/>
    <cellStyle name="Moneda 3 2 2 3 3 4 4" xfId="8005"/>
    <cellStyle name="Moneda 3 2 2 3 3 5" xfId="1933"/>
    <cellStyle name="Moneda 3 2 2 3 3 5 2" xfId="5245"/>
    <cellStyle name="Moneda 3 2 2 3 3 5 2 2" xfId="11869"/>
    <cellStyle name="Moneda 3 2 2 3 3 5 3" xfId="8557"/>
    <cellStyle name="Moneda 3 2 2 3 3 6" xfId="3589"/>
    <cellStyle name="Moneda 3 2 2 3 3 6 2" xfId="10213"/>
    <cellStyle name="Moneda 3 2 2 3 3 7" xfId="6901"/>
    <cellStyle name="Moneda 3 2 2 3 4" xfId="415"/>
    <cellStyle name="Moneda 3 2 2 3 4 2" xfId="967"/>
    <cellStyle name="Moneda 3 2 2 3 4 2 2" xfId="2623"/>
    <cellStyle name="Moneda 3 2 2 3 4 2 2 2" xfId="5935"/>
    <cellStyle name="Moneda 3 2 2 3 4 2 2 2 2" xfId="12559"/>
    <cellStyle name="Moneda 3 2 2 3 4 2 2 3" xfId="9247"/>
    <cellStyle name="Moneda 3 2 2 3 4 2 3" xfId="4279"/>
    <cellStyle name="Moneda 3 2 2 3 4 2 3 2" xfId="10903"/>
    <cellStyle name="Moneda 3 2 2 3 4 2 4" xfId="7591"/>
    <cellStyle name="Moneda 3 2 2 3 4 3" xfId="1519"/>
    <cellStyle name="Moneda 3 2 2 3 4 3 2" xfId="3175"/>
    <cellStyle name="Moneda 3 2 2 3 4 3 2 2" xfId="6487"/>
    <cellStyle name="Moneda 3 2 2 3 4 3 2 2 2" xfId="13111"/>
    <cellStyle name="Moneda 3 2 2 3 4 3 2 3" xfId="9799"/>
    <cellStyle name="Moneda 3 2 2 3 4 3 3" xfId="4831"/>
    <cellStyle name="Moneda 3 2 2 3 4 3 3 2" xfId="11455"/>
    <cellStyle name="Moneda 3 2 2 3 4 3 4" xfId="8143"/>
    <cellStyle name="Moneda 3 2 2 3 4 4" xfId="2071"/>
    <cellStyle name="Moneda 3 2 2 3 4 4 2" xfId="5383"/>
    <cellStyle name="Moneda 3 2 2 3 4 4 2 2" xfId="12007"/>
    <cellStyle name="Moneda 3 2 2 3 4 4 3" xfId="8695"/>
    <cellStyle name="Moneda 3 2 2 3 4 5" xfId="3727"/>
    <cellStyle name="Moneda 3 2 2 3 4 5 2" xfId="10351"/>
    <cellStyle name="Moneda 3 2 2 3 4 6" xfId="7039"/>
    <cellStyle name="Moneda 3 2 2 3 5" xfId="691"/>
    <cellStyle name="Moneda 3 2 2 3 5 2" xfId="2347"/>
    <cellStyle name="Moneda 3 2 2 3 5 2 2" xfId="5659"/>
    <cellStyle name="Moneda 3 2 2 3 5 2 2 2" xfId="12283"/>
    <cellStyle name="Moneda 3 2 2 3 5 2 3" xfId="8971"/>
    <cellStyle name="Moneda 3 2 2 3 5 3" xfId="4003"/>
    <cellStyle name="Moneda 3 2 2 3 5 3 2" xfId="10627"/>
    <cellStyle name="Moneda 3 2 2 3 5 4" xfId="7315"/>
    <cellStyle name="Moneda 3 2 2 3 6" xfId="1243"/>
    <cellStyle name="Moneda 3 2 2 3 6 2" xfId="2899"/>
    <cellStyle name="Moneda 3 2 2 3 6 2 2" xfId="6211"/>
    <cellStyle name="Moneda 3 2 2 3 6 2 2 2" xfId="12835"/>
    <cellStyle name="Moneda 3 2 2 3 6 2 3" xfId="9523"/>
    <cellStyle name="Moneda 3 2 2 3 6 3" xfId="4555"/>
    <cellStyle name="Moneda 3 2 2 3 6 3 2" xfId="11179"/>
    <cellStyle name="Moneda 3 2 2 3 6 4" xfId="7867"/>
    <cellStyle name="Moneda 3 2 2 3 7" xfId="1795"/>
    <cellStyle name="Moneda 3 2 2 3 7 2" xfId="5107"/>
    <cellStyle name="Moneda 3 2 2 3 7 2 2" xfId="11731"/>
    <cellStyle name="Moneda 3 2 2 3 7 3" xfId="8419"/>
    <cellStyle name="Moneda 3 2 2 3 8" xfId="3451"/>
    <cellStyle name="Moneda 3 2 2 3 8 2" xfId="10075"/>
    <cellStyle name="Moneda 3 2 2 3 9" xfId="6763"/>
    <cellStyle name="Moneda 3 2 2 4" xfId="174"/>
    <cellStyle name="Moneda 3 2 2 4 2" xfId="312"/>
    <cellStyle name="Moneda 3 2 2 4 2 2" xfId="588"/>
    <cellStyle name="Moneda 3 2 2 4 2 2 2" xfId="1140"/>
    <cellStyle name="Moneda 3 2 2 4 2 2 2 2" xfId="2796"/>
    <cellStyle name="Moneda 3 2 2 4 2 2 2 2 2" xfId="6108"/>
    <cellStyle name="Moneda 3 2 2 4 2 2 2 2 2 2" xfId="12732"/>
    <cellStyle name="Moneda 3 2 2 4 2 2 2 2 3" xfId="9420"/>
    <cellStyle name="Moneda 3 2 2 4 2 2 2 3" xfId="4452"/>
    <cellStyle name="Moneda 3 2 2 4 2 2 2 3 2" xfId="11076"/>
    <cellStyle name="Moneda 3 2 2 4 2 2 2 4" xfId="7764"/>
    <cellStyle name="Moneda 3 2 2 4 2 2 3" xfId="1692"/>
    <cellStyle name="Moneda 3 2 2 4 2 2 3 2" xfId="3348"/>
    <cellStyle name="Moneda 3 2 2 4 2 2 3 2 2" xfId="6660"/>
    <cellStyle name="Moneda 3 2 2 4 2 2 3 2 2 2" xfId="13284"/>
    <cellStyle name="Moneda 3 2 2 4 2 2 3 2 3" xfId="9972"/>
    <cellStyle name="Moneda 3 2 2 4 2 2 3 3" xfId="5004"/>
    <cellStyle name="Moneda 3 2 2 4 2 2 3 3 2" xfId="11628"/>
    <cellStyle name="Moneda 3 2 2 4 2 2 3 4" xfId="8316"/>
    <cellStyle name="Moneda 3 2 2 4 2 2 4" xfId="2244"/>
    <cellStyle name="Moneda 3 2 2 4 2 2 4 2" xfId="5556"/>
    <cellStyle name="Moneda 3 2 2 4 2 2 4 2 2" xfId="12180"/>
    <cellStyle name="Moneda 3 2 2 4 2 2 4 3" xfId="8868"/>
    <cellStyle name="Moneda 3 2 2 4 2 2 5" xfId="3900"/>
    <cellStyle name="Moneda 3 2 2 4 2 2 5 2" xfId="10524"/>
    <cellStyle name="Moneda 3 2 2 4 2 2 6" xfId="7212"/>
    <cellStyle name="Moneda 3 2 2 4 2 3" xfId="864"/>
    <cellStyle name="Moneda 3 2 2 4 2 3 2" xfId="2520"/>
    <cellStyle name="Moneda 3 2 2 4 2 3 2 2" xfId="5832"/>
    <cellStyle name="Moneda 3 2 2 4 2 3 2 2 2" xfId="12456"/>
    <cellStyle name="Moneda 3 2 2 4 2 3 2 3" xfId="9144"/>
    <cellStyle name="Moneda 3 2 2 4 2 3 3" xfId="4176"/>
    <cellStyle name="Moneda 3 2 2 4 2 3 3 2" xfId="10800"/>
    <cellStyle name="Moneda 3 2 2 4 2 3 4" xfId="7488"/>
    <cellStyle name="Moneda 3 2 2 4 2 4" xfId="1416"/>
    <cellStyle name="Moneda 3 2 2 4 2 4 2" xfId="3072"/>
    <cellStyle name="Moneda 3 2 2 4 2 4 2 2" xfId="6384"/>
    <cellStyle name="Moneda 3 2 2 4 2 4 2 2 2" xfId="13008"/>
    <cellStyle name="Moneda 3 2 2 4 2 4 2 3" xfId="9696"/>
    <cellStyle name="Moneda 3 2 2 4 2 4 3" xfId="4728"/>
    <cellStyle name="Moneda 3 2 2 4 2 4 3 2" xfId="11352"/>
    <cellStyle name="Moneda 3 2 2 4 2 4 4" xfId="8040"/>
    <cellStyle name="Moneda 3 2 2 4 2 5" xfId="1968"/>
    <cellStyle name="Moneda 3 2 2 4 2 5 2" xfId="5280"/>
    <cellStyle name="Moneda 3 2 2 4 2 5 2 2" xfId="11904"/>
    <cellStyle name="Moneda 3 2 2 4 2 5 3" xfId="8592"/>
    <cellStyle name="Moneda 3 2 2 4 2 6" xfId="3624"/>
    <cellStyle name="Moneda 3 2 2 4 2 6 2" xfId="10248"/>
    <cellStyle name="Moneda 3 2 2 4 2 7" xfId="6936"/>
    <cellStyle name="Moneda 3 2 2 4 3" xfId="450"/>
    <cellStyle name="Moneda 3 2 2 4 3 2" xfId="1002"/>
    <cellStyle name="Moneda 3 2 2 4 3 2 2" xfId="2658"/>
    <cellStyle name="Moneda 3 2 2 4 3 2 2 2" xfId="5970"/>
    <cellStyle name="Moneda 3 2 2 4 3 2 2 2 2" xfId="12594"/>
    <cellStyle name="Moneda 3 2 2 4 3 2 2 3" xfId="9282"/>
    <cellStyle name="Moneda 3 2 2 4 3 2 3" xfId="4314"/>
    <cellStyle name="Moneda 3 2 2 4 3 2 3 2" xfId="10938"/>
    <cellStyle name="Moneda 3 2 2 4 3 2 4" xfId="7626"/>
    <cellStyle name="Moneda 3 2 2 4 3 3" xfId="1554"/>
    <cellStyle name="Moneda 3 2 2 4 3 3 2" xfId="3210"/>
    <cellStyle name="Moneda 3 2 2 4 3 3 2 2" xfId="6522"/>
    <cellStyle name="Moneda 3 2 2 4 3 3 2 2 2" xfId="13146"/>
    <cellStyle name="Moneda 3 2 2 4 3 3 2 3" xfId="9834"/>
    <cellStyle name="Moneda 3 2 2 4 3 3 3" xfId="4866"/>
    <cellStyle name="Moneda 3 2 2 4 3 3 3 2" xfId="11490"/>
    <cellStyle name="Moneda 3 2 2 4 3 3 4" xfId="8178"/>
    <cellStyle name="Moneda 3 2 2 4 3 4" xfId="2106"/>
    <cellStyle name="Moneda 3 2 2 4 3 4 2" xfId="5418"/>
    <cellStyle name="Moneda 3 2 2 4 3 4 2 2" xfId="12042"/>
    <cellStyle name="Moneda 3 2 2 4 3 4 3" xfId="8730"/>
    <cellStyle name="Moneda 3 2 2 4 3 5" xfId="3762"/>
    <cellStyle name="Moneda 3 2 2 4 3 5 2" xfId="10386"/>
    <cellStyle name="Moneda 3 2 2 4 3 6" xfId="7074"/>
    <cellStyle name="Moneda 3 2 2 4 4" xfId="726"/>
    <cellStyle name="Moneda 3 2 2 4 4 2" xfId="2382"/>
    <cellStyle name="Moneda 3 2 2 4 4 2 2" xfId="5694"/>
    <cellStyle name="Moneda 3 2 2 4 4 2 2 2" xfId="12318"/>
    <cellStyle name="Moneda 3 2 2 4 4 2 3" xfId="9006"/>
    <cellStyle name="Moneda 3 2 2 4 4 3" xfId="4038"/>
    <cellStyle name="Moneda 3 2 2 4 4 3 2" xfId="10662"/>
    <cellStyle name="Moneda 3 2 2 4 4 4" xfId="7350"/>
    <cellStyle name="Moneda 3 2 2 4 5" xfId="1278"/>
    <cellStyle name="Moneda 3 2 2 4 5 2" xfId="2934"/>
    <cellStyle name="Moneda 3 2 2 4 5 2 2" xfId="6246"/>
    <cellStyle name="Moneda 3 2 2 4 5 2 2 2" xfId="12870"/>
    <cellStyle name="Moneda 3 2 2 4 5 2 3" xfId="9558"/>
    <cellStyle name="Moneda 3 2 2 4 5 3" xfId="4590"/>
    <cellStyle name="Moneda 3 2 2 4 5 3 2" xfId="11214"/>
    <cellStyle name="Moneda 3 2 2 4 5 4" xfId="7902"/>
    <cellStyle name="Moneda 3 2 2 4 6" xfId="1830"/>
    <cellStyle name="Moneda 3 2 2 4 6 2" xfId="5142"/>
    <cellStyle name="Moneda 3 2 2 4 6 2 2" xfId="11766"/>
    <cellStyle name="Moneda 3 2 2 4 6 3" xfId="8454"/>
    <cellStyle name="Moneda 3 2 2 4 7" xfId="3486"/>
    <cellStyle name="Moneda 3 2 2 4 7 2" xfId="10110"/>
    <cellStyle name="Moneda 3 2 2 4 8" xfId="6798"/>
    <cellStyle name="Moneda 3 2 2 5" xfId="243"/>
    <cellStyle name="Moneda 3 2 2 5 2" xfId="519"/>
    <cellStyle name="Moneda 3 2 2 5 2 2" xfId="1071"/>
    <cellStyle name="Moneda 3 2 2 5 2 2 2" xfId="2727"/>
    <cellStyle name="Moneda 3 2 2 5 2 2 2 2" xfId="6039"/>
    <cellStyle name="Moneda 3 2 2 5 2 2 2 2 2" xfId="12663"/>
    <cellStyle name="Moneda 3 2 2 5 2 2 2 3" xfId="9351"/>
    <cellStyle name="Moneda 3 2 2 5 2 2 3" xfId="4383"/>
    <cellStyle name="Moneda 3 2 2 5 2 2 3 2" xfId="11007"/>
    <cellStyle name="Moneda 3 2 2 5 2 2 4" xfId="7695"/>
    <cellStyle name="Moneda 3 2 2 5 2 3" xfId="1623"/>
    <cellStyle name="Moneda 3 2 2 5 2 3 2" xfId="3279"/>
    <cellStyle name="Moneda 3 2 2 5 2 3 2 2" xfId="6591"/>
    <cellStyle name="Moneda 3 2 2 5 2 3 2 2 2" xfId="13215"/>
    <cellStyle name="Moneda 3 2 2 5 2 3 2 3" xfId="9903"/>
    <cellStyle name="Moneda 3 2 2 5 2 3 3" xfId="4935"/>
    <cellStyle name="Moneda 3 2 2 5 2 3 3 2" xfId="11559"/>
    <cellStyle name="Moneda 3 2 2 5 2 3 4" xfId="8247"/>
    <cellStyle name="Moneda 3 2 2 5 2 4" xfId="2175"/>
    <cellStyle name="Moneda 3 2 2 5 2 4 2" xfId="5487"/>
    <cellStyle name="Moneda 3 2 2 5 2 4 2 2" xfId="12111"/>
    <cellStyle name="Moneda 3 2 2 5 2 4 3" xfId="8799"/>
    <cellStyle name="Moneda 3 2 2 5 2 5" xfId="3831"/>
    <cellStyle name="Moneda 3 2 2 5 2 5 2" xfId="10455"/>
    <cellStyle name="Moneda 3 2 2 5 2 6" xfId="7143"/>
    <cellStyle name="Moneda 3 2 2 5 3" xfId="795"/>
    <cellStyle name="Moneda 3 2 2 5 3 2" xfId="2451"/>
    <cellStyle name="Moneda 3 2 2 5 3 2 2" xfId="5763"/>
    <cellStyle name="Moneda 3 2 2 5 3 2 2 2" xfId="12387"/>
    <cellStyle name="Moneda 3 2 2 5 3 2 3" xfId="9075"/>
    <cellStyle name="Moneda 3 2 2 5 3 3" xfId="4107"/>
    <cellStyle name="Moneda 3 2 2 5 3 3 2" xfId="10731"/>
    <cellStyle name="Moneda 3 2 2 5 3 4" xfId="7419"/>
    <cellStyle name="Moneda 3 2 2 5 4" xfId="1347"/>
    <cellStyle name="Moneda 3 2 2 5 4 2" xfId="3003"/>
    <cellStyle name="Moneda 3 2 2 5 4 2 2" xfId="6315"/>
    <cellStyle name="Moneda 3 2 2 5 4 2 2 2" xfId="12939"/>
    <cellStyle name="Moneda 3 2 2 5 4 2 3" xfId="9627"/>
    <cellStyle name="Moneda 3 2 2 5 4 3" xfId="4659"/>
    <cellStyle name="Moneda 3 2 2 5 4 3 2" xfId="11283"/>
    <cellStyle name="Moneda 3 2 2 5 4 4" xfId="7971"/>
    <cellStyle name="Moneda 3 2 2 5 5" xfId="1899"/>
    <cellStyle name="Moneda 3 2 2 5 5 2" xfId="5211"/>
    <cellStyle name="Moneda 3 2 2 5 5 2 2" xfId="11835"/>
    <cellStyle name="Moneda 3 2 2 5 5 3" xfId="8523"/>
    <cellStyle name="Moneda 3 2 2 5 6" xfId="3555"/>
    <cellStyle name="Moneda 3 2 2 5 6 2" xfId="10179"/>
    <cellStyle name="Moneda 3 2 2 5 7" xfId="6867"/>
    <cellStyle name="Moneda 3 2 2 6" xfId="381"/>
    <cellStyle name="Moneda 3 2 2 6 2" xfId="933"/>
    <cellStyle name="Moneda 3 2 2 6 2 2" xfId="2589"/>
    <cellStyle name="Moneda 3 2 2 6 2 2 2" xfId="5901"/>
    <cellStyle name="Moneda 3 2 2 6 2 2 2 2" xfId="12525"/>
    <cellStyle name="Moneda 3 2 2 6 2 2 3" xfId="9213"/>
    <cellStyle name="Moneda 3 2 2 6 2 3" xfId="4245"/>
    <cellStyle name="Moneda 3 2 2 6 2 3 2" xfId="10869"/>
    <cellStyle name="Moneda 3 2 2 6 2 4" xfId="7557"/>
    <cellStyle name="Moneda 3 2 2 6 3" xfId="1485"/>
    <cellStyle name="Moneda 3 2 2 6 3 2" xfId="3141"/>
    <cellStyle name="Moneda 3 2 2 6 3 2 2" xfId="6453"/>
    <cellStyle name="Moneda 3 2 2 6 3 2 2 2" xfId="13077"/>
    <cellStyle name="Moneda 3 2 2 6 3 2 3" xfId="9765"/>
    <cellStyle name="Moneda 3 2 2 6 3 3" xfId="4797"/>
    <cellStyle name="Moneda 3 2 2 6 3 3 2" xfId="11421"/>
    <cellStyle name="Moneda 3 2 2 6 3 4" xfId="8109"/>
    <cellStyle name="Moneda 3 2 2 6 4" xfId="2037"/>
    <cellStyle name="Moneda 3 2 2 6 4 2" xfId="5349"/>
    <cellStyle name="Moneda 3 2 2 6 4 2 2" xfId="11973"/>
    <cellStyle name="Moneda 3 2 2 6 4 3" xfId="8661"/>
    <cellStyle name="Moneda 3 2 2 6 5" xfId="3693"/>
    <cellStyle name="Moneda 3 2 2 6 5 2" xfId="10317"/>
    <cellStyle name="Moneda 3 2 2 6 6" xfId="7005"/>
    <cellStyle name="Moneda 3 2 2 7" xfId="657"/>
    <cellStyle name="Moneda 3 2 2 7 2" xfId="2313"/>
    <cellStyle name="Moneda 3 2 2 7 2 2" xfId="5625"/>
    <cellStyle name="Moneda 3 2 2 7 2 2 2" xfId="12249"/>
    <cellStyle name="Moneda 3 2 2 7 2 3" xfId="8937"/>
    <cellStyle name="Moneda 3 2 2 7 3" xfId="3969"/>
    <cellStyle name="Moneda 3 2 2 7 3 2" xfId="10593"/>
    <cellStyle name="Moneda 3 2 2 7 4" xfId="7281"/>
    <cellStyle name="Moneda 3 2 2 8" xfId="1209"/>
    <cellStyle name="Moneda 3 2 2 8 2" xfId="2865"/>
    <cellStyle name="Moneda 3 2 2 8 2 2" xfId="6177"/>
    <cellStyle name="Moneda 3 2 2 8 2 2 2" xfId="12801"/>
    <cellStyle name="Moneda 3 2 2 8 2 3" xfId="9489"/>
    <cellStyle name="Moneda 3 2 2 8 3" xfId="4521"/>
    <cellStyle name="Moneda 3 2 2 8 3 2" xfId="11145"/>
    <cellStyle name="Moneda 3 2 2 8 4" xfId="7833"/>
    <cellStyle name="Moneda 3 2 2 9" xfId="1761"/>
    <cellStyle name="Moneda 3 2 2 9 2" xfId="5073"/>
    <cellStyle name="Moneda 3 2 2 9 2 2" xfId="11697"/>
    <cellStyle name="Moneda 3 2 2 9 3" xfId="8385"/>
    <cellStyle name="Moneda 3 2 3" xfId="109"/>
    <cellStyle name="Moneda 3 2 3 10" xfId="3421"/>
    <cellStyle name="Moneda 3 2 3 10 2" xfId="10045"/>
    <cellStyle name="Moneda 3 2 3 11" xfId="6733"/>
    <cellStyle name="Moneda 3 2 3 2" xfId="125"/>
    <cellStyle name="Moneda 3 2 3 2 10" xfId="6749"/>
    <cellStyle name="Moneda 3 2 3 2 2" xfId="159"/>
    <cellStyle name="Moneda 3 2 3 2 2 2" xfId="228"/>
    <cellStyle name="Moneda 3 2 3 2 2 2 2" xfId="366"/>
    <cellStyle name="Moneda 3 2 3 2 2 2 2 2" xfId="642"/>
    <cellStyle name="Moneda 3 2 3 2 2 2 2 2 2" xfId="1194"/>
    <cellStyle name="Moneda 3 2 3 2 2 2 2 2 2 2" xfId="2850"/>
    <cellStyle name="Moneda 3 2 3 2 2 2 2 2 2 2 2" xfId="6162"/>
    <cellStyle name="Moneda 3 2 3 2 2 2 2 2 2 2 2 2" xfId="12786"/>
    <cellStyle name="Moneda 3 2 3 2 2 2 2 2 2 2 3" xfId="9474"/>
    <cellStyle name="Moneda 3 2 3 2 2 2 2 2 2 3" xfId="4506"/>
    <cellStyle name="Moneda 3 2 3 2 2 2 2 2 2 3 2" xfId="11130"/>
    <cellStyle name="Moneda 3 2 3 2 2 2 2 2 2 4" xfId="7818"/>
    <cellStyle name="Moneda 3 2 3 2 2 2 2 2 3" xfId="1746"/>
    <cellStyle name="Moneda 3 2 3 2 2 2 2 2 3 2" xfId="3402"/>
    <cellStyle name="Moneda 3 2 3 2 2 2 2 2 3 2 2" xfId="6714"/>
    <cellStyle name="Moneda 3 2 3 2 2 2 2 2 3 2 2 2" xfId="13338"/>
    <cellStyle name="Moneda 3 2 3 2 2 2 2 2 3 2 3" xfId="10026"/>
    <cellStyle name="Moneda 3 2 3 2 2 2 2 2 3 3" xfId="5058"/>
    <cellStyle name="Moneda 3 2 3 2 2 2 2 2 3 3 2" xfId="11682"/>
    <cellStyle name="Moneda 3 2 3 2 2 2 2 2 3 4" xfId="8370"/>
    <cellStyle name="Moneda 3 2 3 2 2 2 2 2 4" xfId="2298"/>
    <cellStyle name="Moneda 3 2 3 2 2 2 2 2 4 2" xfId="5610"/>
    <cellStyle name="Moneda 3 2 3 2 2 2 2 2 4 2 2" xfId="12234"/>
    <cellStyle name="Moneda 3 2 3 2 2 2 2 2 4 3" xfId="8922"/>
    <cellStyle name="Moneda 3 2 3 2 2 2 2 2 5" xfId="3954"/>
    <cellStyle name="Moneda 3 2 3 2 2 2 2 2 5 2" xfId="10578"/>
    <cellStyle name="Moneda 3 2 3 2 2 2 2 2 6" xfId="7266"/>
    <cellStyle name="Moneda 3 2 3 2 2 2 2 3" xfId="918"/>
    <cellStyle name="Moneda 3 2 3 2 2 2 2 3 2" xfId="2574"/>
    <cellStyle name="Moneda 3 2 3 2 2 2 2 3 2 2" xfId="5886"/>
    <cellStyle name="Moneda 3 2 3 2 2 2 2 3 2 2 2" xfId="12510"/>
    <cellStyle name="Moneda 3 2 3 2 2 2 2 3 2 3" xfId="9198"/>
    <cellStyle name="Moneda 3 2 3 2 2 2 2 3 3" xfId="4230"/>
    <cellStyle name="Moneda 3 2 3 2 2 2 2 3 3 2" xfId="10854"/>
    <cellStyle name="Moneda 3 2 3 2 2 2 2 3 4" xfId="7542"/>
    <cellStyle name="Moneda 3 2 3 2 2 2 2 4" xfId="1470"/>
    <cellStyle name="Moneda 3 2 3 2 2 2 2 4 2" xfId="3126"/>
    <cellStyle name="Moneda 3 2 3 2 2 2 2 4 2 2" xfId="6438"/>
    <cellStyle name="Moneda 3 2 3 2 2 2 2 4 2 2 2" xfId="13062"/>
    <cellStyle name="Moneda 3 2 3 2 2 2 2 4 2 3" xfId="9750"/>
    <cellStyle name="Moneda 3 2 3 2 2 2 2 4 3" xfId="4782"/>
    <cellStyle name="Moneda 3 2 3 2 2 2 2 4 3 2" xfId="11406"/>
    <cellStyle name="Moneda 3 2 3 2 2 2 2 4 4" xfId="8094"/>
    <cellStyle name="Moneda 3 2 3 2 2 2 2 5" xfId="2022"/>
    <cellStyle name="Moneda 3 2 3 2 2 2 2 5 2" xfId="5334"/>
    <cellStyle name="Moneda 3 2 3 2 2 2 2 5 2 2" xfId="11958"/>
    <cellStyle name="Moneda 3 2 3 2 2 2 2 5 3" xfId="8646"/>
    <cellStyle name="Moneda 3 2 3 2 2 2 2 6" xfId="3678"/>
    <cellStyle name="Moneda 3 2 3 2 2 2 2 6 2" xfId="10302"/>
    <cellStyle name="Moneda 3 2 3 2 2 2 2 7" xfId="6990"/>
    <cellStyle name="Moneda 3 2 3 2 2 2 3" xfId="504"/>
    <cellStyle name="Moneda 3 2 3 2 2 2 3 2" xfId="1056"/>
    <cellStyle name="Moneda 3 2 3 2 2 2 3 2 2" xfId="2712"/>
    <cellStyle name="Moneda 3 2 3 2 2 2 3 2 2 2" xfId="6024"/>
    <cellStyle name="Moneda 3 2 3 2 2 2 3 2 2 2 2" xfId="12648"/>
    <cellStyle name="Moneda 3 2 3 2 2 2 3 2 2 3" xfId="9336"/>
    <cellStyle name="Moneda 3 2 3 2 2 2 3 2 3" xfId="4368"/>
    <cellStyle name="Moneda 3 2 3 2 2 2 3 2 3 2" xfId="10992"/>
    <cellStyle name="Moneda 3 2 3 2 2 2 3 2 4" xfId="7680"/>
    <cellStyle name="Moneda 3 2 3 2 2 2 3 3" xfId="1608"/>
    <cellStyle name="Moneda 3 2 3 2 2 2 3 3 2" xfId="3264"/>
    <cellStyle name="Moneda 3 2 3 2 2 2 3 3 2 2" xfId="6576"/>
    <cellStyle name="Moneda 3 2 3 2 2 2 3 3 2 2 2" xfId="13200"/>
    <cellStyle name="Moneda 3 2 3 2 2 2 3 3 2 3" xfId="9888"/>
    <cellStyle name="Moneda 3 2 3 2 2 2 3 3 3" xfId="4920"/>
    <cellStyle name="Moneda 3 2 3 2 2 2 3 3 3 2" xfId="11544"/>
    <cellStyle name="Moneda 3 2 3 2 2 2 3 3 4" xfId="8232"/>
    <cellStyle name="Moneda 3 2 3 2 2 2 3 4" xfId="2160"/>
    <cellStyle name="Moneda 3 2 3 2 2 2 3 4 2" xfId="5472"/>
    <cellStyle name="Moneda 3 2 3 2 2 2 3 4 2 2" xfId="12096"/>
    <cellStyle name="Moneda 3 2 3 2 2 2 3 4 3" xfId="8784"/>
    <cellStyle name="Moneda 3 2 3 2 2 2 3 5" xfId="3816"/>
    <cellStyle name="Moneda 3 2 3 2 2 2 3 5 2" xfId="10440"/>
    <cellStyle name="Moneda 3 2 3 2 2 2 3 6" xfId="7128"/>
    <cellStyle name="Moneda 3 2 3 2 2 2 4" xfId="780"/>
    <cellStyle name="Moneda 3 2 3 2 2 2 4 2" xfId="2436"/>
    <cellStyle name="Moneda 3 2 3 2 2 2 4 2 2" xfId="5748"/>
    <cellStyle name="Moneda 3 2 3 2 2 2 4 2 2 2" xfId="12372"/>
    <cellStyle name="Moneda 3 2 3 2 2 2 4 2 3" xfId="9060"/>
    <cellStyle name="Moneda 3 2 3 2 2 2 4 3" xfId="4092"/>
    <cellStyle name="Moneda 3 2 3 2 2 2 4 3 2" xfId="10716"/>
    <cellStyle name="Moneda 3 2 3 2 2 2 4 4" xfId="7404"/>
    <cellStyle name="Moneda 3 2 3 2 2 2 5" xfId="1332"/>
    <cellStyle name="Moneda 3 2 3 2 2 2 5 2" xfId="2988"/>
    <cellStyle name="Moneda 3 2 3 2 2 2 5 2 2" xfId="6300"/>
    <cellStyle name="Moneda 3 2 3 2 2 2 5 2 2 2" xfId="12924"/>
    <cellStyle name="Moneda 3 2 3 2 2 2 5 2 3" xfId="9612"/>
    <cellStyle name="Moneda 3 2 3 2 2 2 5 3" xfId="4644"/>
    <cellStyle name="Moneda 3 2 3 2 2 2 5 3 2" xfId="11268"/>
    <cellStyle name="Moneda 3 2 3 2 2 2 5 4" xfId="7956"/>
    <cellStyle name="Moneda 3 2 3 2 2 2 6" xfId="1884"/>
    <cellStyle name="Moneda 3 2 3 2 2 2 6 2" xfId="5196"/>
    <cellStyle name="Moneda 3 2 3 2 2 2 6 2 2" xfId="11820"/>
    <cellStyle name="Moneda 3 2 3 2 2 2 6 3" xfId="8508"/>
    <cellStyle name="Moneda 3 2 3 2 2 2 7" xfId="3540"/>
    <cellStyle name="Moneda 3 2 3 2 2 2 7 2" xfId="10164"/>
    <cellStyle name="Moneda 3 2 3 2 2 2 8" xfId="6852"/>
    <cellStyle name="Moneda 3 2 3 2 2 3" xfId="297"/>
    <cellStyle name="Moneda 3 2 3 2 2 3 2" xfId="573"/>
    <cellStyle name="Moneda 3 2 3 2 2 3 2 2" xfId="1125"/>
    <cellStyle name="Moneda 3 2 3 2 2 3 2 2 2" xfId="2781"/>
    <cellStyle name="Moneda 3 2 3 2 2 3 2 2 2 2" xfId="6093"/>
    <cellStyle name="Moneda 3 2 3 2 2 3 2 2 2 2 2" xfId="12717"/>
    <cellStyle name="Moneda 3 2 3 2 2 3 2 2 2 3" xfId="9405"/>
    <cellStyle name="Moneda 3 2 3 2 2 3 2 2 3" xfId="4437"/>
    <cellStyle name="Moneda 3 2 3 2 2 3 2 2 3 2" xfId="11061"/>
    <cellStyle name="Moneda 3 2 3 2 2 3 2 2 4" xfId="7749"/>
    <cellStyle name="Moneda 3 2 3 2 2 3 2 3" xfId="1677"/>
    <cellStyle name="Moneda 3 2 3 2 2 3 2 3 2" xfId="3333"/>
    <cellStyle name="Moneda 3 2 3 2 2 3 2 3 2 2" xfId="6645"/>
    <cellStyle name="Moneda 3 2 3 2 2 3 2 3 2 2 2" xfId="13269"/>
    <cellStyle name="Moneda 3 2 3 2 2 3 2 3 2 3" xfId="9957"/>
    <cellStyle name="Moneda 3 2 3 2 2 3 2 3 3" xfId="4989"/>
    <cellStyle name="Moneda 3 2 3 2 2 3 2 3 3 2" xfId="11613"/>
    <cellStyle name="Moneda 3 2 3 2 2 3 2 3 4" xfId="8301"/>
    <cellStyle name="Moneda 3 2 3 2 2 3 2 4" xfId="2229"/>
    <cellStyle name="Moneda 3 2 3 2 2 3 2 4 2" xfId="5541"/>
    <cellStyle name="Moneda 3 2 3 2 2 3 2 4 2 2" xfId="12165"/>
    <cellStyle name="Moneda 3 2 3 2 2 3 2 4 3" xfId="8853"/>
    <cellStyle name="Moneda 3 2 3 2 2 3 2 5" xfId="3885"/>
    <cellStyle name="Moneda 3 2 3 2 2 3 2 5 2" xfId="10509"/>
    <cellStyle name="Moneda 3 2 3 2 2 3 2 6" xfId="7197"/>
    <cellStyle name="Moneda 3 2 3 2 2 3 3" xfId="849"/>
    <cellStyle name="Moneda 3 2 3 2 2 3 3 2" xfId="2505"/>
    <cellStyle name="Moneda 3 2 3 2 2 3 3 2 2" xfId="5817"/>
    <cellStyle name="Moneda 3 2 3 2 2 3 3 2 2 2" xfId="12441"/>
    <cellStyle name="Moneda 3 2 3 2 2 3 3 2 3" xfId="9129"/>
    <cellStyle name="Moneda 3 2 3 2 2 3 3 3" xfId="4161"/>
    <cellStyle name="Moneda 3 2 3 2 2 3 3 3 2" xfId="10785"/>
    <cellStyle name="Moneda 3 2 3 2 2 3 3 4" xfId="7473"/>
    <cellStyle name="Moneda 3 2 3 2 2 3 4" xfId="1401"/>
    <cellStyle name="Moneda 3 2 3 2 2 3 4 2" xfId="3057"/>
    <cellStyle name="Moneda 3 2 3 2 2 3 4 2 2" xfId="6369"/>
    <cellStyle name="Moneda 3 2 3 2 2 3 4 2 2 2" xfId="12993"/>
    <cellStyle name="Moneda 3 2 3 2 2 3 4 2 3" xfId="9681"/>
    <cellStyle name="Moneda 3 2 3 2 2 3 4 3" xfId="4713"/>
    <cellStyle name="Moneda 3 2 3 2 2 3 4 3 2" xfId="11337"/>
    <cellStyle name="Moneda 3 2 3 2 2 3 4 4" xfId="8025"/>
    <cellStyle name="Moneda 3 2 3 2 2 3 5" xfId="1953"/>
    <cellStyle name="Moneda 3 2 3 2 2 3 5 2" xfId="5265"/>
    <cellStyle name="Moneda 3 2 3 2 2 3 5 2 2" xfId="11889"/>
    <cellStyle name="Moneda 3 2 3 2 2 3 5 3" xfId="8577"/>
    <cellStyle name="Moneda 3 2 3 2 2 3 6" xfId="3609"/>
    <cellStyle name="Moneda 3 2 3 2 2 3 6 2" xfId="10233"/>
    <cellStyle name="Moneda 3 2 3 2 2 3 7" xfId="6921"/>
    <cellStyle name="Moneda 3 2 3 2 2 4" xfId="435"/>
    <cellStyle name="Moneda 3 2 3 2 2 4 2" xfId="987"/>
    <cellStyle name="Moneda 3 2 3 2 2 4 2 2" xfId="2643"/>
    <cellStyle name="Moneda 3 2 3 2 2 4 2 2 2" xfId="5955"/>
    <cellStyle name="Moneda 3 2 3 2 2 4 2 2 2 2" xfId="12579"/>
    <cellStyle name="Moneda 3 2 3 2 2 4 2 2 3" xfId="9267"/>
    <cellStyle name="Moneda 3 2 3 2 2 4 2 3" xfId="4299"/>
    <cellStyle name="Moneda 3 2 3 2 2 4 2 3 2" xfId="10923"/>
    <cellStyle name="Moneda 3 2 3 2 2 4 2 4" xfId="7611"/>
    <cellStyle name="Moneda 3 2 3 2 2 4 3" xfId="1539"/>
    <cellStyle name="Moneda 3 2 3 2 2 4 3 2" xfId="3195"/>
    <cellStyle name="Moneda 3 2 3 2 2 4 3 2 2" xfId="6507"/>
    <cellStyle name="Moneda 3 2 3 2 2 4 3 2 2 2" xfId="13131"/>
    <cellStyle name="Moneda 3 2 3 2 2 4 3 2 3" xfId="9819"/>
    <cellStyle name="Moneda 3 2 3 2 2 4 3 3" xfId="4851"/>
    <cellStyle name="Moneda 3 2 3 2 2 4 3 3 2" xfId="11475"/>
    <cellStyle name="Moneda 3 2 3 2 2 4 3 4" xfId="8163"/>
    <cellStyle name="Moneda 3 2 3 2 2 4 4" xfId="2091"/>
    <cellStyle name="Moneda 3 2 3 2 2 4 4 2" xfId="5403"/>
    <cellStyle name="Moneda 3 2 3 2 2 4 4 2 2" xfId="12027"/>
    <cellStyle name="Moneda 3 2 3 2 2 4 4 3" xfId="8715"/>
    <cellStyle name="Moneda 3 2 3 2 2 4 5" xfId="3747"/>
    <cellStyle name="Moneda 3 2 3 2 2 4 5 2" xfId="10371"/>
    <cellStyle name="Moneda 3 2 3 2 2 4 6" xfId="7059"/>
    <cellStyle name="Moneda 3 2 3 2 2 5" xfId="711"/>
    <cellStyle name="Moneda 3 2 3 2 2 5 2" xfId="2367"/>
    <cellStyle name="Moneda 3 2 3 2 2 5 2 2" xfId="5679"/>
    <cellStyle name="Moneda 3 2 3 2 2 5 2 2 2" xfId="12303"/>
    <cellStyle name="Moneda 3 2 3 2 2 5 2 3" xfId="8991"/>
    <cellStyle name="Moneda 3 2 3 2 2 5 3" xfId="4023"/>
    <cellStyle name="Moneda 3 2 3 2 2 5 3 2" xfId="10647"/>
    <cellStyle name="Moneda 3 2 3 2 2 5 4" xfId="7335"/>
    <cellStyle name="Moneda 3 2 3 2 2 6" xfId="1263"/>
    <cellStyle name="Moneda 3 2 3 2 2 6 2" xfId="2919"/>
    <cellStyle name="Moneda 3 2 3 2 2 6 2 2" xfId="6231"/>
    <cellStyle name="Moneda 3 2 3 2 2 6 2 2 2" xfId="12855"/>
    <cellStyle name="Moneda 3 2 3 2 2 6 2 3" xfId="9543"/>
    <cellStyle name="Moneda 3 2 3 2 2 6 3" xfId="4575"/>
    <cellStyle name="Moneda 3 2 3 2 2 6 3 2" xfId="11199"/>
    <cellStyle name="Moneda 3 2 3 2 2 6 4" xfId="7887"/>
    <cellStyle name="Moneda 3 2 3 2 2 7" xfId="1815"/>
    <cellStyle name="Moneda 3 2 3 2 2 7 2" xfId="5127"/>
    <cellStyle name="Moneda 3 2 3 2 2 7 2 2" xfId="11751"/>
    <cellStyle name="Moneda 3 2 3 2 2 7 3" xfId="8439"/>
    <cellStyle name="Moneda 3 2 3 2 2 8" xfId="3471"/>
    <cellStyle name="Moneda 3 2 3 2 2 8 2" xfId="10095"/>
    <cellStyle name="Moneda 3 2 3 2 2 9" xfId="6783"/>
    <cellStyle name="Moneda 3 2 3 2 3" xfId="194"/>
    <cellStyle name="Moneda 3 2 3 2 3 2" xfId="332"/>
    <cellStyle name="Moneda 3 2 3 2 3 2 2" xfId="608"/>
    <cellStyle name="Moneda 3 2 3 2 3 2 2 2" xfId="1160"/>
    <cellStyle name="Moneda 3 2 3 2 3 2 2 2 2" xfId="2816"/>
    <cellStyle name="Moneda 3 2 3 2 3 2 2 2 2 2" xfId="6128"/>
    <cellStyle name="Moneda 3 2 3 2 3 2 2 2 2 2 2" xfId="12752"/>
    <cellStyle name="Moneda 3 2 3 2 3 2 2 2 2 3" xfId="9440"/>
    <cellStyle name="Moneda 3 2 3 2 3 2 2 2 3" xfId="4472"/>
    <cellStyle name="Moneda 3 2 3 2 3 2 2 2 3 2" xfId="11096"/>
    <cellStyle name="Moneda 3 2 3 2 3 2 2 2 4" xfId="7784"/>
    <cellStyle name="Moneda 3 2 3 2 3 2 2 3" xfId="1712"/>
    <cellStyle name="Moneda 3 2 3 2 3 2 2 3 2" xfId="3368"/>
    <cellStyle name="Moneda 3 2 3 2 3 2 2 3 2 2" xfId="6680"/>
    <cellStyle name="Moneda 3 2 3 2 3 2 2 3 2 2 2" xfId="13304"/>
    <cellStyle name="Moneda 3 2 3 2 3 2 2 3 2 3" xfId="9992"/>
    <cellStyle name="Moneda 3 2 3 2 3 2 2 3 3" xfId="5024"/>
    <cellStyle name="Moneda 3 2 3 2 3 2 2 3 3 2" xfId="11648"/>
    <cellStyle name="Moneda 3 2 3 2 3 2 2 3 4" xfId="8336"/>
    <cellStyle name="Moneda 3 2 3 2 3 2 2 4" xfId="2264"/>
    <cellStyle name="Moneda 3 2 3 2 3 2 2 4 2" xfId="5576"/>
    <cellStyle name="Moneda 3 2 3 2 3 2 2 4 2 2" xfId="12200"/>
    <cellStyle name="Moneda 3 2 3 2 3 2 2 4 3" xfId="8888"/>
    <cellStyle name="Moneda 3 2 3 2 3 2 2 5" xfId="3920"/>
    <cellStyle name="Moneda 3 2 3 2 3 2 2 5 2" xfId="10544"/>
    <cellStyle name="Moneda 3 2 3 2 3 2 2 6" xfId="7232"/>
    <cellStyle name="Moneda 3 2 3 2 3 2 3" xfId="884"/>
    <cellStyle name="Moneda 3 2 3 2 3 2 3 2" xfId="2540"/>
    <cellStyle name="Moneda 3 2 3 2 3 2 3 2 2" xfId="5852"/>
    <cellStyle name="Moneda 3 2 3 2 3 2 3 2 2 2" xfId="12476"/>
    <cellStyle name="Moneda 3 2 3 2 3 2 3 2 3" xfId="9164"/>
    <cellStyle name="Moneda 3 2 3 2 3 2 3 3" xfId="4196"/>
    <cellStyle name="Moneda 3 2 3 2 3 2 3 3 2" xfId="10820"/>
    <cellStyle name="Moneda 3 2 3 2 3 2 3 4" xfId="7508"/>
    <cellStyle name="Moneda 3 2 3 2 3 2 4" xfId="1436"/>
    <cellStyle name="Moneda 3 2 3 2 3 2 4 2" xfId="3092"/>
    <cellStyle name="Moneda 3 2 3 2 3 2 4 2 2" xfId="6404"/>
    <cellStyle name="Moneda 3 2 3 2 3 2 4 2 2 2" xfId="13028"/>
    <cellStyle name="Moneda 3 2 3 2 3 2 4 2 3" xfId="9716"/>
    <cellStyle name="Moneda 3 2 3 2 3 2 4 3" xfId="4748"/>
    <cellStyle name="Moneda 3 2 3 2 3 2 4 3 2" xfId="11372"/>
    <cellStyle name="Moneda 3 2 3 2 3 2 4 4" xfId="8060"/>
    <cellStyle name="Moneda 3 2 3 2 3 2 5" xfId="1988"/>
    <cellStyle name="Moneda 3 2 3 2 3 2 5 2" xfId="5300"/>
    <cellStyle name="Moneda 3 2 3 2 3 2 5 2 2" xfId="11924"/>
    <cellStyle name="Moneda 3 2 3 2 3 2 5 3" xfId="8612"/>
    <cellStyle name="Moneda 3 2 3 2 3 2 6" xfId="3644"/>
    <cellStyle name="Moneda 3 2 3 2 3 2 6 2" xfId="10268"/>
    <cellStyle name="Moneda 3 2 3 2 3 2 7" xfId="6956"/>
    <cellStyle name="Moneda 3 2 3 2 3 3" xfId="470"/>
    <cellStyle name="Moneda 3 2 3 2 3 3 2" xfId="1022"/>
    <cellStyle name="Moneda 3 2 3 2 3 3 2 2" xfId="2678"/>
    <cellStyle name="Moneda 3 2 3 2 3 3 2 2 2" xfId="5990"/>
    <cellStyle name="Moneda 3 2 3 2 3 3 2 2 2 2" xfId="12614"/>
    <cellStyle name="Moneda 3 2 3 2 3 3 2 2 3" xfId="9302"/>
    <cellStyle name="Moneda 3 2 3 2 3 3 2 3" xfId="4334"/>
    <cellStyle name="Moneda 3 2 3 2 3 3 2 3 2" xfId="10958"/>
    <cellStyle name="Moneda 3 2 3 2 3 3 2 4" xfId="7646"/>
    <cellStyle name="Moneda 3 2 3 2 3 3 3" xfId="1574"/>
    <cellStyle name="Moneda 3 2 3 2 3 3 3 2" xfId="3230"/>
    <cellStyle name="Moneda 3 2 3 2 3 3 3 2 2" xfId="6542"/>
    <cellStyle name="Moneda 3 2 3 2 3 3 3 2 2 2" xfId="13166"/>
    <cellStyle name="Moneda 3 2 3 2 3 3 3 2 3" xfId="9854"/>
    <cellStyle name="Moneda 3 2 3 2 3 3 3 3" xfId="4886"/>
    <cellStyle name="Moneda 3 2 3 2 3 3 3 3 2" xfId="11510"/>
    <cellStyle name="Moneda 3 2 3 2 3 3 3 4" xfId="8198"/>
    <cellStyle name="Moneda 3 2 3 2 3 3 4" xfId="2126"/>
    <cellStyle name="Moneda 3 2 3 2 3 3 4 2" xfId="5438"/>
    <cellStyle name="Moneda 3 2 3 2 3 3 4 2 2" xfId="12062"/>
    <cellStyle name="Moneda 3 2 3 2 3 3 4 3" xfId="8750"/>
    <cellStyle name="Moneda 3 2 3 2 3 3 5" xfId="3782"/>
    <cellStyle name="Moneda 3 2 3 2 3 3 5 2" xfId="10406"/>
    <cellStyle name="Moneda 3 2 3 2 3 3 6" xfId="7094"/>
    <cellStyle name="Moneda 3 2 3 2 3 4" xfId="746"/>
    <cellStyle name="Moneda 3 2 3 2 3 4 2" xfId="2402"/>
    <cellStyle name="Moneda 3 2 3 2 3 4 2 2" xfId="5714"/>
    <cellStyle name="Moneda 3 2 3 2 3 4 2 2 2" xfId="12338"/>
    <cellStyle name="Moneda 3 2 3 2 3 4 2 3" xfId="9026"/>
    <cellStyle name="Moneda 3 2 3 2 3 4 3" xfId="4058"/>
    <cellStyle name="Moneda 3 2 3 2 3 4 3 2" xfId="10682"/>
    <cellStyle name="Moneda 3 2 3 2 3 4 4" xfId="7370"/>
    <cellStyle name="Moneda 3 2 3 2 3 5" xfId="1298"/>
    <cellStyle name="Moneda 3 2 3 2 3 5 2" xfId="2954"/>
    <cellStyle name="Moneda 3 2 3 2 3 5 2 2" xfId="6266"/>
    <cellStyle name="Moneda 3 2 3 2 3 5 2 2 2" xfId="12890"/>
    <cellStyle name="Moneda 3 2 3 2 3 5 2 3" xfId="9578"/>
    <cellStyle name="Moneda 3 2 3 2 3 5 3" xfId="4610"/>
    <cellStyle name="Moneda 3 2 3 2 3 5 3 2" xfId="11234"/>
    <cellStyle name="Moneda 3 2 3 2 3 5 4" xfId="7922"/>
    <cellStyle name="Moneda 3 2 3 2 3 6" xfId="1850"/>
    <cellStyle name="Moneda 3 2 3 2 3 6 2" xfId="5162"/>
    <cellStyle name="Moneda 3 2 3 2 3 6 2 2" xfId="11786"/>
    <cellStyle name="Moneda 3 2 3 2 3 6 3" xfId="8474"/>
    <cellStyle name="Moneda 3 2 3 2 3 7" xfId="3506"/>
    <cellStyle name="Moneda 3 2 3 2 3 7 2" xfId="10130"/>
    <cellStyle name="Moneda 3 2 3 2 3 8" xfId="6818"/>
    <cellStyle name="Moneda 3 2 3 2 4" xfId="263"/>
    <cellStyle name="Moneda 3 2 3 2 4 2" xfId="539"/>
    <cellStyle name="Moneda 3 2 3 2 4 2 2" xfId="1091"/>
    <cellStyle name="Moneda 3 2 3 2 4 2 2 2" xfId="2747"/>
    <cellStyle name="Moneda 3 2 3 2 4 2 2 2 2" xfId="6059"/>
    <cellStyle name="Moneda 3 2 3 2 4 2 2 2 2 2" xfId="12683"/>
    <cellStyle name="Moneda 3 2 3 2 4 2 2 2 3" xfId="9371"/>
    <cellStyle name="Moneda 3 2 3 2 4 2 2 3" xfId="4403"/>
    <cellStyle name="Moneda 3 2 3 2 4 2 2 3 2" xfId="11027"/>
    <cellStyle name="Moneda 3 2 3 2 4 2 2 4" xfId="7715"/>
    <cellStyle name="Moneda 3 2 3 2 4 2 3" xfId="1643"/>
    <cellStyle name="Moneda 3 2 3 2 4 2 3 2" xfId="3299"/>
    <cellStyle name="Moneda 3 2 3 2 4 2 3 2 2" xfId="6611"/>
    <cellStyle name="Moneda 3 2 3 2 4 2 3 2 2 2" xfId="13235"/>
    <cellStyle name="Moneda 3 2 3 2 4 2 3 2 3" xfId="9923"/>
    <cellStyle name="Moneda 3 2 3 2 4 2 3 3" xfId="4955"/>
    <cellStyle name="Moneda 3 2 3 2 4 2 3 3 2" xfId="11579"/>
    <cellStyle name="Moneda 3 2 3 2 4 2 3 4" xfId="8267"/>
    <cellStyle name="Moneda 3 2 3 2 4 2 4" xfId="2195"/>
    <cellStyle name="Moneda 3 2 3 2 4 2 4 2" xfId="5507"/>
    <cellStyle name="Moneda 3 2 3 2 4 2 4 2 2" xfId="12131"/>
    <cellStyle name="Moneda 3 2 3 2 4 2 4 3" xfId="8819"/>
    <cellStyle name="Moneda 3 2 3 2 4 2 5" xfId="3851"/>
    <cellStyle name="Moneda 3 2 3 2 4 2 5 2" xfId="10475"/>
    <cellStyle name="Moneda 3 2 3 2 4 2 6" xfId="7163"/>
    <cellStyle name="Moneda 3 2 3 2 4 3" xfId="815"/>
    <cellStyle name="Moneda 3 2 3 2 4 3 2" xfId="2471"/>
    <cellStyle name="Moneda 3 2 3 2 4 3 2 2" xfId="5783"/>
    <cellStyle name="Moneda 3 2 3 2 4 3 2 2 2" xfId="12407"/>
    <cellStyle name="Moneda 3 2 3 2 4 3 2 3" xfId="9095"/>
    <cellStyle name="Moneda 3 2 3 2 4 3 3" xfId="4127"/>
    <cellStyle name="Moneda 3 2 3 2 4 3 3 2" xfId="10751"/>
    <cellStyle name="Moneda 3 2 3 2 4 3 4" xfId="7439"/>
    <cellStyle name="Moneda 3 2 3 2 4 4" xfId="1367"/>
    <cellStyle name="Moneda 3 2 3 2 4 4 2" xfId="3023"/>
    <cellStyle name="Moneda 3 2 3 2 4 4 2 2" xfId="6335"/>
    <cellStyle name="Moneda 3 2 3 2 4 4 2 2 2" xfId="12959"/>
    <cellStyle name="Moneda 3 2 3 2 4 4 2 3" xfId="9647"/>
    <cellStyle name="Moneda 3 2 3 2 4 4 3" xfId="4679"/>
    <cellStyle name="Moneda 3 2 3 2 4 4 3 2" xfId="11303"/>
    <cellStyle name="Moneda 3 2 3 2 4 4 4" xfId="7991"/>
    <cellStyle name="Moneda 3 2 3 2 4 5" xfId="1919"/>
    <cellStyle name="Moneda 3 2 3 2 4 5 2" xfId="5231"/>
    <cellStyle name="Moneda 3 2 3 2 4 5 2 2" xfId="11855"/>
    <cellStyle name="Moneda 3 2 3 2 4 5 3" xfId="8543"/>
    <cellStyle name="Moneda 3 2 3 2 4 6" xfId="3575"/>
    <cellStyle name="Moneda 3 2 3 2 4 6 2" xfId="10199"/>
    <cellStyle name="Moneda 3 2 3 2 4 7" xfId="6887"/>
    <cellStyle name="Moneda 3 2 3 2 5" xfId="401"/>
    <cellStyle name="Moneda 3 2 3 2 5 2" xfId="953"/>
    <cellStyle name="Moneda 3 2 3 2 5 2 2" xfId="2609"/>
    <cellStyle name="Moneda 3 2 3 2 5 2 2 2" xfId="5921"/>
    <cellStyle name="Moneda 3 2 3 2 5 2 2 2 2" xfId="12545"/>
    <cellStyle name="Moneda 3 2 3 2 5 2 2 3" xfId="9233"/>
    <cellStyle name="Moneda 3 2 3 2 5 2 3" xfId="4265"/>
    <cellStyle name="Moneda 3 2 3 2 5 2 3 2" xfId="10889"/>
    <cellStyle name="Moneda 3 2 3 2 5 2 4" xfId="7577"/>
    <cellStyle name="Moneda 3 2 3 2 5 3" xfId="1505"/>
    <cellStyle name="Moneda 3 2 3 2 5 3 2" xfId="3161"/>
    <cellStyle name="Moneda 3 2 3 2 5 3 2 2" xfId="6473"/>
    <cellStyle name="Moneda 3 2 3 2 5 3 2 2 2" xfId="13097"/>
    <cellStyle name="Moneda 3 2 3 2 5 3 2 3" xfId="9785"/>
    <cellStyle name="Moneda 3 2 3 2 5 3 3" xfId="4817"/>
    <cellStyle name="Moneda 3 2 3 2 5 3 3 2" xfId="11441"/>
    <cellStyle name="Moneda 3 2 3 2 5 3 4" xfId="8129"/>
    <cellStyle name="Moneda 3 2 3 2 5 4" xfId="2057"/>
    <cellStyle name="Moneda 3 2 3 2 5 4 2" xfId="5369"/>
    <cellStyle name="Moneda 3 2 3 2 5 4 2 2" xfId="11993"/>
    <cellStyle name="Moneda 3 2 3 2 5 4 3" xfId="8681"/>
    <cellStyle name="Moneda 3 2 3 2 5 5" xfId="3713"/>
    <cellStyle name="Moneda 3 2 3 2 5 5 2" xfId="10337"/>
    <cellStyle name="Moneda 3 2 3 2 5 6" xfId="7025"/>
    <cellStyle name="Moneda 3 2 3 2 6" xfId="677"/>
    <cellStyle name="Moneda 3 2 3 2 6 2" xfId="2333"/>
    <cellStyle name="Moneda 3 2 3 2 6 2 2" xfId="5645"/>
    <cellStyle name="Moneda 3 2 3 2 6 2 2 2" xfId="12269"/>
    <cellStyle name="Moneda 3 2 3 2 6 2 3" xfId="8957"/>
    <cellStyle name="Moneda 3 2 3 2 6 3" xfId="3989"/>
    <cellStyle name="Moneda 3 2 3 2 6 3 2" xfId="10613"/>
    <cellStyle name="Moneda 3 2 3 2 6 4" xfId="7301"/>
    <cellStyle name="Moneda 3 2 3 2 7" xfId="1229"/>
    <cellStyle name="Moneda 3 2 3 2 7 2" xfId="2885"/>
    <cellStyle name="Moneda 3 2 3 2 7 2 2" xfId="6197"/>
    <cellStyle name="Moneda 3 2 3 2 7 2 2 2" xfId="12821"/>
    <cellStyle name="Moneda 3 2 3 2 7 2 3" xfId="9509"/>
    <cellStyle name="Moneda 3 2 3 2 7 3" xfId="4541"/>
    <cellStyle name="Moneda 3 2 3 2 7 3 2" xfId="11165"/>
    <cellStyle name="Moneda 3 2 3 2 7 4" xfId="7853"/>
    <cellStyle name="Moneda 3 2 3 2 8" xfId="1781"/>
    <cellStyle name="Moneda 3 2 3 2 8 2" xfId="5093"/>
    <cellStyle name="Moneda 3 2 3 2 8 2 2" xfId="11717"/>
    <cellStyle name="Moneda 3 2 3 2 8 3" xfId="8405"/>
    <cellStyle name="Moneda 3 2 3 2 9" xfId="3437"/>
    <cellStyle name="Moneda 3 2 3 2 9 2" xfId="10061"/>
    <cellStyle name="Moneda 3 2 3 3" xfId="143"/>
    <cellStyle name="Moneda 3 2 3 3 2" xfId="212"/>
    <cellStyle name="Moneda 3 2 3 3 2 2" xfId="350"/>
    <cellStyle name="Moneda 3 2 3 3 2 2 2" xfId="626"/>
    <cellStyle name="Moneda 3 2 3 3 2 2 2 2" xfId="1178"/>
    <cellStyle name="Moneda 3 2 3 3 2 2 2 2 2" xfId="2834"/>
    <cellStyle name="Moneda 3 2 3 3 2 2 2 2 2 2" xfId="6146"/>
    <cellStyle name="Moneda 3 2 3 3 2 2 2 2 2 2 2" xfId="12770"/>
    <cellStyle name="Moneda 3 2 3 3 2 2 2 2 2 3" xfId="9458"/>
    <cellStyle name="Moneda 3 2 3 3 2 2 2 2 3" xfId="4490"/>
    <cellStyle name="Moneda 3 2 3 3 2 2 2 2 3 2" xfId="11114"/>
    <cellStyle name="Moneda 3 2 3 3 2 2 2 2 4" xfId="7802"/>
    <cellStyle name="Moneda 3 2 3 3 2 2 2 3" xfId="1730"/>
    <cellStyle name="Moneda 3 2 3 3 2 2 2 3 2" xfId="3386"/>
    <cellStyle name="Moneda 3 2 3 3 2 2 2 3 2 2" xfId="6698"/>
    <cellStyle name="Moneda 3 2 3 3 2 2 2 3 2 2 2" xfId="13322"/>
    <cellStyle name="Moneda 3 2 3 3 2 2 2 3 2 3" xfId="10010"/>
    <cellStyle name="Moneda 3 2 3 3 2 2 2 3 3" xfId="5042"/>
    <cellStyle name="Moneda 3 2 3 3 2 2 2 3 3 2" xfId="11666"/>
    <cellStyle name="Moneda 3 2 3 3 2 2 2 3 4" xfId="8354"/>
    <cellStyle name="Moneda 3 2 3 3 2 2 2 4" xfId="2282"/>
    <cellStyle name="Moneda 3 2 3 3 2 2 2 4 2" xfId="5594"/>
    <cellStyle name="Moneda 3 2 3 3 2 2 2 4 2 2" xfId="12218"/>
    <cellStyle name="Moneda 3 2 3 3 2 2 2 4 3" xfId="8906"/>
    <cellStyle name="Moneda 3 2 3 3 2 2 2 5" xfId="3938"/>
    <cellStyle name="Moneda 3 2 3 3 2 2 2 5 2" xfId="10562"/>
    <cellStyle name="Moneda 3 2 3 3 2 2 2 6" xfId="7250"/>
    <cellStyle name="Moneda 3 2 3 3 2 2 3" xfId="902"/>
    <cellStyle name="Moneda 3 2 3 3 2 2 3 2" xfId="2558"/>
    <cellStyle name="Moneda 3 2 3 3 2 2 3 2 2" xfId="5870"/>
    <cellStyle name="Moneda 3 2 3 3 2 2 3 2 2 2" xfId="12494"/>
    <cellStyle name="Moneda 3 2 3 3 2 2 3 2 3" xfId="9182"/>
    <cellStyle name="Moneda 3 2 3 3 2 2 3 3" xfId="4214"/>
    <cellStyle name="Moneda 3 2 3 3 2 2 3 3 2" xfId="10838"/>
    <cellStyle name="Moneda 3 2 3 3 2 2 3 4" xfId="7526"/>
    <cellStyle name="Moneda 3 2 3 3 2 2 4" xfId="1454"/>
    <cellStyle name="Moneda 3 2 3 3 2 2 4 2" xfId="3110"/>
    <cellStyle name="Moneda 3 2 3 3 2 2 4 2 2" xfId="6422"/>
    <cellStyle name="Moneda 3 2 3 3 2 2 4 2 2 2" xfId="13046"/>
    <cellStyle name="Moneda 3 2 3 3 2 2 4 2 3" xfId="9734"/>
    <cellStyle name="Moneda 3 2 3 3 2 2 4 3" xfId="4766"/>
    <cellStyle name="Moneda 3 2 3 3 2 2 4 3 2" xfId="11390"/>
    <cellStyle name="Moneda 3 2 3 3 2 2 4 4" xfId="8078"/>
    <cellStyle name="Moneda 3 2 3 3 2 2 5" xfId="2006"/>
    <cellStyle name="Moneda 3 2 3 3 2 2 5 2" xfId="5318"/>
    <cellStyle name="Moneda 3 2 3 3 2 2 5 2 2" xfId="11942"/>
    <cellStyle name="Moneda 3 2 3 3 2 2 5 3" xfId="8630"/>
    <cellStyle name="Moneda 3 2 3 3 2 2 6" xfId="3662"/>
    <cellStyle name="Moneda 3 2 3 3 2 2 6 2" xfId="10286"/>
    <cellStyle name="Moneda 3 2 3 3 2 2 7" xfId="6974"/>
    <cellStyle name="Moneda 3 2 3 3 2 3" xfId="488"/>
    <cellStyle name="Moneda 3 2 3 3 2 3 2" xfId="1040"/>
    <cellStyle name="Moneda 3 2 3 3 2 3 2 2" xfId="2696"/>
    <cellStyle name="Moneda 3 2 3 3 2 3 2 2 2" xfId="6008"/>
    <cellStyle name="Moneda 3 2 3 3 2 3 2 2 2 2" xfId="12632"/>
    <cellStyle name="Moneda 3 2 3 3 2 3 2 2 3" xfId="9320"/>
    <cellStyle name="Moneda 3 2 3 3 2 3 2 3" xfId="4352"/>
    <cellStyle name="Moneda 3 2 3 3 2 3 2 3 2" xfId="10976"/>
    <cellStyle name="Moneda 3 2 3 3 2 3 2 4" xfId="7664"/>
    <cellStyle name="Moneda 3 2 3 3 2 3 3" xfId="1592"/>
    <cellStyle name="Moneda 3 2 3 3 2 3 3 2" xfId="3248"/>
    <cellStyle name="Moneda 3 2 3 3 2 3 3 2 2" xfId="6560"/>
    <cellStyle name="Moneda 3 2 3 3 2 3 3 2 2 2" xfId="13184"/>
    <cellStyle name="Moneda 3 2 3 3 2 3 3 2 3" xfId="9872"/>
    <cellStyle name="Moneda 3 2 3 3 2 3 3 3" xfId="4904"/>
    <cellStyle name="Moneda 3 2 3 3 2 3 3 3 2" xfId="11528"/>
    <cellStyle name="Moneda 3 2 3 3 2 3 3 4" xfId="8216"/>
    <cellStyle name="Moneda 3 2 3 3 2 3 4" xfId="2144"/>
    <cellStyle name="Moneda 3 2 3 3 2 3 4 2" xfId="5456"/>
    <cellStyle name="Moneda 3 2 3 3 2 3 4 2 2" xfId="12080"/>
    <cellStyle name="Moneda 3 2 3 3 2 3 4 3" xfId="8768"/>
    <cellStyle name="Moneda 3 2 3 3 2 3 5" xfId="3800"/>
    <cellStyle name="Moneda 3 2 3 3 2 3 5 2" xfId="10424"/>
    <cellStyle name="Moneda 3 2 3 3 2 3 6" xfId="7112"/>
    <cellStyle name="Moneda 3 2 3 3 2 4" xfId="764"/>
    <cellStyle name="Moneda 3 2 3 3 2 4 2" xfId="2420"/>
    <cellStyle name="Moneda 3 2 3 3 2 4 2 2" xfId="5732"/>
    <cellStyle name="Moneda 3 2 3 3 2 4 2 2 2" xfId="12356"/>
    <cellStyle name="Moneda 3 2 3 3 2 4 2 3" xfId="9044"/>
    <cellStyle name="Moneda 3 2 3 3 2 4 3" xfId="4076"/>
    <cellStyle name="Moneda 3 2 3 3 2 4 3 2" xfId="10700"/>
    <cellStyle name="Moneda 3 2 3 3 2 4 4" xfId="7388"/>
    <cellStyle name="Moneda 3 2 3 3 2 5" xfId="1316"/>
    <cellStyle name="Moneda 3 2 3 3 2 5 2" xfId="2972"/>
    <cellStyle name="Moneda 3 2 3 3 2 5 2 2" xfId="6284"/>
    <cellStyle name="Moneda 3 2 3 3 2 5 2 2 2" xfId="12908"/>
    <cellStyle name="Moneda 3 2 3 3 2 5 2 3" xfId="9596"/>
    <cellStyle name="Moneda 3 2 3 3 2 5 3" xfId="4628"/>
    <cellStyle name="Moneda 3 2 3 3 2 5 3 2" xfId="11252"/>
    <cellStyle name="Moneda 3 2 3 3 2 5 4" xfId="7940"/>
    <cellStyle name="Moneda 3 2 3 3 2 6" xfId="1868"/>
    <cellStyle name="Moneda 3 2 3 3 2 6 2" xfId="5180"/>
    <cellStyle name="Moneda 3 2 3 3 2 6 2 2" xfId="11804"/>
    <cellStyle name="Moneda 3 2 3 3 2 6 3" xfId="8492"/>
    <cellStyle name="Moneda 3 2 3 3 2 7" xfId="3524"/>
    <cellStyle name="Moneda 3 2 3 3 2 7 2" xfId="10148"/>
    <cellStyle name="Moneda 3 2 3 3 2 8" xfId="6836"/>
    <cellStyle name="Moneda 3 2 3 3 3" xfId="281"/>
    <cellStyle name="Moneda 3 2 3 3 3 2" xfId="557"/>
    <cellStyle name="Moneda 3 2 3 3 3 2 2" xfId="1109"/>
    <cellStyle name="Moneda 3 2 3 3 3 2 2 2" xfId="2765"/>
    <cellStyle name="Moneda 3 2 3 3 3 2 2 2 2" xfId="6077"/>
    <cellStyle name="Moneda 3 2 3 3 3 2 2 2 2 2" xfId="12701"/>
    <cellStyle name="Moneda 3 2 3 3 3 2 2 2 3" xfId="9389"/>
    <cellStyle name="Moneda 3 2 3 3 3 2 2 3" xfId="4421"/>
    <cellStyle name="Moneda 3 2 3 3 3 2 2 3 2" xfId="11045"/>
    <cellStyle name="Moneda 3 2 3 3 3 2 2 4" xfId="7733"/>
    <cellStyle name="Moneda 3 2 3 3 3 2 3" xfId="1661"/>
    <cellStyle name="Moneda 3 2 3 3 3 2 3 2" xfId="3317"/>
    <cellStyle name="Moneda 3 2 3 3 3 2 3 2 2" xfId="6629"/>
    <cellStyle name="Moneda 3 2 3 3 3 2 3 2 2 2" xfId="13253"/>
    <cellStyle name="Moneda 3 2 3 3 3 2 3 2 3" xfId="9941"/>
    <cellStyle name="Moneda 3 2 3 3 3 2 3 3" xfId="4973"/>
    <cellStyle name="Moneda 3 2 3 3 3 2 3 3 2" xfId="11597"/>
    <cellStyle name="Moneda 3 2 3 3 3 2 3 4" xfId="8285"/>
    <cellStyle name="Moneda 3 2 3 3 3 2 4" xfId="2213"/>
    <cellStyle name="Moneda 3 2 3 3 3 2 4 2" xfId="5525"/>
    <cellStyle name="Moneda 3 2 3 3 3 2 4 2 2" xfId="12149"/>
    <cellStyle name="Moneda 3 2 3 3 3 2 4 3" xfId="8837"/>
    <cellStyle name="Moneda 3 2 3 3 3 2 5" xfId="3869"/>
    <cellStyle name="Moneda 3 2 3 3 3 2 5 2" xfId="10493"/>
    <cellStyle name="Moneda 3 2 3 3 3 2 6" xfId="7181"/>
    <cellStyle name="Moneda 3 2 3 3 3 3" xfId="833"/>
    <cellStyle name="Moneda 3 2 3 3 3 3 2" xfId="2489"/>
    <cellStyle name="Moneda 3 2 3 3 3 3 2 2" xfId="5801"/>
    <cellStyle name="Moneda 3 2 3 3 3 3 2 2 2" xfId="12425"/>
    <cellStyle name="Moneda 3 2 3 3 3 3 2 3" xfId="9113"/>
    <cellStyle name="Moneda 3 2 3 3 3 3 3" xfId="4145"/>
    <cellStyle name="Moneda 3 2 3 3 3 3 3 2" xfId="10769"/>
    <cellStyle name="Moneda 3 2 3 3 3 3 4" xfId="7457"/>
    <cellStyle name="Moneda 3 2 3 3 3 4" xfId="1385"/>
    <cellStyle name="Moneda 3 2 3 3 3 4 2" xfId="3041"/>
    <cellStyle name="Moneda 3 2 3 3 3 4 2 2" xfId="6353"/>
    <cellStyle name="Moneda 3 2 3 3 3 4 2 2 2" xfId="12977"/>
    <cellStyle name="Moneda 3 2 3 3 3 4 2 3" xfId="9665"/>
    <cellStyle name="Moneda 3 2 3 3 3 4 3" xfId="4697"/>
    <cellStyle name="Moneda 3 2 3 3 3 4 3 2" xfId="11321"/>
    <cellStyle name="Moneda 3 2 3 3 3 4 4" xfId="8009"/>
    <cellStyle name="Moneda 3 2 3 3 3 5" xfId="1937"/>
    <cellStyle name="Moneda 3 2 3 3 3 5 2" xfId="5249"/>
    <cellStyle name="Moneda 3 2 3 3 3 5 2 2" xfId="11873"/>
    <cellStyle name="Moneda 3 2 3 3 3 5 3" xfId="8561"/>
    <cellStyle name="Moneda 3 2 3 3 3 6" xfId="3593"/>
    <cellStyle name="Moneda 3 2 3 3 3 6 2" xfId="10217"/>
    <cellStyle name="Moneda 3 2 3 3 3 7" xfId="6905"/>
    <cellStyle name="Moneda 3 2 3 3 4" xfId="419"/>
    <cellStyle name="Moneda 3 2 3 3 4 2" xfId="971"/>
    <cellStyle name="Moneda 3 2 3 3 4 2 2" xfId="2627"/>
    <cellStyle name="Moneda 3 2 3 3 4 2 2 2" xfId="5939"/>
    <cellStyle name="Moneda 3 2 3 3 4 2 2 2 2" xfId="12563"/>
    <cellStyle name="Moneda 3 2 3 3 4 2 2 3" xfId="9251"/>
    <cellStyle name="Moneda 3 2 3 3 4 2 3" xfId="4283"/>
    <cellStyle name="Moneda 3 2 3 3 4 2 3 2" xfId="10907"/>
    <cellStyle name="Moneda 3 2 3 3 4 2 4" xfId="7595"/>
    <cellStyle name="Moneda 3 2 3 3 4 3" xfId="1523"/>
    <cellStyle name="Moneda 3 2 3 3 4 3 2" xfId="3179"/>
    <cellStyle name="Moneda 3 2 3 3 4 3 2 2" xfId="6491"/>
    <cellStyle name="Moneda 3 2 3 3 4 3 2 2 2" xfId="13115"/>
    <cellStyle name="Moneda 3 2 3 3 4 3 2 3" xfId="9803"/>
    <cellStyle name="Moneda 3 2 3 3 4 3 3" xfId="4835"/>
    <cellStyle name="Moneda 3 2 3 3 4 3 3 2" xfId="11459"/>
    <cellStyle name="Moneda 3 2 3 3 4 3 4" xfId="8147"/>
    <cellStyle name="Moneda 3 2 3 3 4 4" xfId="2075"/>
    <cellStyle name="Moneda 3 2 3 3 4 4 2" xfId="5387"/>
    <cellStyle name="Moneda 3 2 3 3 4 4 2 2" xfId="12011"/>
    <cellStyle name="Moneda 3 2 3 3 4 4 3" xfId="8699"/>
    <cellStyle name="Moneda 3 2 3 3 4 5" xfId="3731"/>
    <cellStyle name="Moneda 3 2 3 3 4 5 2" xfId="10355"/>
    <cellStyle name="Moneda 3 2 3 3 4 6" xfId="7043"/>
    <cellStyle name="Moneda 3 2 3 3 5" xfId="695"/>
    <cellStyle name="Moneda 3 2 3 3 5 2" xfId="2351"/>
    <cellStyle name="Moneda 3 2 3 3 5 2 2" xfId="5663"/>
    <cellStyle name="Moneda 3 2 3 3 5 2 2 2" xfId="12287"/>
    <cellStyle name="Moneda 3 2 3 3 5 2 3" xfId="8975"/>
    <cellStyle name="Moneda 3 2 3 3 5 3" xfId="4007"/>
    <cellStyle name="Moneda 3 2 3 3 5 3 2" xfId="10631"/>
    <cellStyle name="Moneda 3 2 3 3 5 4" xfId="7319"/>
    <cellStyle name="Moneda 3 2 3 3 6" xfId="1247"/>
    <cellStyle name="Moneda 3 2 3 3 6 2" xfId="2903"/>
    <cellStyle name="Moneda 3 2 3 3 6 2 2" xfId="6215"/>
    <cellStyle name="Moneda 3 2 3 3 6 2 2 2" xfId="12839"/>
    <cellStyle name="Moneda 3 2 3 3 6 2 3" xfId="9527"/>
    <cellStyle name="Moneda 3 2 3 3 6 3" xfId="4559"/>
    <cellStyle name="Moneda 3 2 3 3 6 3 2" xfId="11183"/>
    <cellStyle name="Moneda 3 2 3 3 6 4" xfId="7871"/>
    <cellStyle name="Moneda 3 2 3 3 7" xfId="1799"/>
    <cellStyle name="Moneda 3 2 3 3 7 2" xfId="5111"/>
    <cellStyle name="Moneda 3 2 3 3 7 2 2" xfId="11735"/>
    <cellStyle name="Moneda 3 2 3 3 7 3" xfId="8423"/>
    <cellStyle name="Moneda 3 2 3 3 8" xfId="3455"/>
    <cellStyle name="Moneda 3 2 3 3 8 2" xfId="10079"/>
    <cellStyle name="Moneda 3 2 3 3 9" xfId="6767"/>
    <cellStyle name="Moneda 3 2 3 4" xfId="178"/>
    <cellStyle name="Moneda 3 2 3 4 2" xfId="316"/>
    <cellStyle name="Moneda 3 2 3 4 2 2" xfId="592"/>
    <cellStyle name="Moneda 3 2 3 4 2 2 2" xfId="1144"/>
    <cellStyle name="Moneda 3 2 3 4 2 2 2 2" xfId="2800"/>
    <cellStyle name="Moneda 3 2 3 4 2 2 2 2 2" xfId="6112"/>
    <cellStyle name="Moneda 3 2 3 4 2 2 2 2 2 2" xfId="12736"/>
    <cellStyle name="Moneda 3 2 3 4 2 2 2 2 3" xfId="9424"/>
    <cellStyle name="Moneda 3 2 3 4 2 2 2 3" xfId="4456"/>
    <cellStyle name="Moneda 3 2 3 4 2 2 2 3 2" xfId="11080"/>
    <cellStyle name="Moneda 3 2 3 4 2 2 2 4" xfId="7768"/>
    <cellStyle name="Moneda 3 2 3 4 2 2 3" xfId="1696"/>
    <cellStyle name="Moneda 3 2 3 4 2 2 3 2" xfId="3352"/>
    <cellStyle name="Moneda 3 2 3 4 2 2 3 2 2" xfId="6664"/>
    <cellStyle name="Moneda 3 2 3 4 2 2 3 2 2 2" xfId="13288"/>
    <cellStyle name="Moneda 3 2 3 4 2 2 3 2 3" xfId="9976"/>
    <cellStyle name="Moneda 3 2 3 4 2 2 3 3" xfId="5008"/>
    <cellStyle name="Moneda 3 2 3 4 2 2 3 3 2" xfId="11632"/>
    <cellStyle name="Moneda 3 2 3 4 2 2 3 4" xfId="8320"/>
    <cellStyle name="Moneda 3 2 3 4 2 2 4" xfId="2248"/>
    <cellStyle name="Moneda 3 2 3 4 2 2 4 2" xfId="5560"/>
    <cellStyle name="Moneda 3 2 3 4 2 2 4 2 2" xfId="12184"/>
    <cellStyle name="Moneda 3 2 3 4 2 2 4 3" xfId="8872"/>
    <cellStyle name="Moneda 3 2 3 4 2 2 5" xfId="3904"/>
    <cellStyle name="Moneda 3 2 3 4 2 2 5 2" xfId="10528"/>
    <cellStyle name="Moneda 3 2 3 4 2 2 6" xfId="7216"/>
    <cellStyle name="Moneda 3 2 3 4 2 3" xfId="868"/>
    <cellStyle name="Moneda 3 2 3 4 2 3 2" xfId="2524"/>
    <cellStyle name="Moneda 3 2 3 4 2 3 2 2" xfId="5836"/>
    <cellStyle name="Moneda 3 2 3 4 2 3 2 2 2" xfId="12460"/>
    <cellStyle name="Moneda 3 2 3 4 2 3 2 3" xfId="9148"/>
    <cellStyle name="Moneda 3 2 3 4 2 3 3" xfId="4180"/>
    <cellStyle name="Moneda 3 2 3 4 2 3 3 2" xfId="10804"/>
    <cellStyle name="Moneda 3 2 3 4 2 3 4" xfId="7492"/>
    <cellStyle name="Moneda 3 2 3 4 2 4" xfId="1420"/>
    <cellStyle name="Moneda 3 2 3 4 2 4 2" xfId="3076"/>
    <cellStyle name="Moneda 3 2 3 4 2 4 2 2" xfId="6388"/>
    <cellStyle name="Moneda 3 2 3 4 2 4 2 2 2" xfId="13012"/>
    <cellStyle name="Moneda 3 2 3 4 2 4 2 3" xfId="9700"/>
    <cellStyle name="Moneda 3 2 3 4 2 4 3" xfId="4732"/>
    <cellStyle name="Moneda 3 2 3 4 2 4 3 2" xfId="11356"/>
    <cellStyle name="Moneda 3 2 3 4 2 4 4" xfId="8044"/>
    <cellStyle name="Moneda 3 2 3 4 2 5" xfId="1972"/>
    <cellStyle name="Moneda 3 2 3 4 2 5 2" xfId="5284"/>
    <cellStyle name="Moneda 3 2 3 4 2 5 2 2" xfId="11908"/>
    <cellStyle name="Moneda 3 2 3 4 2 5 3" xfId="8596"/>
    <cellStyle name="Moneda 3 2 3 4 2 6" xfId="3628"/>
    <cellStyle name="Moneda 3 2 3 4 2 6 2" xfId="10252"/>
    <cellStyle name="Moneda 3 2 3 4 2 7" xfId="6940"/>
    <cellStyle name="Moneda 3 2 3 4 3" xfId="454"/>
    <cellStyle name="Moneda 3 2 3 4 3 2" xfId="1006"/>
    <cellStyle name="Moneda 3 2 3 4 3 2 2" xfId="2662"/>
    <cellStyle name="Moneda 3 2 3 4 3 2 2 2" xfId="5974"/>
    <cellStyle name="Moneda 3 2 3 4 3 2 2 2 2" xfId="12598"/>
    <cellStyle name="Moneda 3 2 3 4 3 2 2 3" xfId="9286"/>
    <cellStyle name="Moneda 3 2 3 4 3 2 3" xfId="4318"/>
    <cellStyle name="Moneda 3 2 3 4 3 2 3 2" xfId="10942"/>
    <cellStyle name="Moneda 3 2 3 4 3 2 4" xfId="7630"/>
    <cellStyle name="Moneda 3 2 3 4 3 3" xfId="1558"/>
    <cellStyle name="Moneda 3 2 3 4 3 3 2" xfId="3214"/>
    <cellStyle name="Moneda 3 2 3 4 3 3 2 2" xfId="6526"/>
    <cellStyle name="Moneda 3 2 3 4 3 3 2 2 2" xfId="13150"/>
    <cellStyle name="Moneda 3 2 3 4 3 3 2 3" xfId="9838"/>
    <cellStyle name="Moneda 3 2 3 4 3 3 3" xfId="4870"/>
    <cellStyle name="Moneda 3 2 3 4 3 3 3 2" xfId="11494"/>
    <cellStyle name="Moneda 3 2 3 4 3 3 4" xfId="8182"/>
    <cellStyle name="Moneda 3 2 3 4 3 4" xfId="2110"/>
    <cellStyle name="Moneda 3 2 3 4 3 4 2" xfId="5422"/>
    <cellStyle name="Moneda 3 2 3 4 3 4 2 2" xfId="12046"/>
    <cellStyle name="Moneda 3 2 3 4 3 4 3" xfId="8734"/>
    <cellStyle name="Moneda 3 2 3 4 3 5" xfId="3766"/>
    <cellStyle name="Moneda 3 2 3 4 3 5 2" xfId="10390"/>
    <cellStyle name="Moneda 3 2 3 4 3 6" xfId="7078"/>
    <cellStyle name="Moneda 3 2 3 4 4" xfId="730"/>
    <cellStyle name="Moneda 3 2 3 4 4 2" xfId="2386"/>
    <cellStyle name="Moneda 3 2 3 4 4 2 2" xfId="5698"/>
    <cellStyle name="Moneda 3 2 3 4 4 2 2 2" xfId="12322"/>
    <cellStyle name="Moneda 3 2 3 4 4 2 3" xfId="9010"/>
    <cellStyle name="Moneda 3 2 3 4 4 3" xfId="4042"/>
    <cellStyle name="Moneda 3 2 3 4 4 3 2" xfId="10666"/>
    <cellStyle name="Moneda 3 2 3 4 4 4" xfId="7354"/>
    <cellStyle name="Moneda 3 2 3 4 5" xfId="1282"/>
    <cellStyle name="Moneda 3 2 3 4 5 2" xfId="2938"/>
    <cellStyle name="Moneda 3 2 3 4 5 2 2" xfId="6250"/>
    <cellStyle name="Moneda 3 2 3 4 5 2 2 2" xfId="12874"/>
    <cellStyle name="Moneda 3 2 3 4 5 2 3" xfId="9562"/>
    <cellStyle name="Moneda 3 2 3 4 5 3" xfId="4594"/>
    <cellStyle name="Moneda 3 2 3 4 5 3 2" xfId="11218"/>
    <cellStyle name="Moneda 3 2 3 4 5 4" xfId="7906"/>
    <cellStyle name="Moneda 3 2 3 4 6" xfId="1834"/>
    <cellStyle name="Moneda 3 2 3 4 6 2" xfId="5146"/>
    <cellStyle name="Moneda 3 2 3 4 6 2 2" xfId="11770"/>
    <cellStyle name="Moneda 3 2 3 4 6 3" xfId="8458"/>
    <cellStyle name="Moneda 3 2 3 4 7" xfId="3490"/>
    <cellStyle name="Moneda 3 2 3 4 7 2" xfId="10114"/>
    <cellStyle name="Moneda 3 2 3 4 8" xfId="6802"/>
    <cellStyle name="Moneda 3 2 3 5" xfId="247"/>
    <cellStyle name="Moneda 3 2 3 5 2" xfId="523"/>
    <cellStyle name="Moneda 3 2 3 5 2 2" xfId="1075"/>
    <cellStyle name="Moneda 3 2 3 5 2 2 2" xfId="2731"/>
    <cellStyle name="Moneda 3 2 3 5 2 2 2 2" xfId="6043"/>
    <cellStyle name="Moneda 3 2 3 5 2 2 2 2 2" xfId="12667"/>
    <cellStyle name="Moneda 3 2 3 5 2 2 2 3" xfId="9355"/>
    <cellStyle name="Moneda 3 2 3 5 2 2 3" xfId="4387"/>
    <cellStyle name="Moneda 3 2 3 5 2 2 3 2" xfId="11011"/>
    <cellStyle name="Moneda 3 2 3 5 2 2 4" xfId="7699"/>
    <cellStyle name="Moneda 3 2 3 5 2 3" xfId="1627"/>
    <cellStyle name="Moneda 3 2 3 5 2 3 2" xfId="3283"/>
    <cellStyle name="Moneda 3 2 3 5 2 3 2 2" xfId="6595"/>
    <cellStyle name="Moneda 3 2 3 5 2 3 2 2 2" xfId="13219"/>
    <cellStyle name="Moneda 3 2 3 5 2 3 2 3" xfId="9907"/>
    <cellStyle name="Moneda 3 2 3 5 2 3 3" xfId="4939"/>
    <cellStyle name="Moneda 3 2 3 5 2 3 3 2" xfId="11563"/>
    <cellStyle name="Moneda 3 2 3 5 2 3 4" xfId="8251"/>
    <cellStyle name="Moneda 3 2 3 5 2 4" xfId="2179"/>
    <cellStyle name="Moneda 3 2 3 5 2 4 2" xfId="5491"/>
    <cellStyle name="Moneda 3 2 3 5 2 4 2 2" xfId="12115"/>
    <cellStyle name="Moneda 3 2 3 5 2 4 3" xfId="8803"/>
    <cellStyle name="Moneda 3 2 3 5 2 5" xfId="3835"/>
    <cellStyle name="Moneda 3 2 3 5 2 5 2" xfId="10459"/>
    <cellStyle name="Moneda 3 2 3 5 2 6" xfId="7147"/>
    <cellStyle name="Moneda 3 2 3 5 3" xfId="799"/>
    <cellStyle name="Moneda 3 2 3 5 3 2" xfId="2455"/>
    <cellStyle name="Moneda 3 2 3 5 3 2 2" xfId="5767"/>
    <cellStyle name="Moneda 3 2 3 5 3 2 2 2" xfId="12391"/>
    <cellStyle name="Moneda 3 2 3 5 3 2 3" xfId="9079"/>
    <cellStyle name="Moneda 3 2 3 5 3 3" xfId="4111"/>
    <cellStyle name="Moneda 3 2 3 5 3 3 2" xfId="10735"/>
    <cellStyle name="Moneda 3 2 3 5 3 4" xfId="7423"/>
    <cellStyle name="Moneda 3 2 3 5 4" xfId="1351"/>
    <cellStyle name="Moneda 3 2 3 5 4 2" xfId="3007"/>
    <cellStyle name="Moneda 3 2 3 5 4 2 2" xfId="6319"/>
    <cellStyle name="Moneda 3 2 3 5 4 2 2 2" xfId="12943"/>
    <cellStyle name="Moneda 3 2 3 5 4 2 3" xfId="9631"/>
    <cellStyle name="Moneda 3 2 3 5 4 3" xfId="4663"/>
    <cellStyle name="Moneda 3 2 3 5 4 3 2" xfId="11287"/>
    <cellStyle name="Moneda 3 2 3 5 4 4" xfId="7975"/>
    <cellStyle name="Moneda 3 2 3 5 5" xfId="1903"/>
    <cellStyle name="Moneda 3 2 3 5 5 2" xfId="5215"/>
    <cellStyle name="Moneda 3 2 3 5 5 2 2" xfId="11839"/>
    <cellStyle name="Moneda 3 2 3 5 5 3" xfId="8527"/>
    <cellStyle name="Moneda 3 2 3 5 6" xfId="3559"/>
    <cellStyle name="Moneda 3 2 3 5 6 2" xfId="10183"/>
    <cellStyle name="Moneda 3 2 3 5 7" xfId="6871"/>
    <cellStyle name="Moneda 3 2 3 6" xfId="385"/>
    <cellStyle name="Moneda 3 2 3 6 2" xfId="937"/>
    <cellStyle name="Moneda 3 2 3 6 2 2" xfId="2593"/>
    <cellStyle name="Moneda 3 2 3 6 2 2 2" xfId="5905"/>
    <cellStyle name="Moneda 3 2 3 6 2 2 2 2" xfId="12529"/>
    <cellStyle name="Moneda 3 2 3 6 2 2 3" xfId="9217"/>
    <cellStyle name="Moneda 3 2 3 6 2 3" xfId="4249"/>
    <cellStyle name="Moneda 3 2 3 6 2 3 2" xfId="10873"/>
    <cellStyle name="Moneda 3 2 3 6 2 4" xfId="7561"/>
    <cellStyle name="Moneda 3 2 3 6 3" xfId="1489"/>
    <cellStyle name="Moneda 3 2 3 6 3 2" xfId="3145"/>
    <cellStyle name="Moneda 3 2 3 6 3 2 2" xfId="6457"/>
    <cellStyle name="Moneda 3 2 3 6 3 2 2 2" xfId="13081"/>
    <cellStyle name="Moneda 3 2 3 6 3 2 3" xfId="9769"/>
    <cellStyle name="Moneda 3 2 3 6 3 3" xfId="4801"/>
    <cellStyle name="Moneda 3 2 3 6 3 3 2" xfId="11425"/>
    <cellStyle name="Moneda 3 2 3 6 3 4" xfId="8113"/>
    <cellStyle name="Moneda 3 2 3 6 4" xfId="2041"/>
    <cellStyle name="Moneda 3 2 3 6 4 2" xfId="5353"/>
    <cellStyle name="Moneda 3 2 3 6 4 2 2" xfId="11977"/>
    <cellStyle name="Moneda 3 2 3 6 4 3" xfId="8665"/>
    <cellStyle name="Moneda 3 2 3 6 5" xfId="3697"/>
    <cellStyle name="Moneda 3 2 3 6 5 2" xfId="10321"/>
    <cellStyle name="Moneda 3 2 3 6 6" xfId="7009"/>
    <cellStyle name="Moneda 3 2 3 7" xfId="661"/>
    <cellStyle name="Moneda 3 2 3 7 2" xfId="2317"/>
    <cellStyle name="Moneda 3 2 3 7 2 2" xfId="5629"/>
    <cellStyle name="Moneda 3 2 3 7 2 2 2" xfId="12253"/>
    <cellStyle name="Moneda 3 2 3 7 2 3" xfId="8941"/>
    <cellStyle name="Moneda 3 2 3 7 3" xfId="3973"/>
    <cellStyle name="Moneda 3 2 3 7 3 2" xfId="10597"/>
    <cellStyle name="Moneda 3 2 3 7 4" xfId="7285"/>
    <cellStyle name="Moneda 3 2 3 8" xfId="1213"/>
    <cellStyle name="Moneda 3 2 3 8 2" xfId="2869"/>
    <cellStyle name="Moneda 3 2 3 8 2 2" xfId="6181"/>
    <cellStyle name="Moneda 3 2 3 8 2 2 2" xfId="12805"/>
    <cellStyle name="Moneda 3 2 3 8 2 3" xfId="9493"/>
    <cellStyle name="Moneda 3 2 3 8 3" xfId="4525"/>
    <cellStyle name="Moneda 3 2 3 8 3 2" xfId="11149"/>
    <cellStyle name="Moneda 3 2 3 8 4" xfId="7837"/>
    <cellStyle name="Moneda 3 2 3 9" xfId="1765"/>
    <cellStyle name="Moneda 3 2 3 9 2" xfId="5077"/>
    <cellStyle name="Moneda 3 2 3 9 2 2" xfId="11701"/>
    <cellStyle name="Moneda 3 2 3 9 3" xfId="8389"/>
    <cellStyle name="Moneda 3 2 4" xfId="117"/>
    <cellStyle name="Moneda 3 2 4 10" xfId="6741"/>
    <cellStyle name="Moneda 3 2 4 2" xfId="151"/>
    <cellStyle name="Moneda 3 2 4 2 2" xfId="220"/>
    <cellStyle name="Moneda 3 2 4 2 2 2" xfId="358"/>
    <cellStyle name="Moneda 3 2 4 2 2 2 2" xfId="634"/>
    <cellStyle name="Moneda 3 2 4 2 2 2 2 2" xfId="1186"/>
    <cellStyle name="Moneda 3 2 4 2 2 2 2 2 2" xfId="2842"/>
    <cellStyle name="Moneda 3 2 4 2 2 2 2 2 2 2" xfId="6154"/>
    <cellStyle name="Moneda 3 2 4 2 2 2 2 2 2 2 2" xfId="12778"/>
    <cellStyle name="Moneda 3 2 4 2 2 2 2 2 2 3" xfId="9466"/>
    <cellStyle name="Moneda 3 2 4 2 2 2 2 2 3" xfId="4498"/>
    <cellStyle name="Moneda 3 2 4 2 2 2 2 2 3 2" xfId="11122"/>
    <cellStyle name="Moneda 3 2 4 2 2 2 2 2 4" xfId="7810"/>
    <cellStyle name="Moneda 3 2 4 2 2 2 2 3" xfId="1738"/>
    <cellStyle name="Moneda 3 2 4 2 2 2 2 3 2" xfId="3394"/>
    <cellStyle name="Moneda 3 2 4 2 2 2 2 3 2 2" xfId="6706"/>
    <cellStyle name="Moneda 3 2 4 2 2 2 2 3 2 2 2" xfId="13330"/>
    <cellStyle name="Moneda 3 2 4 2 2 2 2 3 2 3" xfId="10018"/>
    <cellStyle name="Moneda 3 2 4 2 2 2 2 3 3" xfId="5050"/>
    <cellStyle name="Moneda 3 2 4 2 2 2 2 3 3 2" xfId="11674"/>
    <cellStyle name="Moneda 3 2 4 2 2 2 2 3 4" xfId="8362"/>
    <cellStyle name="Moneda 3 2 4 2 2 2 2 4" xfId="2290"/>
    <cellStyle name="Moneda 3 2 4 2 2 2 2 4 2" xfId="5602"/>
    <cellStyle name="Moneda 3 2 4 2 2 2 2 4 2 2" xfId="12226"/>
    <cellStyle name="Moneda 3 2 4 2 2 2 2 4 3" xfId="8914"/>
    <cellStyle name="Moneda 3 2 4 2 2 2 2 5" xfId="3946"/>
    <cellStyle name="Moneda 3 2 4 2 2 2 2 5 2" xfId="10570"/>
    <cellStyle name="Moneda 3 2 4 2 2 2 2 6" xfId="7258"/>
    <cellStyle name="Moneda 3 2 4 2 2 2 3" xfId="910"/>
    <cellStyle name="Moneda 3 2 4 2 2 2 3 2" xfId="2566"/>
    <cellStyle name="Moneda 3 2 4 2 2 2 3 2 2" xfId="5878"/>
    <cellStyle name="Moneda 3 2 4 2 2 2 3 2 2 2" xfId="12502"/>
    <cellStyle name="Moneda 3 2 4 2 2 2 3 2 3" xfId="9190"/>
    <cellStyle name="Moneda 3 2 4 2 2 2 3 3" xfId="4222"/>
    <cellStyle name="Moneda 3 2 4 2 2 2 3 3 2" xfId="10846"/>
    <cellStyle name="Moneda 3 2 4 2 2 2 3 4" xfId="7534"/>
    <cellStyle name="Moneda 3 2 4 2 2 2 4" xfId="1462"/>
    <cellStyle name="Moneda 3 2 4 2 2 2 4 2" xfId="3118"/>
    <cellStyle name="Moneda 3 2 4 2 2 2 4 2 2" xfId="6430"/>
    <cellStyle name="Moneda 3 2 4 2 2 2 4 2 2 2" xfId="13054"/>
    <cellStyle name="Moneda 3 2 4 2 2 2 4 2 3" xfId="9742"/>
    <cellStyle name="Moneda 3 2 4 2 2 2 4 3" xfId="4774"/>
    <cellStyle name="Moneda 3 2 4 2 2 2 4 3 2" xfId="11398"/>
    <cellStyle name="Moneda 3 2 4 2 2 2 4 4" xfId="8086"/>
    <cellStyle name="Moneda 3 2 4 2 2 2 5" xfId="2014"/>
    <cellStyle name="Moneda 3 2 4 2 2 2 5 2" xfId="5326"/>
    <cellStyle name="Moneda 3 2 4 2 2 2 5 2 2" xfId="11950"/>
    <cellStyle name="Moneda 3 2 4 2 2 2 5 3" xfId="8638"/>
    <cellStyle name="Moneda 3 2 4 2 2 2 6" xfId="3670"/>
    <cellStyle name="Moneda 3 2 4 2 2 2 6 2" xfId="10294"/>
    <cellStyle name="Moneda 3 2 4 2 2 2 7" xfId="6982"/>
    <cellStyle name="Moneda 3 2 4 2 2 3" xfId="496"/>
    <cellStyle name="Moneda 3 2 4 2 2 3 2" xfId="1048"/>
    <cellStyle name="Moneda 3 2 4 2 2 3 2 2" xfId="2704"/>
    <cellStyle name="Moneda 3 2 4 2 2 3 2 2 2" xfId="6016"/>
    <cellStyle name="Moneda 3 2 4 2 2 3 2 2 2 2" xfId="12640"/>
    <cellStyle name="Moneda 3 2 4 2 2 3 2 2 3" xfId="9328"/>
    <cellStyle name="Moneda 3 2 4 2 2 3 2 3" xfId="4360"/>
    <cellStyle name="Moneda 3 2 4 2 2 3 2 3 2" xfId="10984"/>
    <cellStyle name="Moneda 3 2 4 2 2 3 2 4" xfId="7672"/>
    <cellStyle name="Moneda 3 2 4 2 2 3 3" xfId="1600"/>
    <cellStyle name="Moneda 3 2 4 2 2 3 3 2" xfId="3256"/>
    <cellStyle name="Moneda 3 2 4 2 2 3 3 2 2" xfId="6568"/>
    <cellStyle name="Moneda 3 2 4 2 2 3 3 2 2 2" xfId="13192"/>
    <cellStyle name="Moneda 3 2 4 2 2 3 3 2 3" xfId="9880"/>
    <cellStyle name="Moneda 3 2 4 2 2 3 3 3" xfId="4912"/>
    <cellStyle name="Moneda 3 2 4 2 2 3 3 3 2" xfId="11536"/>
    <cellStyle name="Moneda 3 2 4 2 2 3 3 4" xfId="8224"/>
    <cellStyle name="Moneda 3 2 4 2 2 3 4" xfId="2152"/>
    <cellStyle name="Moneda 3 2 4 2 2 3 4 2" xfId="5464"/>
    <cellStyle name="Moneda 3 2 4 2 2 3 4 2 2" xfId="12088"/>
    <cellStyle name="Moneda 3 2 4 2 2 3 4 3" xfId="8776"/>
    <cellStyle name="Moneda 3 2 4 2 2 3 5" xfId="3808"/>
    <cellStyle name="Moneda 3 2 4 2 2 3 5 2" xfId="10432"/>
    <cellStyle name="Moneda 3 2 4 2 2 3 6" xfId="7120"/>
    <cellStyle name="Moneda 3 2 4 2 2 4" xfId="772"/>
    <cellStyle name="Moneda 3 2 4 2 2 4 2" xfId="2428"/>
    <cellStyle name="Moneda 3 2 4 2 2 4 2 2" xfId="5740"/>
    <cellStyle name="Moneda 3 2 4 2 2 4 2 2 2" xfId="12364"/>
    <cellStyle name="Moneda 3 2 4 2 2 4 2 3" xfId="9052"/>
    <cellStyle name="Moneda 3 2 4 2 2 4 3" xfId="4084"/>
    <cellStyle name="Moneda 3 2 4 2 2 4 3 2" xfId="10708"/>
    <cellStyle name="Moneda 3 2 4 2 2 4 4" xfId="7396"/>
    <cellStyle name="Moneda 3 2 4 2 2 5" xfId="1324"/>
    <cellStyle name="Moneda 3 2 4 2 2 5 2" xfId="2980"/>
    <cellStyle name="Moneda 3 2 4 2 2 5 2 2" xfId="6292"/>
    <cellStyle name="Moneda 3 2 4 2 2 5 2 2 2" xfId="12916"/>
    <cellStyle name="Moneda 3 2 4 2 2 5 2 3" xfId="9604"/>
    <cellStyle name="Moneda 3 2 4 2 2 5 3" xfId="4636"/>
    <cellStyle name="Moneda 3 2 4 2 2 5 3 2" xfId="11260"/>
    <cellStyle name="Moneda 3 2 4 2 2 5 4" xfId="7948"/>
    <cellStyle name="Moneda 3 2 4 2 2 6" xfId="1876"/>
    <cellStyle name="Moneda 3 2 4 2 2 6 2" xfId="5188"/>
    <cellStyle name="Moneda 3 2 4 2 2 6 2 2" xfId="11812"/>
    <cellStyle name="Moneda 3 2 4 2 2 6 3" xfId="8500"/>
    <cellStyle name="Moneda 3 2 4 2 2 7" xfId="3532"/>
    <cellStyle name="Moneda 3 2 4 2 2 7 2" xfId="10156"/>
    <cellStyle name="Moneda 3 2 4 2 2 8" xfId="6844"/>
    <cellStyle name="Moneda 3 2 4 2 3" xfId="289"/>
    <cellStyle name="Moneda 3 2 4 2 3 2" xfId="565"/>
    <cellStyle name="Moneda 3 2 4 2 3 2 2" xfId="1117"/>
    <cellStyle name="Moneda 3 2 4 2 3 2 2 2" xfId="2773"/>
    <cellStyle name="Moneda 3 2 4 2 3 2 2 2 2" xfId="6085"/>
    <cellStyle name="Moneda 3 2 4 2 3 2 2 2 2 2" xfId="12709"/>
    <cellStyle name="Moneda 3 2 4 2 3 2 2 2 3" xfId="9397"/>
    <cellStyle name="Moneda 3 2 4 2 3 2 2 3" xfId="4429"/>
    <cellStyle name="Moneda 3 2 4 2 3 2 2 3 2" xfId="11053"/>
    <cellStyle name="Moneda 3 2 4 2 3 2 2 4" xfId="7741"/>
    <cellStyle name="Moneda 3 2 4 2 3 2 3" xfId="1669"/>
    <cellStyle name="Moneda 3 2 4 2 3 2 3 2" xfId="3325"/>
    <cellStyle name="Moneda 3 2 4 2 3 2 3 2 2" xfId="6637"/>
    <cellStyle name="Moneda 3 2 4 2 3 2 3 2 2 2" xfId="13261"/>
    <cellStyle name="Moneda 3 2 4 2 3 2 3 2 3" xfId="9949"/>
    <cellStyle name="Moneda 3 2 4 2 3 2 3 3" xfId="4981"/>
    <cellStyle name="Moneda 3 2 4 2 3 2 3 3 2" xfId="11605"/>
    <cellStyle name="Moneda 3 2 4 2 3 2 3 4" xfId="8293"/>
    <cellStyle name="Moneda 3 2 4 2 3 2 4" xfId="2221"/>
    <cellStyle name="Moneda 3 2 4 2 3 2 4 2" xfId="5533"/>
    <cellStyle name="Moneda 3 2 4 2 3 2 4 2 2" xfId="12157"/>
    <cellStyle name="Moneda 3 2 4 2 3 2 4 3" xfId="8845"/>
    <cellStyle name="Moneda 3 2 4 2 3 2 5" xfId="3877"/>
    <cellStyle name="Moneda 3 2 4 2 3 2 5 2" xfId="10501"/>
    <cellStyle name="Moneda 3 2 4 2 3 2 6" xfId="7189"/>
    <cellStyle name="Moneda 3 2 4 2 3 3" xfId="841"/>
    <cellStyle name="Moneda 3 2 4 2 3 3 2" xfId="2497"/>
    <cellStyle name="Moneda 3 2 4 2 3 3 2 2" xfId="5809"/>
    <cellStyle name="Moneda 3 2 4 2 3 3 2 2 2" xfId="12433"/>
    <cellStyle name="Moneda 3 2 4 2 3 3 2 3" xfId="9121"/>
    <cellStyle name="Moneda 3 2 4 2 3 3 3" xfId="4153"/>
    <cellStyle name="Moneda 3 2 4 2 3 3 3 2" xfId="10777"/>
    <cellStyle name="Moneda 3 2 4 2 3 3 4" xfId="7465"/>
    <cellStyle name="Moneda 3 2 4 2 3 4" xfId="1393"/>
    <cellStyle name="Moneda 3 2 4 2 3 4 2" xfId="3049"/>
    <cellStyle name="Moneda 3 2 4 2 3 4 2 2" xfId="6361"/>
    <cellStyle name="Moneda 3 2 4 2 3 4 2 2 2" xfId="12985"/>
    <cellStyle name="Moneda 3 2 4 2 3 4 2 3" xfId="9673"/>
    <cellStyle name="Moneda 3 2 4 2 3 4 3" xfId="4705"/>
    <cellStyle name="Moneda 3 2 4 2 3 4 3 2" xfId="11329"/>
    <cellStyle name="Moneda 3 2 4 2 3 4 4" xfId="8017"/>
    <cellStyle name="Moneda 3 2 4 2 3 5" xfId="1945"/>
    <cellStyle name="Moneda 3 2 4 2 3 5 2" xfId="5257"/>
    <cellStyle name="Moneda 3 2 4 2 3 5 2 2" xfId="11881"/>
    <cellStyle name="Moneda 3 2 4 2 3 5 3" xfId="8569"/>
    <cellStyle name="Moneda 3 2 4 2 3 6" xfId="3601"/>
    <cellStyle name="Moneda 3 2 4 2 3 6 2" xfId="10225"/>
    <cellStyle name="Moneda 3 2 4 2 3 7" xfId="6913"/>
    <cellStyle name="Moneda 3 2 4 2 4" xfId="427"/>
    <cellStyle name="Moneda 3 2 4 2 4 2" xfId="979"/>
    <cellStyle name="Moneda 3 2 4 2 4 2 2" xfId="2635"/>
    <cellStyle name="Moneda 3 2 4 2 4 2 2 2" xfId="5947"/>
    <cellStyle name="Moneda 3 2 4 2 4 2 2 2 2" xfId="12571"/>
    <cellStyle name="Moneda 3 2 4 2 4 2 2 3" xfId="9259"/>
    <cellStyle name="Moneda 3 2 4 2 4 2 3" xfId="4291"/>
    <cellStyle name="Moneda 3 2 4 2 4 2 3 2" xfId="10915"/>
    <cellStyle name="Moneda 3 2 4 2 4 2 4" xfId="7603"/>
    <cellStyle name="Moneda 3 2 4 2 4 3" xfId="1531"/>
    <cellStyle name="Moneda 3 2 4 2 4 3 2" xfId="3187"/>
    <cellStyle name="Moneda 3 2 4 2 4 3 2 2" xfId="6499"/>
    <cellStyle name="Moneda 3 2 4 2 4 3 2 2 2" xfId="13123"/>
    <cellStyle name="Moneda 3 2 4 2 4 3 2 3" xfId="9811"/>
    <cellStyle name="Moneda 3 2 4 2 4 3 3" xfId="4843"/>
    <cellStyle name="Moneda 3 2 4 2 4 3 3 2" xfId="11467"/>
    <cellStyle name="Moneda 3 2 4 2 4 3 4" xfId="8155"/>
    <cellStyle name="Moneda 3 2 4 2 4 4" xfId="2083"/>
    <cellStyle name="Moneda 3 2 4 2 4 4 2" xfId="5395"/>
    <cellStyle name="Moneda 3 2 4 2 4 4 2 2" xfId="12019"/>
    <cellStyle name="Moneda 3 2 4 2 4 4 3" xfId="8707"/>
    <cellStyle name="Moneda 3 2 4 2 4 5" xfId="3739"/>
    <cellStyle name="Moneda 3 2 4 2 4 5 2" xfId="10363"/>
    <cellStyle name="Moneda 3 2 4 2 4 6" xfId="7051"/>
    <cellStyle name="Moneda 3 2 4 2 5" xfId="703"/>
    <cellStyle name="Moneda 3 2 4 2 5 2" xfId="2359"/>
    <cellStyle name="Moneda 3 2 4 2 5 2 2" xfId="5671"/>
    <cellStyle name="Moneda 3 2 4 2 5 2 2 2" xfId="12295"/>
    <cellStyle name="Moneda 3 2 4 2 5 2 3" xfId="8983"/>
    <cellStyle name="Moneda 3 2 4 2 5 3" xfId="4015"/>
    <cellStyle name="Moneda 3 2 4 2 5 3 2" xfId="10639"/>
    <cellStyle name="Moneda 3 2 4 2 5 4" xfId="7327"/>
    <cellStyle name="Moneda 3 2 4 2 6" xfId="1255"/>
    <cellStyle name="Moneda 3 2 4 2 6 2" xfId="2911"/>
    <cellStyle name="Moneda 3 2 4 2 6 2 2" xfId="6223"/>
    <cellStyle name="Moneda 3 2 4 2 6 2 2 2" xfId="12847"/>
    <cellStyle name="Moneda 3 2 4 2 6 2 3" xfId="9535"/>
    <cellStyle name="Moneda 3 2 4 2 6 3" xfId="4567"/>
    <cellStyle name="Moneda 3 2 4 2 6 3 2" xfId="11191"/>
    <cellStyle name="Moneda 3 2 4 2 6 4" xfId="7879"/>
    <cellStyle name="Moneda 3 2 4 2 7" xfId="1807"/>
    <cellStyle name="Moneda 3 2 4 2 7 2" xfId="5119"/>
    <cellStyle name="Moneda 3 2 4 2 7 2 2" xfId="11743"/>
    <cellStyle name="Moneda 3 2 4 2 7 3" xfId="8431"/>
    <cellStyle name="Moneda 3 2 4 2 8" xfId="3463"/>
    <cellStyle name="Moneda 3 2 4 2 8 2" xfId="10087"/>
    <cellStyle name="Moneda 3 2 4 2 9" xfId="6775"/>
    <cellStyle name="Moneda 3 2 4 3" xfId="186"/>
    <cellStyle name="Moneda 3 2 4 3 2" xfId="324"/>
    <cellStyle name="Moneda 3 2 4 3 2 2" xfId="600"/>
    <cellStyle name="Moneda 3 2 4 3 2 2 2" xfId="1152"/>
    <cellStyle name="Moneda 3 2 4 3 2 2 2 2" xfId="2808"/>
    <cellStyle name="Moneda 3 2 4 3 2 2 2 2 2" xfId="6120"/>
    <cellStyle name="Moneda 3 2 4 3 2 2 2 2 2 2" xfId="12744"/>
    <cellStyle name="Moneda 3 2 4 3 2 2 2 2 3" xfId="9432"/>
    <cellStyle name="Moneda 3 2 4 3 2 2 2 3" xfId="4464"/>
    <cellStyle name="Moneda 3 2 4 3 2 2 2 3 2" xfId="11088"/>
    <cellStyle name="Moneda 3 2 4 3 2 2 2 4" xfId="7776"/>
    <cellStyle name="Moneda 3 2 4 3 2 2 3" xfId="1704"/>
    <cellStyle name="Moneda 3 2 4 3 2 2 3 2" xfId="3360"/>
    <cellStyle name="Moneda 3 2 4 3 2 2 3 2 2" xfId="6672"/>
    <cellStyle name="Moneda 3 2 4 3 2 2 3 2 2 2" xfId="13296"/>
    <cellStyle name="Moneda 3 2 4 3 2 2 3 2 3" xfId="9984"/>
    <cellStyle name="Moneda 3 2 4 3 2 2 3 3" xfId="5016"/>
    <cellStyle name="Moneda 3 2 4 3 2 2 3 3 2" xfId="11640"/>
    <cellStyle name="Moneda 3 2 4 3 2 2 3 4" xfId="8328"/>
    <cellStyle name="Moneda 3 2 4 3 2 2 4" xfId="2256"/>
    <cellStyle name="Moneda 3 2 4 3 2 2 4 2" xfId="5568"/>
    <cellStyle name="Moneda 3 2 4 3 2 2 4 2 2" xfId="12192"/>
    <cellStyle name="Moneda 3 2 4 3 2 2 4 3" xfId="8880"/>
    <cellStyle name="Moneda 3 2 4 3 2 2 5" xfId="3912"/>
    <cellStyle name="Moneda 3 2 4 3 2 2 5 2" xfId="10536"/>
    <cellStyle name="Moneda 3 2 4 3 2 2 6" xfId="7224"/>
    <cellStyle name="Moneda 3 2 4 3 2 3" xfId="876"/>
    <cellStyle name="Moneda 3 2 4 3 2 3 2" xfId="2532"/>
    <cellStyle name="Moneda 3 2 4 3 2 3 2 2" xfId="5844"/>
    <cellStyle name="Moneda 3 2 4 3 2 3 2 2 2" xfId="12468"/>
    <cellStyle name="Moneda 3 2 4 3 2 3 2 3" xfId="9156"/>
    <cellStyle name="Moneda 3 2 4 3 2 3 3" xfId="4188"/>
    <cellStyle name="Moneda 3 2 4 3 2 3 3 2" xfId="10812"/>
    <cellStyle name="Moneda 3 2 4 3 2 3 4" xfId="7500"/>
    <cellStyle name="Moneda 3 2 4 3 2 4" xfId="1428"/>
    <cellStyle name="Moneda 3 2 4 3 2 4 2" xfId="3084"/>
    <cellStyle name="Moneda 3 2 4 3 2 4 2 2" xfId="6396"/>
    <cellStyle name="Moneda 3 2 4 3 2 4 2 2 2" xfId="13020"/>
    <cellStyle name="Moneda 3 2 4 3 2 4 2 3" xfId="9708"/>
    <cellStyle name="Moneda 3 2 4 3 2 4 3" xfId="4740"/>
    <cellStyle name="Moneda 3 2 4 3 2 4 3 2" xfId="11364"/>
    <cellStyle name="Moneda 3 2 4 3 2 4 4" xfId="8052"/>
    <cellStyle name="Moneda 3 2 4 3 2 5" xfId="1980"/>
    <cellStyle name="Moneda 3 2 4 3 2 5 2" xfId="5292"/>
    <cellStyle name="Moneda 3 2 4 3 2 5 2 2" xfId="11916"/>
    <cellStyle name="Moneda 3 2 4 3 2 5 3" xfId="8604"/>
    <cellStyle name="Moneda 3 2 4 3 2 6" xfId="3636"/>
    <cellStyle name="Moneda 3 2 4 3 2 6 2" xfId="10260"/>
    <cellStyle name="Moneda 3 2 4 3 2 7" xfId="6948"/>
    <cellStyle name="Moneda 3 2 4 3 3" xfId="462"/>
    <cellStyle name="Moneda 3 2 4 3 3 2" xfId="1014"/>
    <cellStyle name="Moneda 3 2 4 3 3 2 2" xfId="2670"/>
    <cellStyle name="Moneda 3 2 4 3 3 2 2 2" xfId="5982"/>
    <cellStyle name="Moneda 3 2 4 3 3 2 2 2 2" xfId="12606"/>
    <cellStyle name="Moneda 3 2 4 3 3 2 2 3" xfId="9294"/>
    <cellStyle name="Moneda 3 2 4 3 3 2 3" xfId="4326"/>
    <cellStyle name="Moneda 3 2 4 3 3 2 3 2" xfId="10950"/>
    <cellStyle name="Moneda 3 2 4 3 3 2 4" xfId="7638"/>
    <cellStyle name="Moneda 3 2 4 3 3 3" xfId="1566"/>
    <cellStyle name="Moneda 3 2 4 3 3 3 2" xfId="3222"/>
    <cellStyle name="Moneda 3 2 4 3 3 3 2 2" xfId="6534"/>
    <cellStyle name="Moneda 3 2 4 3 3 3 2 2 2" xfId="13158"/>
    <cellStyle name="Moneda 3 2 4 3 3 3 2 3" xfId="9846"/>
    <cellStyle name="Moneda 3 2 4 3 3 3 3" xfId="4878"/>
    <cellStyle name="Moneda 3 2 4 3 3 3 3 2" xfId="11502"/>
    <cellStyle name="Moneda 3 2 4 3 3 3 4" xfId="8190"/>
    <cellStyle name="Moneda 3 2 4 3 3 4" xfId="2118"/>
    <cellStyle name="Moneda 3 2 4 3 3 4 2" xfId="5430"/>
    <cellStyle name="Moneda 3 2 4 3 3 4 2 2" xfId="12054"/>
    <cellStyle name="Moneda 3 2 4 3 3 4 3" xfId="8742"/>
    <cellStyle name="Moneda 3 2 4 3 3 5" xfId="3774"/>
    <cellStyle name="Moneda 3 2 4 3 3 5 2" xfId="10398"/>
    <cellStyle name="Moneda 3 2 4 3 3 6" xfId="7086"/>
    <cellStyle name="Moneda 3 2 4 3 4" xfId="738"/>
    <cellStyle name="Moneda 3 2 4 3 4 2" xfId="2394"/>
    <cellStyle name="Moneda 3 2 4 3 4 2 2" xfId="5706"/>
    <cellStyle name="Moneda 3 2 4 3 4 2 2 2" xfId="12330"/>
    <cellStyle name="Moneda 3 2 4 3 4 2 3" xfId="9018"/>
    <cellStyle name="Moneda 3 2 4 3 4 3" xfId="4050"/>
    <cellStyle name="Moneda 3 2 4 3 4 3 2" xfId="10674"/>
    <cellStyle name="Moneda 3 2 4 3 4 4" xfId="7362"/>
    <cellStyle name="Moneda 3 2 4 3 5" xfId="1290"/>
    <cellStyle name="Moneda 3 2 4 3 5 2" xfId="2946"/>
    <cellStyle name="Moneda 3 2 4 3 5 2 2" xfId="6258"/>
    <cellStyle name="Moneda 3 2 4 3 5 2 2 2" xfId="12882"/>
    <cellStyle name="Moneda 3 2 4 3 5 2 3" xfId="9570"/>
    <cellStyle name="Moneda 3 2 4 3 5 3" xfId="4602"/>
    <cellStyle name="Moneda 3 2 4 3 5 3 2" xfId="11226"/>
    <cellStyle name="Moneda 3 2 4 3 5 4" xfId="7914"/>
    <cellStyle name="Moneda 3 2 4 3 6" xfId="1842"/>
    <cellStyle name="Moneda 3 2 4 3 6 2" xfId="5154"/>
    <cellStyle name="Moneda 3 2 4 3 6 2 2" xfId="11778"/>
    <cellStyle name="Moneda 3 2 4 3 6 3" xfId="8466"/>
    <cellStyle name="Moneda 3 2 4 3 7" xfId="3498"/>
    <cellStyle name="Moneda 3 2 4 3 7 2" xfId="10122"/>
    <cellStyle name="Moneda 3 2 4 3 8" xfId="6810"/>
    <cellStyle name="Moneda 3 2 4 4" xfId="255"/>
    <cellStyle name="Moneda 3 2 4 4 2" xfId="531"/>
    <cellStyle name="Moneda 3 2 4 4 2 2" xfId="1083"/>
    <cellStyle name="Moneda 3 2 4 4 2 2 2" xfId="2739"/>
    <cellStyle name="Moneda 3 2 4 4 2 2 2 2" xfId="6051"/>
    <cellStyle name="Moneda 3 2 4 4 2 2 2 2 2" xfId="12675"/>
    <cellStyle name="Moneda 3 2 4 4 2 2 2 3" xfId="9363"/>
    <cellStyle name="Moneda 3 2 4 4 2 2 3" xfId="4395"/>
    <cellStyle name="Moneda 3 2 4 4 2 2 3 2" xfId="11019"/>
    <cellStyle name="Moneda 3 2 4 4 2 2 4" xfId="7707"/>
    <cellStyle name="Moneda 3 2 4 4 2 3" xfId="1635"/>
    <cellStyle name="Moneda 3 2 4 4 2 3 2" xfId="3291"/>
    <cellStyle name="Moneda 3 2 4 4 2 3 2 2" xfId="6603"/>
    <cellStyle name="Moneda 3 2 4 4 2 3 2 2 2" xfId="13227"/>
    <cellStyle name="Moneda 3 2 4 4 2 3 2 3" xfId="9915"/>
    <cellStyle name="Moneda 3 2 4 4 2 3 3" xfId="4947"/>
    <cellStyle name="Moneda 3 2 4 4 2 3 3 2" xfId="11571"/>
    <cellStyle name="Moneda 3 2 4 4 2 3 4" xfId="8259"/>
    <cellStyle name="Moneda 3 2 4 4 2 4" xfId="2187"/>
    <cellStyle name="Moneda 3 2 4 4 2 4 2" xfId="5499"/>
    <cellStyle name="Moneda 3 2 4 4 2 4 2 2" xfId="12123"/>
    <cellStyle name="Moneda 3 2 4 4 2 4 3" xfId="8811"/>
    <cellStyle name="Moneda 3 2 4 4 2 5" xfId="3843"/>
    <cellStyle name="Moneda 3 2 4 4 2 5 2" xfId="10467"/>
    <cellStyle name="Moneda 3 2 4 4 2 6" xfId="7155"/>
    <cellStyle name="Moneda 3 2 4 4 3" xfId="807"/>
    <cellStyle name="Moneda 3 2 4 4 3 2" xfId="2463"/>
    <cellStyle name="Moneda 3 2 4 4 3 2 2" xfId="5775"/>
    <cellStyle name="Moneda 3 2 4 4 3 2 2 2" xfId="12399"/>
    <cellStyle name="Moneda 3 2 4 4 3 2 3" xfId="9087"/>
    <cellStyle name="Moneda 3 2 4 4 3 3" xfId="4119"/>
    <cellStyle name="Moneda 3 2 4 4 3 3 2" xfId="10743"/>
    <cellStyle name="Moneda 3 2 4 4 3 4" xfId="7431"/>
    <cellStyle name="Moneda 3 2 4 4 4" xfId="1359"/>
    <cellStyle name="Moneda 3 2 4 4 4 2" xfId="3015"/>
    <cellStyle name="Moneda 3 2 4 4 4 2 2" xfId="6327"/>
    <cellStyle name="Moneda 3 2 4 4 4 2 2 2" xfId="12951"/>
    <cellStyle name="Moneda 3 2 4 4 4 2 3" xfId="9639"/>
    <cellStyle name="Moneda 3 2 4 4 4 3" xfId="4671"/>
    <cellStyle name="Moneda 3 2 4 4 4 3 2" xfId="11295"/>
    <cellStyle name="Moneda 3 2 4 4 4 4" xfId="7983"/>
    <cellStyle name="Moneda 3 2 4 4 5" xfId="1911"/>
    <cellStyle name="Moneda 3 2 4 4 5 2" xfId="5223"/>
    <cellStyle name="Moneda 3 2 4 4 5 2 2" xfId="11847"/>
    <cellStyle name="Moneda 3 2 4 4 5 3" xfId="8535"/>
    <cellStyle name="Moneda 3 2 4 4 6" xfId="3567"/>
    <cellStyle name="Moneda 3 2 4 4 6 2" xfId="10191"/>
    <cellStyle name="Moneda 3 2 4 4 7" xfId="6879"/>
    <cellStyle name="Moneda 3 2 4 5" xfId="393"/>
    <cellStyle name="Moneda 3 2 4 5 2" xfId="945"/>
    <cellStyle name="Moneda 3 2 4 5 2 2" xfId="2601"/>
    <cellStyle name="Moneda 3 2 4 5 2 2 2" xfId="5913"/>
    <cellStyle name="Moneda 3 2 4 5 2 2 2 2" xfId="12537"/>
    <cellStyle name="Moneda 3 2 4 5 2 2 3" xfId="9225"/>
    <cellStyle name="Moneda 3 2 4 5 2 3" xfId="4257"/>
    <cellStyle name="Moneda 3 2 4 5 2 3 2" xfId="10881"/>
    <cellStyle name="Moneda 3 2 4 5 2 4" xfId="7569"/>
    <cellStyle name="Moneda 3 2 4 5 3" xfId="1497"/>
    <cellStyle name="Moneda 3 2 4 5 3 2" xfId="3153"/>
    <cellStyle name="Moneda 3 2 4 5 3 2 2" xfId="6465"/>
    <cellStyle name="Moneda 3 2 4 5 3 2 2 2" xfId="13089"/>
    <cellStyle name="Moneda 3 2 4 5 3 2 3" xfId="9777"/>
    <cellStyle name="Moneda 3 2 4 5 3 3" xfId="4809"/>
    <cellStyle name="Moneda 3 2 4 5 3 3 2" xfId="11433"/>
    <cellStyle name="Moneda 3 2 4 5 3 4" xfId="8121"/>
    <cellStyle name="Moneda 3 2 4 5 4" xfId="2049"/>
    <cellStyle name="Moneda 3 2 4 5 4 2" xfId="5361"/>
    <cellStyle name="Moneda 3 2 4 5 4 2 2" xfId="11985"/>
    <cellStyle name="Moneda 3 2 4 5 4 3" xfId="8673"/>
    <cellStyle name="Moneda 3 2 4 5 5" xfId="3705"/>
    <cellStyle name="Moneda 3 2 4 5 5 2" xfId="10329"/>
    <cellStyle name="Moneda 3 2 4 5 6" xfId="7017"/>
    <cellStyle name="Moneda 3 2 4 6" xfId="669"/>
    <cellStyle name="Moneda 3 2 4 6 2" xfId="2325"/>
    <cellStyle name="Moneda 3 2 4 6 2 2" xfId="5637"/>
    <cellStyle name="Moneda 3 2 4 6 2 2 2" xfId="12261"/>
    <cellStyle name="Moneda 3 2 4 6 2 3" xfId="8949"/>
    <cellStyle name="Moneda 3 2 4 6 3" xfId="3981"/>
    <cellStyle name="Moneda 3 2 4 6 3 2" xfId="10605"/>
    <cellStyle name="Moneda 3 2 4 6 4" xfId="7293"/>
    <cellStyle name="Moneda 3 2 4 7" xfId="1221"/>
    <cellStyle name="Moneda 3 2 4 7 2" xfId="2877"/>
    <cellStyle name="Moneda 3 2 4 7 2 2" xfId="6189"/>
    <cellStyle name="Moneda 3 2 4 7 2 2 2" xfId="12813"/>
    <cellStyle name="Moneda 3 2 4 7 2 3" xfId="9501"/>
    <cellStyle name="Moneda 3 2 4 7 3" xfId="4533"/>
    <cellStyle name="Moneda 3 2 4 7 3 2" xfId="11157"/>
    <cellStyle name="Moneda 3 2 4 7 4" xfId="7845"/>
    <cellStyle name="Moneda 3 2 4 8" xfId="1773"/>
    <cellStyle name="Moneda 3 2 4 8 2" xfId="5085"/>
    <cellStyle name="Moneda 3 2 4 8 2 2" xfId="11709"/>
    <cellStyle name="Moneda 3 2 4 8 3" xfId="8397"/>
    <cellStyle name="Moneda 3 2 4 9" xfId="3429"/>
    <cellStyle name="Moneda 3 2 4 9 2" xfId="10053"/>
    <cellStyle name="Moneda 3 2 5" xfId="135"/>
    <cellStyle name="Moneda 3 2 5 2" xfId="204"/>
    <cellStyle name="Moneda 3 2 5 2 2" xfId="342"/>
    <cellStyle name="Moneda 3 2 5 2 2 2" xfId="618"/>
    <cellStyle name="Moneda 3 2 5 2 2 2 2" xfId="1170"/>
    <cellStyle name="Moneda 3 2 5 2 2 2 2 2" xfId="2826"/>
    <cellStyle name="Moneda 3 2 5 2 2 2 2 2 2" xfId="6138"/>
    <cellStyle name="Moneda 3 2 5 2 2 2 2 2 2 2" xfId="12762"/>
    <cellStyle name="Moneda 3 2 5 2 2 2 2 2 3" xfId="9450"/>
    <cellStyle name="Moneda 3 2 5 2 2 2 2 3" xfId="4482"/>
    <cellStyle name="Moneda 3 2 5 2 2 2 2 3 2" xfId="11106"/>
    <cellStyle name="Moneda 3 2 5 2 2 2 2 4" xfId="7794"/>
    <cellStyle name="Moneda 3 2 5 2 2 2 3" xfId="1722"/>
    <cellStyle name="Moneda 3 2 5 2 2 2 3 2" xfId="3378"/>
    <cellStyle name="Moneda 3 2 5 2 2 2 3 2 2" xfId="6690"/>
    <cellStyle name="Moneda 3 2 5 2 2 2 3 2 2 2" xfId="13314"/>
    <cellStyle name="Moneda 3 2 5 2 2 2 3 2 3" xfId="10002"/>
    <cellStyle name="Moneda 3 2 5 2 2 2 3 3" xfId="5034"/>
    <cellStyle name="Moneda 3 2 5 2 2 2 3 3 2" xfId="11658"/>
    <cellStyle name="Moneda 3 2 5 2 2 2 3 4" xfId="8346"/>
    <cellStyle name="Moneda 3 2 5 2 2 2 4" xfId="2274"/>
    <cellStyle name="Moneda 3 2 5 2 2 2 4 2" xfId="5586"/>
    <cellStyle name="Moneda 3 2 5 2 2 2 4 2 2" xfId="12210"/>
    <cellStyle name="Moneda 3 2 5 2 2 2 4 3" xfId="8898"/>
    <cellStyle name="Moneda 3 2 5 2 2 2 5" xfId="3930"/>
    <cellStyle name="Moneda 3 2 5 2 2 2 5 2" xfId="10554"/>
    <cellStyle name="Moneda 3 2 5 2 2 2 6" xfId="7242"/>
    <cellStyle name="Moneda 3 2 5 2 2 3" xfId="894"/>
    <cellStyle name="Moneda 3 2 5 2 2 3 2" xfId="2550"/>
    <cellStyle name="Moneda 3 2 5 2 2 3 2 2" xfId="5862"/>
    <cellStyle name="Moneda 3 2 5 2 2 3 2 2 2" xfId="12486"/>
    <cellStyle name="Moneda 3 2 5 2 2 3 2 3" xfId="9174"/>
    <cellStyle name="Moneda 3 2 5 2 2 3 3" xfId="4206"/>
    <cellStyle name="Moneda 3 2 5 2 2 3 3 2" xfId="10830"/>
    <cellStyle name="Moneda 3 2 5 2 2 3 4" xfId="7518"/>
    <cellStyle name="Moneda 3 2 5 2 2 4" xfId="1446"/>
    <cellStyle name="Moneda 3 2 5 2 2 4 2" xfId="3102"/>
    <cellStyle name="Moneda 3 2 5 2 2 4 2 2" xfId="6414"/>
    <cellStyle name="Moneda 3 2 5 2 2 4 2 2 2" xfId="13038"/>
    <cellStyle name="Moneda 3 2 5 2 2 4 2 3" xfId="9726"/>
    <cellStyle name="Moneda 3 2 5 2 2 4 3" xfId="4758"/>
    <cellStyle name="Moneda 3 2 5 2 2 4 3 2" xfId="11382"/>
    <cellStyle name="Moneda 3 2 5 2 2 4 4" xfId="8070"/>
    <cellStyle name="Moneda 3 2 5 2 2 5" xfId="1998"/>
    <cellStyle name="Moneda 3 2 5 2 2 5 2" xfId="5310"/>
    <cellStyle name="Moneda 3 2 5 2 2 5 2 2" xfId="11934"/>
    <cellStyle name="Moneda 3 2 5 2 2 5 3" xfId="8622"/>
    <cellStyle name="Moneda 3 2 5 2 2 6" xfId="3654"/>
    <cellStyle name="Moneda 3 2 5 2 2 6 2" xfId="10278"/>
    <cellStyle name="Moneda 3 2 5 2 2 7" xfId="6966"/>
    <cellStyle name="Moneda 3 2 5 2 3" xfId="480"/>
    <cellStyle name="Moneda 3 2 5 2 3 2" xfId="1032"/>
    <cellStyle name="Moneda 3 2 5 2 3 2 2" xfId="2688"/>
    <cellStyle name="Moneda 3 2 5 2 3 2 2 2" xfId="6000"/>
    <cellStyle name="Moneda 3 2 5 2 3 2 2 2 2" xfId="12624"/>
    <cellStyle name="Moneda 3 2 5 2 3 2 2 3" xfId="9312"/>
    <cellStyle name="Moneda 3 2 5 2 3 2 3" xfId="4344"/>
    <cellStyle name="Moneda 3 2 5 2 3 2 3 2" xfId="10968"/>
    <cellStyle name="Moneda 3 2 5 2 3 2 4" xfId="7656"/>
    <cellStyle name="Moneda 3 2 5 2 3 3" xfId="1584"/>
    <cellStyle name="Moneda 3 2 5 2 3 3 2" xfId="3240"/>
    <cellStyle name="Moneda 3 2 5 2 3 3 2 2" xfId="6552"/>
    <cellStyle name="Moneda 3 2 5 2 3 3 2 2 2" xfId="13176"/>
    <cellStyle name="Moneda 3 2 5 2 3 3 2 3" xfId="9864"/>
    <cellStyle name="Moneda 3 2 5 2 3 3 3" xfId="4896"/>
    <cellStyle name="Moneda 3 2 5 2 3 3 3 2" xfId="11520"/>
    <cellStyle name="Moneda 3 2 5 2 3 3 4" xfId="8208"/>
    <cellStyle name="Moneda 3 2 5 2 3 4" xfId="2136"/>
    <cellStyle name="Moneda 3 2 5 2 3 4 2" xfId="5448"/>
    <cellStyle name="Moneda 3 2 5 2 3 4 2 2" xfId="12072"/>
    <cellStyle name="Moneda 3 2 5 2 3 4 3" xfId="8760"/>
    <cellStyle name="Moneda 3 2 5 2 3 5" xfId="3792"/>
    <cellStyle name="Moneda 3 2 5 2 3 5 2" xfId="10416"/>
    <cellStyle name="Moneda 3 2 5 2 3 6" xfId="7104"/>
    <cellStyle name="Moneda 3 2 5 2 4" xfId="756"/>
    <cellStyle name="Moneda 3 2 5 2 4 2" xfId="2412"/>
    <cellStyle name="Moneda 3 2 5 2 4 2 2" xfId="5724"/>
    <cellStyle name="Moneda 3 2 5 2 4 2 2 2" xfId="12348"/>
    <cellStyle name="Moneda 3 2 5 2 4 2 3" xfId="9036"/>
    <cellStyle name="Moneda 3 2 5 2 4 3" xfId="4068"/>
    <cellStyle name="Moneda 3 2 5 2 4 3 2" xfId="10692"/>
    <cellStyle name="Moneda 3 2 5 2 4 4" xfId="7380"/>
    <cellStyle name="Moneda 3 2 5 2 5" xfId="1308"/>
    <cellStyle name="Moneda 3 2 5 2 5 2" xfId="2964"/>
    <cellStyle name="Moneda 3 2 5 2 5 2 2" xfId="6276"/>
    <cellStyle name="Moneda 3 2 5 2 5 2 2 2" xfId="12900"/>
    <cellStyle name="Moneda 3 2 5 2 5 2 3" xfId="9588"/>
    <cellStyle name="Moneda 3 2 5 2 5 3" xfId="4620"/>
    <cellStyle name="Moneda 3 2 5 2 5 3 2" xfId="11244"/>
    <cellStyle name="Moneda 3 2 5 2 5 4" xfId="7932"/>
    <cellStyle name="Moneda 3 2 5 2 6" xfId="1860"/>
    <cellStyle name="Moneda 3 2 5 2 6 2" xfId="5172"/>
    <cellStyle name="Moneda 3 2 5 2 6 2 2" xfId="11796"/>
    <cellStyle name="Moneda 3 2 5 2 6 3" xfId="8484"/>
    <cellStyle name="Moneda 3 2 5 2 7" xfId="3516"/>
    <cellStyle name="Moneda 3 2 5 2 7 2" xfId="10140"/>
    <cellStyle name="Moneda 3 2 5 2 8" xfId="6828"/>
    <cellStyle name="Moneda 3 2 5 3" xfId="273"/>
    <cellStyle name="Moneda 3 2 5 3 2" xfId="549"/>
    <cellStyle name="Moneda 3 2 5 3 2 2" xfId="1101"/>
    <cellStyle name="Moneda 3 2 5 3 2 2 2" xfId="2757"/>
    <cellStyle name="Moneda 3 2 5 3 2 2 2 2" xfId="6069"/>
    <cellStyle name="Moneda 3 2 5 3 2 2 2 2 2" xfId="12693"/>
    <cellStyle name="Moneda 3 2 5 3 2 2 2 3" xfId="9381"/>
    <cellStyle name="Moneda 3 2 5 3 2 2 3" xfId="4413"/>
    <cellStyle name="Moneda 3 2 5 3 2 2 3 2" xfId="11037"/>
    <cellStyle name="Moneda 3 2 5 3 2 2 4" xfId="7725"/>
    <cellStyle name="Moneda 3 2 5 3 2 3" xfId="1653"/>
    <cellStyle name="Moneda 3 2 5 3 2 3 2" xfId="3309"/>
    <cellStyle name="Moneda 3 2 5 3 2 3 2 2" xfId="6621"/>
    <cellStyle name="Moneda 3 2 5 3 2 3 2 2 2" xfId="13245"/>
    <cellStyle name="Moneda 3 2 5 3 2 3 2 3" xfId="9933"/>
    <cellStyle name="Moneda 3 2 5 3 2 3 3" xfId="4965"/>
    <cellStyle name="Moneda 3 2 5 3 2 3 3 2" xfId="11589"/>
    <cellStyle name="Moneda 3 2 5 3 2 3 4" xfId="8277"/>
    <cellStyle name="Moneda 3 2 5 3 2 4" xfId="2205"/>
    <cellStyle name="Moneda 3 2 5 3 2 4 2" xfId="5517"/>
    <cellStyle name="Moneda 3 2 5 3 2 4 2 2" xfId="12141"/>
    <cellStyle name="Moneda 3 2 5 3 2 4 3" xfId="8829"/>
    <cellStyle name="Moneda 3 2 5 3 2 5" xfId="3861"/>
    <cellStyle name="Moneda 3 2 5 3 2 5 2" xfId="10485"/>
    <cellStyle name="Moneda 3 2 5 3 2 6" xfId="7173"/>
    <cellStyle name="Moneda 3 2 5 3 3" xfId="825"/>
    <cellStyle name="Moneda 3 2 5 3 3 2" xfId="2481"/>
    <cellStyle name="Moneda 3 2 5 3 3 2 2" xfId="5793"/>
    <cellStyle name="Moneda 3 2 5 3 3 2 2 2" xfId="12417"/>
    <cellStyle name="Moneda 3 2 5 3 3 2 3" xfId="9105"/>
    <cellStyle name="Moneda 3 2 5 3 3 3" xfId="4137"/>
    <cellStyle name="Moneda 3 2 5 3 3 3 2" xfId="10761"/>
    <cellStyle name="Moneda 3 2 5 3 3 4" xfId="7449"/>
    <cellStyle name="Moneda 3 2 5 3 4" xfId="1377"/>
    <cellStyle name="Moneda 3 2 5 3 4 2" xfId="3033"/>
    <cellStyle name="Moneda 3 2 5 3 4 2 2" xfId="6345"/>
    <cellStyle name="Moneda 3 2 5 3 4 2 2 2" xfId="12969"/>
    <cellStyle name="Moneda 3 2 5 3 4 2 3" xfId="9657"/>
    <cellStyle name="Moneda 3 2 5 3 4 3" xfId="4689"/>
    <cellStyle name="Moneda 3 2 5 3 4 3 2" xfId="11313"/>
    <cellStyle name="Moneda 3 2 5 3 4 4" xfId="8001"/>
    <cellStyle name="Moneda 3 2 5 3 5" xfId="1929"/>
    <cellStyle name="Moneda 3 2 5 3 5 2" xfId="5241"/>
    <cellStyle name="Moneda 3 2 5 3 5 2 2" xfId="11865"/>
    <cellStyle name="Moneda 3 2 5 3 5 3" xfId="8553"/>
    <cellStyle name="Moneda 3 2 5 3 6" xfId="3585"/>
    <cellStyle name="Moneda 3 2 5 3 6 2" xfId="10209"/>
    <cellStyle name="Moneda 3 2 5 3 7" xfId="6897"/>
    <cellStyle name="Moneda 3 2 5 4" xfId="411"/>
    <cellStyle name="Moneda 3 2 5 4 2" xfId="963"/>
    <cellStyle name="Moneda 3 2 5 4 2 2" xfId="2619"/>
    <cellStyle name="Moneda 3 2 5 4 2 2 2" xfId="5931"/>
    <cellStyle name="Moneda 3 2 5 4 2 2 2 2" xfId="12555"/>
    <cellStyle name="Moneda 3 2 5 4 2 2 3" xfId="9243"/>
    <cellStyle name="Moneda 3 2 5 4 2 3" xfId="4275"/>
    <cellStyle name="Moneda 3 2 5 4 2 3 2" xfId="10899"/>
    <cellStyle name="Moneda 3 2 5 4 2 4" xfId="7587"/>
    <cellStyle name="Moneda 3 2 5 4 3" xfId="1515"/>
    <cellStyle name="Moneda 3 2 5 4 3 2" xfId="3171"/>
    <cellStyle name="Moneda 3 2 5 4 3 2 2" xfId="6483"/>
    <cellStyle name="Moneda 3 2 5 4 3 2 2 2" xfId="13107"/>
    <cellStyle name="Moneda 3 2 5 4 3 2 3" xfId="9795"/>
    <cellStyle name="Moneda 3 2 5 4 3 3" xfId="4827"/>
    <cellStyle name="Moneda 3 2 5 4 3 3 2" xfId="11451"/>
    <cellStyle name="Moneda 3 2 5 4 3 4" xfId="8139"/>
    <cellStyle name="Moneda 3 2 5 4 4" xfId="2067"/>
    <cellStyle name="Moneda 3 2 5 4 4 2" xfId="5379"/>
    <cellStyle name="Moneda 3 2 5 4 4 2 2" xfId="12003"/>
    <cellStyle name="Moneda 3 2 5 4 4 3" xfId="8691"/>
    <cellStyle name="Moneda 3 2 5 4 5" xfId="3723"/>
    <cellStyle name="Moneda 3 2 5 4 5 2" xfId="10347"/>
    <cellStyle name="Moneda 3 2 5 4 6" xfId="7035"/>
    <cellStyle name="Moneda 3 2 5 5" xfId="687"/>
    <cellStyle name="Moneda 3 2 5 5 2" xfId="2343"/>
    <cellStyle name="Moneda 3 2 5 5 2 2" xfId="5655"/>
    <cellStyle name="Moneda 3 2 5 5 2 2 2" xfId="12279"/>
    <cellStyle name="Moneda 3 2 5 5 2 3" xfId="8967"/>
    <cellStyle name="Moneda 3 2 5 5 3" xfId="3999"/>
    <cellStyle name="Moneda 3 2 5 5 3 2" xfId="10623"/>
    <cellStyle name="Moneda 3 2 5 5 4" xfId="7311"/>
    <cellStyle name="Moneda 3 2 5 6" xfId="1239"/>
    <cellStyle name="Moneda 3 2 5 6 2" xfId="2895"/>
    <cellStyle name="Moneda 3 2 5 6 2 2" xfId="6207"/>
    <cellStyle name="Moneda 3 2 5 6 2 2 2" xfId="12831"/>
    <cellStyle name="Moneda 3 2 5 6 2 3" xfId="9519"/>
    <cellStyle name="Moneda 3 2 5 6 3" xfId="4551"/>
    <cellStyle name="Moneda 3 2 5 6 3 2" xfId="11175"/>
    <cellStyle name="Moneda 3 2 5 6 4" xfId="7863"/>
    <cellStyle name="Moneda 3 2 5 7" xfId="1791"/>
    <cellStyle name="Moneda 3 2 5 7 2" xfId="5103"/>
    <cellStyle name="Moneda 3 2 5 7 2 2" xfId="11727"/>
    <cellStyle name="Moneda 3 2 5 7 3" xfId="8415"/>
    <cellStyle name="Moneda 3 2 5 8" xfId="3447"/>
    <cellStyle name="Moneda 3 2 5 8 2" xfId="10071"/>
    <cellStyle name="Moneda 3 2 5 9" xfId="6759"/>
    <cellStyle name="Moneda 3 2 6" xfId="170"/>
    <cellStyle name="Moneda 3 2 6 2" xfId="308"/>
    <cellStyle name="Moneda 3 2 6 2 2" xfId="584"/>
    <cellStyle name="Moneda 3 2 6 2 2 2" xfId="1136"/>
    <cellStyle name="Moneda 3 2 6 2 2 2 2" xfId="2792"/>
    <cellStyle name="Moneda 3 2 6 2 2 2 2 2" xfId="6104"/>
    <cellStyle name="Moneda 3 2 6 2 2 2 2 2 2" xfId="12728"/>
    <cellStyle name="Moneda 3 2 6 2 2 2 2 3" xfId="9416"/>
    <cellStyle name="Moneda 3 2 6 2 2 2 3" xfId="4448"/>
    <cellStyle name="Moneda 3 2 6 2 2 2 3 2" xfId="11072"/>
    <cellStyle name="Moneda 3 2 6 2 2 2 4" xfId="7760"/>
    <cellStyle name="Moneda 3 2 6 2 2 3" xfId="1688"/>
    <cellStyle name="Moneda 3 2 6 2 2 3 2" xfId="3344"/>
    <cellStyle name="Moneda 3 2 6 2 2 3 2 2" xfId="6656"/>
    <cellStyle name="Moneda 3 2 6 2 2 3 2 2 2" xfId="13280"/>
    <cellStyle name="Moneda 3 2 6 2 2 3 2 3" xfId="9968"/>
    <cellStyle name="Moneda 3 2 6 2 2 3 3" xfId="5000"/>
    <cellStyle name="Moneda 3 2 6 2 2 3 3 2" xfId="11624"/>
    <cellStyle name="Moneda 3 2 6 2 2 3 4" xfId="8312"/>
    <cellStyle name="Moneda 3 2 6 2 2 4" xfId="2240"/>
    <cellStyle name="Moneda 3 2 6 2 2 4 2" xfId="5552"/>
    <cellStyle name="Moneda 3 2 6 2 2 4 2 2" xfId="12176"/>
    <cellStyle name="Moneda 3 2 6 2 2 4 3" xfId="8864"/>
    <cellStyle name="Moneda 3 2 6 2 2 5" xfId="3896"/>
    <cellStyle name="Moneda 3 2 6 2 2 5 2" xfId="10520"/>
    <cellStyle name="Moneda 3 2 6 2 2 6" xfId="7208"/>
    <cellStyle name="Moneda 3 2 6 2 3" xfId="860"/>
    <cellStyle name="Moneda 3 2 6 2 3 2" xfId="2516"/>
    <cellStyle name="Moneda 3 2 6 2 3 2 2" xfId="5828"/>
    <cellStyle name="Moneda 3 2 6 2 3 2 2 2" xfId="12452"/>
    <cellStyle name="Moneda 3 2 6 2 3 2 3" xfId="9140"/>
    <cellStyle name="Moneda 3 2 6 2 3 3" xfId="4172"/>
    <cellStyle name="Moneda 3 2 6 2 3 3 2" xfId="10796"/>
    <cellStyle name="Moneda 3 2 6 2 3 4" xfId="7484"/>
    <cellStyle name="Moneda 3 2 6 2 4" xfId="1412"/>
    <cellStyle name="Moneda 3 2 6 2 4 2" xfId="3068"/>
    <cellStyle name="Moneda 3 2 6 2 4 2 2" xfId="6380"/>
    <cellStyle name="Moneda 3 2 6 2 4 2 2 2" xfId="13004"/>
    <cellStyle name="Moneda 3 2 6 2 4 2 3" xfId="9692"/>
    <cellStyle name="Moneda 3 2 6 2 4 3" xfId="4724"/>
    <cellStyle name="Moneda 3 2 6 2 4 3 2" xfId="11348"/>
    <cellStyle name="Moneda 3 2 6 2 4 4" xfId="8036"/>
    <cellStyle name="Moneda 3 2 6 2 5" xfId="1964"/>
    <cellStyle name="Moneda 3 2 6 2 5 2" xfId="5276"/>
    <cellStyle name="Moneda 3 2 6 2 5 2 2" xfId="11900"/>
    <cellStyle name="Moneda 3 2 6 2 5 3" xfId="8588"/>
    <cellStyle name="Moneda 3 2 6 2 6" xfId="3620"/>
    <cellStyle name="Moneda 3 2 6 2 6 2" xfId="10244"/>
    <cellStyle name="Moneda 3 2 6 2 7" xfId="6932"/>
    <cellStyle name="Moneda 3 2 6 3" xfId="446"/>
    <cellStyle name="Moneda 3 2 6 3 2" xfId="998"/>
    <cellStyle name="Moneda 3 2 6 3 2 2" xfId="2654"/>
    <cellStyle name="Moneda 3 2 6 3 2 2 2" xfId="5966"/>
    <cellStyle name="Moneda 3 2 6 3 2 2 2 2" xfId="12590"/>
    <cellStyle name="Moneda 3 2 6 3 2 2 3" xfId="9278"/>
    <cellStyle name="Moneda 3 2 6 3 2 3" xfId="4310"/>
    <cellStyle name="Moneda 3 2 6 3 2 3 2" xfId="10934"/>
    <cellStyle name="Moneda 3 2 6 3 2 4" xfId="7622"/>
    <cellStyle name="Moneda 3 2 6 3 3" xfId="1550"/>
    <cellStyle name="Moneda 3 2 6 3 3 2" xfId="3206"/>
    <cellStyle name="Moneda 3 2 6 3 3 2 2" xfId="6518"/>
    <cellStyle name="Moneda 3 2 6 3 3 2 2 2" xfId="13142"/>
    <cellStyle name="Moneda 3 2 6 3 3 2 3" xfId="9830"/>
    <cellStyle name="Moneda 3 2 6 3 3 3" xfId="4862"/>
    <cellStyle name="Moneda 3 2 6 3 3 3 2" xfId="11486"/>
    <cellStyle name="Moneda 3 2 6 3 3 4" xfId="8174"/>
    <cellStyle name="Moneda 3 2 6 3 4" xfId="2102"/>
    <cellStyle name="Moneda 3 2 6 3 4 2" xfId="5414"/>
    <cellStyle name="Moneda 3 2 6 3 4 2 2" xfId="12038"/>
    <cellStyle name="Moneda 3 2 6 3 4 3" xfId="8726"/>
    <cellStyle name="Moneda 3 2 6 3 5" xfId="3758"/>
    <cellStyle name="Moneda 3 2 6 3 5 2" xfId="10382"/>
    <cellStyle name="Moneda 3 2 6 3 6" xfId="7070"/>
    <cellStyle name="Moneda 3 2 6 4" xfId="722"/>
    <cellStyle name="Moneda 3 2 6 4 2" xfId="2378"/>
    <cellStyle name="Moneda 3 2 6 4 2 2" xfId="5690"/>
    <cellStyle name="Moneda 3 2 6 4 2 2 2" xfId="12314"/>
    <cellStyle name="Moneda 3 2 6 4 2 3" xfId="9002"/>
    <cellStyle name="Moneda 3 2 6 4 3" xfId="4034"/>
    <cellStyle name="Moneda 3 2 6 4 3 2" xfId="10658"/>
    <cellStyle name="Moneda 3 2 6 4 4" xfId="7346"/>
    <cellStyle name="Moneda 3 2 6 5" xfId="1274"/>
    <cellStyle name="Moneda 3 2 6 5 2" xfId="2930"/>
    <cellStyle name="Moneda 3 2 6 5 2 2" xfId="6242"/>
    <cellStyle name="Moneda 3 2 6 5 2 2 2" xfId="12866"/>
    <cellStyle name="Moneda 3 2 6 5 2 3" xfId="9554"/>
    <cellStyle name="Moneda 3 2 6 5 3" xfId="4586"/>
    <cellStyle name="Moneda 3 2 6 5 3 2" xfId="11210"/>
    <cellStyle name="Moneda 3 2 6 5 4" xfId="7898"/>
    <cellStyle name="Moneda 3 2 6 6" xfId="1826"/>
    <cellStyle name="Moneda 3 2 6 6 2" xfId="5138"/>
    <cellStyle name="Moneda 3 2 6 6 2 2" xfId="11762"/>
    <cellStyle name="Moneda 3 2 6 6 3" xfId="8450"/>
    <cellStyle name="Moneda 3 2 6 7" xfId="3482"/>
    <cellStyle name="Moneda 3 2 6 7 2" xfId="10106"/>
    <cellStyle name="Moneda 3 2 6 8" xfId="6794"/>
    <cellStyle name="Moneda 3 2 7" xfId="239"/>
    <cellStyle name="Moneda 3 2 7 2" xfId="515"/>
    <cellStyle name="Moneda 3 2 7 2 2" xfId="1067"/>
    <cellStyle name="Moneda 3 2 7 2 2 2" xfId="2723"/>
    <cellStyle name="Moneda 3 2 7 2 2 2 2" xfId="6035"/>
    <cellStyle name="Moneda 3 2 7 2 2 2 2 2" xfId="12659"/>
    <cellStyle name="Moneda 3 2 7 2 2 2 3" xfId="9347"/>
    <cellStyle name="Moneda 3 2 7 2 2 3" xfId="4379"/>
    <cellStyle name="Moneda 3 2 7 2 2 3 2" xfId="11003"/>
    <cellStyle name="Moneda 3 2 7 2 2 4" xfId="7691"/>
    <cellStyle name="Moneda 3 2 7 2 3" xfId="1619"/>
    <cellStyle name="Moneda 3 2 7 2 3 2" xfId="3275"/>
    <cellStyle name="Moneda 3 2 7 2 3 2 2" xfId="6587"/>
    <cellStyle name="Moneda 3 2 7 2 3 2 2 2" xfId="13211"/>
    <cellStyle name="Moneda 3 2 7 2 3 2 3" xfId="9899"/>
    <cellStyle name="Moneda 3 2 7 2 3 3" xfId="4931"/>
    <cellStyle name="Moneda 3 2 7 2 3 3 2" xfId="11555"/>
    <cellStyle name="Moneda 3 2 7 2 3 4" xfId="8243"/>
    <cellStyle name="Moneda 3 2 7 2 4" xfId="2171"/>
    <cellStyle name="Moneda 3 2 7 2 4 2" xfId="5483"/>
    <cellStyle name="Moneda 3 2 7 2 4 2 2" xfId="12107"/>
    <cellStyle name="Moneda 3 2 7 2 4 3" xfId="8795"/>
    <cellStyle name="Moneda 3 2 7 2 5" xfId="3827"/>
    <cellStyle name="Moneda 3 2 7 2 5 2" xfId="10451"/>
    <cellStyle name="Moneda 3 2 7 2 6" xfId="7139"/>
    <cellStyle name="Moneda 3 2 7 3" xfId="791"/>
    <cellStyle name="Moneda 3 2 7 3 2" xfId="2447"/>
    <cellStyle name="Moneda 3 2 7 3 2 2" xfId="5759"/>
    <cellStyle name="Moneda 3 2 7 3 2 2 2" xfId="12383"/>
    <cellStyle name="Moneda 3 2 7 3 2 3" xfId="9071"/>
    <cellStyle name="Moneda 3 2 7 3 3" xfId="4103"/>
    <cellStyle name="Moneda 3 2 7 3 3 2" xfId="10727"/>
    <cellStyle name="Moneda 3 2 7 3 4" xfId="7415"/>
    <cellStyle name="Moneda 3 2 7 4" xfId="1343"/>
    <cellStyle name="Moneda 3 2 7 4 2" xfId="2999"/>
    <cellStyle name="Moneda 3 2 7 4 2 2" xfId="6311"/>
    <cellStyle name="Moneda 3 2 7 4 2 2 2" xfId="12935"/>
    <cellStyle name="Moneda 3 2 7 4 2 3" xfId="9623"/>
    <cellStyle name="Moneda 3 2 7 4 3" xfId="4655"/>
    <cellStyle name="Moneda 3 2 7 4 3 2" xfId="11279"/>
    <cellStyle name="Moneda 3 2 7 4 4" xfId="7967"/>
    <cellStyle name="Moneda 3 2 7 5" xfId="1895"/>
    <cellStyle name="Moneda 3 2 7 5 2" xfId="5207"/>
    <cellStyle name="Moneda 3 2 7 5 2 2" xfId="11831"/>
    <cellStyle name="Moneda 3 2 7 5 3" xfId="8519"/>
    <cellStyle name="Moneda 3 2 7 6" xfId="3551"/>
    <cellStyle name="Moneda 3 2 7 6 2" xfId="10175"/>
    <cellStyle name="Moneda 3 2 7 7" xfId="6863"/>
    <cellStyle name="Moneda 3 2 8" xfId="377"/>
    <cellStyle name="Moneda 3 2 8 2" xfId="929"/>
    <cellStyle name="Moneda 3 2 8 2 2" xfId="2585"/>
    <cellStyle name="Moneda 3 2 8 2 2 2" xfId="5897"/>
    <cellStyle name="Moneda 3 2 8 2 2 2 2" xfId="12521"/>
    <cellStyle name="Moneda 3 2 8 2 2 3" xfId="9209"/>
    <cellStyle name="Moneda 3 2 8 2 3" xfId="4241"/>
    <cellStyle name="Moneda 3 2 8 2 3 2" xfId="10865"/>
    <cellStyle name="Moneda 3 2 8 2 4" xfId="7553"/>
    <cellStyle name="Moneda 3 2 8 3" xfId="1481"/>
    <cellStyle name="Moneda 3 2 8 3 2" xfId="3137"/>
    <cellStyle name="Moneda 3 2 8 3 2 2" xfId="6449"/>
    <cellStyle name="Moneda 3 2 8 3 2 2 2" xfId="13073"/>
    <cellStyle name="Moneda 3 2 8 3 2 3" xfId="9761"/>
    <cellStyle name="Moneda 3 2 8 3 3" xfId="4793"/>
    <cellStyle name="Moneda 3 2 8 3 3 2" xfId="11417"/>
    <cellStyle name="Moneda 3 2 8 3 4" xfId="8105"/>
    <cellStyle name="Moneda 3 2 8 4" xfId="2033"/>
    <cellStyle name="Moneda 3 2 8 4 2" xfId="5345"/>
    <cellStyle name="Moneda 3 2 8 4 2 2" xfId="11969"/>
    <cellStyle name="Moneda 3 2 8 4 3" xfId="8657"/>
    <cellStyle name="Moneda 3 2 8 5" xfId="3689"/>
    <cellStyle name="Moneda 3 2 8 5 2" xfId="10313"/>
    <cellStyle name="Moneda 3 2 8 6" xfId="7001"/>
    <cellStyle name="Moneda 3 2 9" xfId="653"/>
    <cellStyle name="Moneda 3 2 9 2" xfId="2309"/>
    <cellStyle name="Moneda 3 2 9 2 2" xfId="5621"/>
    <cellStyle name="Moneda 3 2 9 2 2 2" xfId="12245"/>
    <cellStyle name="Moneda 3 2 9 2 3" xfId="8933"/>
    <cellStyle name="Moneda 3 2 9 3" xfId="3965"/>
    <cellStyle name="Moneda 3 2 9 3 2" xfId="10589"/>
    <cellStyle name="Moneda 3 2 9 4" xfId="7277"/>
    <cellStyle name="Moneda 3 3" xfId="103"/>
    <cellStyle name="Moneda 3 3 10" xfId="3415"/>
    <cellStyle name="Moneda 3 3 10 2" xfId="10039"/>
    <cellStyle name="Moneda 3 3 11" xfId="6727"/>
    <cellStyle name="Moneda 3 3 2" xfId="119"/>
    <cellStyle name="Moneda 3 3 2 10" xfId="6743"/>
    <cellStyle name="Moneda 3 3 2 2" xfId="153"/>
    <cellStyle name="Moneda 3 3 2 2 2" xfId="222"/>
    <cellStyle name="Moneda 3 3 2 2 2 2" xfId="360"/>
    <cellStyle name="Moneda 3 3 2 2 2 2 2" xfId="636"/>
    <cellStyle name="Moneda 3 3 2 2 2 2 2 2" xfId="1188"/>
    <cellStyle name="Moneda 3 3 2 2 2 2 2 2 2" xfId="2844"/>
    <cellStyle name="Moneda 3 3 2 2 2 2 2 2 2 2" xfId="6156"/>
    <cellStyle name="Moneda 3 3 2 2 2 2 2 2 2 2 2" xfId="12780"/>
    <cellStyle name="Moneda 3 3 2 2 2 2 2 2 2 3" xfId="9468"/>
    <cellStyle name="Moneda 3 3 2 2 2 2 2 2 3" xfId="4500"/>
    <cellStyle name="Moneda 3 3 2 2 2 2 2 2 3 2" xfId="11124"/>
    <cellStyle name="Moneda 3 3 2 2 2 2 2 2 4" xfId="7812"/>
    <cellStyle name="Moneda 3 3 2 2 2 2 2 3" xfId="1740"/>
    <cellStyle name="Moneda 3 3 2 2 2 2 2 3 2" xfId="3396"/>
    <cellStyle name="Moneda 3 3 2 2 2 2 2 3 2 2" xfId="6708"/>
    <cellStyle name="Moneda 3 3 2 2 2 2 2 3 2 2 2" xfId="13332"/>
    <cellStyle name="Moneda 3 3 2 2 2 2 2 3 2 3" xfId="10020"/>
    <cellStyle name="Moneda 3 3 2 2 2 2 2 3 3" xfId="5052"/>
    <cellStyle name="Moneda 3 3 2 2 2 2 2 3 3 2" xfId="11676"/>
    <cellStyle name="Moneda 3 3 2 2 2 2 2 3 4" xfId="8364"/>
    <cellStyle name="Moneda 3 3 2 2 2 2 2 4" xfId="2292"/>
    <cellStyle name="Moneda 3 3 2 2 2 2 2 4 2" xfId="5604"/>
    <cellStyle name="Moneda 3 3 2 2 2 2 2 4 2 2" xfId="12228"/>
    <cellStyle name="Moneda 3 3 2 2 2 2 2 4 3" xfId="8916"/>
    <cellStyle name="Moneda 3 3 2 2 2 2 2 5" xfId="3948"/>
    <cellStyle name="Moneda 3 3 2 2 2 2 2 5 2" xfId="10572"/>
    <cellStyle name="Moneda 3 3 2 2 2 2 2 6" xfId="7260"/>
    <cellStyle name="Moneda 3 3 2 2 2 2 3" xfId="912"/>
    <cellStyle name="Moneda 3 3 2 2 2 2 3 2" xfId="2568"/>
    <cellStyle name="Moneda 3 3 2 2 2 2 3 2 2" xfId="5880"/>
    <cellStyle name="Moneda 3 3 2 2 2 2 3 2 2 2" xfId="12504"/>
    <cellStyle name="Moneda 3 3 2 2 2 2 3 2 3" xfId="9192"/>
    <cellStyle name="Moneda 3 3 2 2 2 2 3 3" xfId="4224"/>
    <cellStyle name="Moneda 3 3 2 2 2 2 3 3 2" xfId="10848"/>
    <cellStyle name="Moneda 3 3 2 2 2 2 3 4" xfId="7536"/>
    <cellStyle name="Moneda 3 3 2 2 2 2 4" xfId="1464"/>
    <cellStyle name="Moneda 3 3 2 2 2 2 4 2" xfId="3120"/>
    <cellStyle name="Moneda 3 3 2 2 2 2 4 2 2" xfId="6432"/>
    <cellStyle name="Moneda 3 3 2 2 2 2 4 2 2 2" xfId="13056"/>
    <cellStyle name="Moneda 3 3 2 2 2 2 4 2 3" xfId="9744"/>
    <cellStyle name="Moneda 3 3 2 2 2 2 4 3" xfId="4776"/>
    <cellStyle name="Moneda 3 3 2 2 2 2 4 3 2" xfId="11400"/>
    <cellStyle name="Moneda 3 3 2 2 2 2 4 4" xfId="8088"/>
    <cellStyle name="Moneda 3 3 2 2 2 2 5" xfId="2016"/>
    <cellStyle name="Moneda 3 3 2 2 2 2 5 2" xfId="5328"/>
    <cellStyle name="Moneda 3 3 2 2 2 2 5 2 2" xfId="11952"/>
    <cellStyle name="Moneda 3 3 2 2 2 2 5 3" xfId="8640"/>
    <cellStyle name="Moneda 3 3 2 2 2 2 6" xfId="3672"/>
    <cellStyle name="Moneda 3 3 2 2 2 2 6 2" xfId="10296"/>
    <cellStyle name="Moneda 3 3 2 2 2 2 7" xfId="6984"/>
    <cellStyle name="Moneda 3 3 2 2 2 3" xfId="498"/>
    <cellStyle name="Moneda 3 3 2 2 2 3 2" xfId="1050"/>
    <cellStyle name="Moneda 3 3 2 2 2 3 2 2" xfId="2706"/>
    <cellStyle name="Moneda 3 3 2 2 2 3 2 2 2" xfId="6018"/>
    <cellStyle name="Moneda 3 3 2 2 2 3 2 2 2 2" xfId="12642"/>
    <cellStyle name="Moneda 3 3 2 2 2 3 2 2 3" xfId="9330"/>
    <cellStyle name="Moneda 3 3 2 2 2 3 2 3" xfId="4362"/>
    <cellStyle name="Moneda 3 3 2 2 2 3 2 3 2" xfId="10986"/>
    <cellStyle name="Moneda 3 3 2 2 2 3 2 4" xfId="7674"/>
    <cellStyle name="Moneda 3 3 2 2 2 3 3" xfId="1602"/>
    <cellStyle name="Moneda 3 3 2 2 2 3 3 2" xfId="3258"/>
    <cellStyle name="Moneda 3 3 2 2 2 3 3 2 2" xfId="6570"/>
    <cellStyle name="Moneda 3 3 2 2 2 3 3 2 2 2" xfId="13194"/>
    <cellStyle name="Moneda 3 3 2 2 2 3 3 2 3" xfId="9882"/>
    <cellStyle name="Moneda 3 3 2 2 2 3 3 3" xfId="4914"/>
    <cellStyle name="Moneda 3 3 2 2 2 3 3 3 2" xfId="11538"/>
    <cellStyle name="Moneda 3 3 2 2 2 3 3 4" xfId="8226"/>
    <cellStyle name="Moneda 3 3 2 2 2 3 4" xfId="2154"/>
    <cellStyle name="Moneda 3 3 2 2 2 3 4 2" xfId="5466"/>
    <cellStyle name="Moneda 3 3 2 2 2 3 4 2 2" xfId="12090"/>
    <cellStyle name="Moneda 3 3 2 2 2 3 4 3" xfId="8778"/>
    <cellStyle name="Moneda 3 3 2 2 2 3 5" xfId="3810"/>
    <cellStyle name="Moneda 3 3 2 2 2 3 5 2" xfId="10434"/>
    <cellStyle name="Moneda 3 3 2 2 2 3 6" xfId="7122"/>
    <cellStyle name="Moneda 3 3 2 2 2 4" xfId="774"/>
    <cellStyle name="Moneda 3 3 2 2 2 4 2" xfId="2430"/>
    <cellStyle name="Moneda 3 3 2 2 2 4 2 2" xfId="5742"/>
    <cellStyle name="Moneda 3 3 2 2 2 4 2 2 2" xfId="12366"/>
    <cellStyle name="Moneda 3 3 2 2 2 4 2 3" xfId="9054"/>
    <cellStyle name="Moneda 3 3 2 2 2 4 3" xfId="4086"/>
    <cellStyle name="Moneda 3 3 2 2 2 4 3 2" xfId="10710"/>
    <cellStyle name="Moneda 3 3 2 2 2 4 4" xfId="7398"/>
    <cellStyle name="Moneda 3 3 2 2 2 5" xfId="1326"/>
    <cellStyle name="Moneda 3 3 2 2 2 5 2" xfId="2982"/>
    <cellStyle name="Moneda 3 3 2 2 2 5 2 2" xfId="6294"/>
    <cellStyle name="Moneda 3 3 2 2 2 5 2 2 2" xfId="12918"/>
    <cellStyle name="Moneda 3 3 2 2 2 5 2 3" xfId="9606"/>
    <cellStyle name="Moneda 3 3 2 2 2 5 3" xfId="4638"/>
    <cellStyle name="Moneda 3 3 2 2 2 5 3 2" xfId="11262"/>
    <cellStyle name="Moneda 3 3 2 2 2 5 4" xfId="7950"/>
    <cellStyle name="Moneda 3 3 2 2 2 6" xfId="1878"/>
    <cellStyle name="Moneda 3 3 2 2 2 6 2" xfId="5190"/>
    <cellStyle name="Moneda 3 3 2 2 2 6 2 2" xfId="11814"/>
    <cellStyle name="Moneda 3 3 2 2 2 6 3" xfId="8502"/>
    <cellStyle name="Moneda 3 3 2 2 2 7" xfId="3534"/>
    <cellStyle name="Moneda 3 3 2 2 2 7 2" xfId="10158"/>
    <cellStyle name="Moneda 3 3 2 2 2 8" xfId="6846"/>
    <cellStyle name="Moneda 3 3 2 2 3" xfId="291"/>
    <cellStyle name="Moneda 3 3 2 2 3 2" xfId="567"/>
    <cellStyle name="Moneda 3 3 2 2 3 2 2" xfId="1119"/>
    <cellStyle name="Moneda 3 3 2 2 3 2 2 2" xfId="2775"/>
    <cellStyle name="Moneda 3 3 2 2 3 2 2 2 2" xfId="6087"/>
    <cellStyle name="Moneda 3 3 2 2 3 2 2 2 2 2" xfId="12711"/>
    <cellStyle name="Moneda 3 3 2 2 3 2 2 2 3" xfId="9399"/>
    <cellStyle name="Moneda 3 3 2 2 3 2 2 3" xfId="4431"/>
    <cellStyle name="Moneda 3 3 2 2 3 2 2 3 2" xfId="11055"/>
    <cellStyle name="Moneda 3 3 2 2 3 2 2 4" xfId="7743"/>
    <cellStyle name="Moneda 3 3 2 2 3 2 3" xfId="1671"/>
    <cellStyle name="Moneda 3 3 2 2 3 2 3 2" xfId="3327"/>
    <cellStyle name="Moneda 3 3 2 2 3 2 3 2 2" xfId="6639"/>
    <cellStyle name="Moneda 3 3 2 2 3 2 3 2 2 2" xfId="13263"/>
    <cellStyle name="Moneda 3 3 2 2 3 2 3 2 3" xfId="9951"/>
    <cellStyle name="Moneda 3 3 2 2 3 2 3 3" xfId="4983"/>
    <cellStyle name="Moneda 3 3 2 2 3 2 3 3 2" xfId="11607"/>
    <cellStyle name="Moneda 3 3 2 2 3 2 3 4" xfId="8295"/>
    <cellStyle name="Moneda 3 3 2 2 3 2 4" xfId="2223"/>
    <cellStyle name="Moneda 3 3 2 2 3 2 4 2" xfId="5535"/>
    <cellStyle name="Moneda 3 3 2 2 3 2 4 2 2" xfId="12159"/>
    <cellStyle name="Moneda 3 3 2 2 3 2 4 3" xfId="8847"/>
    <cellStyle name="Moneda 3 3 2 2 3 2 5" xfId="3879"/>
    <cellStyle name="Moneda 3 3 2 2 3 2 5 2" xfId="10503"/>
    <cellStyle name="Moneda 3 3 2 2 3 2 6" xfId="7191"/>
    <cellStyle name="Moneda 3 3 2 2 3 3" xfId="843"/>
    <cellStyle name="Moneda 3 3 2 2 3 3 2" xfId="2499"/>
    <cellStyle name="Moneda 3 3 2 2 3 3 2 2" xfId="5811"/>
    <cellStyle name="Moneda 3 3 2 2 3 3 2 2 2" xfId="12435"/>
    <cellStyle name="Moneda 3 3 2 2 3 3 2 3" xfId="9123"/>
    <cellStyle name="Moneda 3 3 2 2 3 3 3" xfId="4155"/>
    <cellStyle name="Moneda 3 3 2 2 3 3 3 2" xfId="10779"/>
    <cellStyle name="Moneda 3 3 2 2 3 3 4" xfId="7467"/>
    <cellStyle name="Moneda 3 3 2 2 3 4" xfId="1395"/>
    <cellStyle name="Moneda 3 3 2 2 3 4 2" xfId="3051"/>
    <cellStyle name="Moneda 3 3 2 2 3 4 2 2" xfId="6363"/>
    <cellStyle name="Moneda 3 3 2 2 3 4 2 2 2" xfId="12987"/>
    <cellStyle name="Moneda 3 3 2 2 3 4 2 3" xfId="9675"/>
    <cellStyle name="Moneda 3 3 2 2 3 4 3" xfId="4707"/>
    <cellStyle name="Moneda 3 3 2 2 3 4 3 2" xfId="11331"/>
    <cellStyle name="Moneda 3 3 2 2 3 4 4" xfId="8019"/>
    <cellStyle name="Moneda 3 3 2 2 3 5" xfId="1947"/>
    <cellStyle name="Moneda 3 3 2 2 3 5 2" xfId="5259"/>
    <cellStyle name="Moneda 3 3 2 2 3 5 2 2" xfId="11883"/>
    <cellStyle name="Moneda 3 3 2 2 3 5 3" xfId="8571"/>
    <cellStyle name="Moneda 3 3 2 2 3 6" xfId="3603"/>
    <cellStyle name="Moneda 3 3 2 2 3 6 2" xfId="10227"/>
    <cellStyle name="Moneda 3 3 2 2 3 7" xfId="6915"/>
    <cellStyle name="Moneda 3 3 2 2 4" xfId="429"/>
    <cellStyle name="Moneda 3 3 2 2 4 2" xfId="981"/>
    <cellStyle name="Moneda 3 3 2 2 4 2 2" xfId="2637"/>
    <cellStyle name="Moneda 3 3 2 2 4 2 2 2" xfId="5949"/>
    <cellStyle name="Moneda 3 3 2 2 4 2 2 2 2" xfId="12573"/>
    <cellStyle name="Moneda 3 3 2 2 4 2 2 3" xfId="9261"/>
    <cellStyle name="Moneda 3 3 2 2 4 2 3" xfId="4293"/>
    <cellStyle name="Moneda 3 3 2 2 4 2 3 2" xfId="10917"/>
    <cellStyle name="Moneda 3 3 2 2 4 2 4" xfId="7605"/>
    <cellStyle name="Moneda 3 3 2 2 4 3" xfId="1533"/>
    <cellStyle name="Moneda 3 3 2 2 4 3 2" xfId="3189"/>
    <cellStyle name="Moneda 3 3 2 2 4 3 2 2" xfId="6501"/>
    <cellStyle name="Moneda 3 3 2 2 4 3 2 2 2" xfId="13125"/>
    <cellStyle name="Moneda 3 3 2 2 4 3 2 3" xfId="9813"/>
    <cellStyle name="Moneda 3 3 2 2 4 3 3" xfId="4845"/>
    <cellStyle name="Moneda 3 3 2 2 4 3 3 2" xfId="11469"/>
    <cellStyle name="Moneda 3 3 2 2 4 3 4" xfId="8157"/>
    <cellStyle name="Moneda 3 3 2 2 4 4" xfId="2085"/>
    <cellStyle name="Moneda 3 3 2 2 4 4 2" xfId="5397"/>
    <cellStyle name="Moneda 3 3 2 2 4 4 2 2" xfId="12021"/>
    <cellStyle name="Moneda 3 3 2 2 4 4 3" xfId="8709"/>
    <cellStyle name="Moneda 3 3 2 2 4 5" xfId="3741"/>
    <cellStyle name="Moneda 3 3 2 2 4 5 2" xfId="10365"/>
    <cellStyle name="Moneda 3 3 2 2 4 6" xfId="7053"/>
    <cellStyle name="Moneda 3 3 2 2 5" xfId="705"/>
    <cellStyle name="Moneda 3 3 2 2 5 2" xfId="2361"/>
    <cellStyle name="Moneda 3 3 2 2 5 2 2" xfId="5673"/>
    <cellStyle name="Moneda 3 3 2 2 5 2 2 2" xfId="12297"/>
    <cellStyle name="Moneda 3 3 2 2 5 2 3" xfId="8985"/>
    <cellStyle name="Moneda 3 3 2 2 5 3" xfId="4017"/>
    <cellStyle name="Moneda 3 3 2 2 5 3 2" xfId="10641"/>
    <cellStyle name="Moneda 3 3 2 2 5 4" xfId="7329"/>
    <cellStyle name="Moneda 3 3 2 2 6" xfId="1257"/>
    <cellStyle name="Moneda 3 3 2 2 6 2" xfId="2913"/>
    <cellStyle name="Moneda 3 3 2 2 6 2 2" xfId="6225"/>
    <cellStyle name="Moneda 3 3 2 2 6 2 2 2" xfId="12849"/>
    <cellStyle name="Moneda 3 3 2 2 6 2 3" xfId="9537"/>
    <cellStyle name="Moneda 3 3 2 2 6 3" xfId="4569"/>
    <cellStyle name="Moneda 3 3 2 2 6 3 2" xfId="11193"/>
    <cellStyle name="Moneda 3 3 2 2 6 4" xfId="7881"/>
    <cellStyle name="Moneda 3 3 2 2 7" xfId="1809"/>
    <cellStyle name="Moneda 3 3 2 2 7 2" xfId="5121"/>
    <cellStyle name="Moneda 3 3 2 2 7 2 2" xfId="11745"/>
    <cellStyle name="Moneda 3 3 2 2 7 3" xfId="8433"/>
    <cellStyle name="Moneda 3 3 2 2 8" xfId="3465"/>
    <cellStyle name="Moneda 3 3 2 2 8 2" xfId="10089"/>
    <cellStyle name="Moneda 3 3 2 2 9" xfId="6777"/>
    <cellStyle name="Moneda 3 3 2 3" xfId="188"/>
    <cellStyle name="Moneda 3 3 2 3 2" xfId="326"/>
    <cellStyle name="Moneda 3 3 2 3 2 2" xfId="602"/>
    <cellStyle name="Moneda 3 3 2 3 2 2 2" xfId="1154"/>
    <cellStyle name="Moneda 3 3 2 3 2 2 2 2" xfId="2810"/>
    <cellStyle name="Moneda 3 3 2 3 2 2 2 2 2" xfId="6122"/>
    <cellStyle name="Moneda 3 3 2 3 2 2 2 2 2 2" xfId="12746"/>
    <cellStyle name="Moneda 3 3 2 3 2 2 2 2 3" xfId="9434"/>
    <cellStyle name="Moneda 3 3 2 3 2 2 2 3" xfId="4466"/>
    <cellStyle name="Moneda 3 3 2 3 2 2 2 3 2" xfId="11090"/>
    <cellStyle name="Moneda 3 3 2 3 2 2 2 4" xfId="7778"/>
    <cellStyle name="Moneda 3 3 2 3 2 2 3" xfId="1706"/>
    <cellStyle name="Moneda 3 3 2 3 2 2 3 2" xfId="3362"/>
    <cellStyle name="Moneda 3 3 2 3 2 2 3 2 2" xfId="6674"/>
    <cellStyle name="Moneda 3 3 2 3 2 2 3 2 2 2" xfId="13298"/>
    <cellStyle name="Moneda 3 3 2 3 2 2 3 2 3" xfId="9986"/>
    <cellStyle name="Moneda 3 3 2 3 2 2 3 3" xfId="5018"/>
    <cellStyle name="Moneda 3 3 2 3 2 2 3 3 2" xfId="11642"/>
    <cellStyle name="Moneda 3 3 2 3 2 2 3 4" xfId="8330"/>
    <cellStyle name="Moneda 3 3 2 3 2 2 4" xfId="2258"/>
    <cellStyle name="Moneda 3 3 2 3 2 2 4 2" xfId="5570"/>
    <cellStyle name="Moneda 3 3 2 3 2 2 4 2 2" xfId="12194"/>
    <cellStyle name="Moneda 3 3 2 3 2 2 4 3" xfId="8882"/>
    <cellStyle name="Moneda 3 3 2 3 2 2 5" xfId="3914"/>
    <cellStyle name="Moneda 3 3 2 3 2 2 5 2" xfId="10538"/>
    <cellStyle name="Moneda 3 3 2 3 2 2 6" xfId="7226"/>
    <cellStyle name="Moneda 3 3 2 3 2 3" xfId="878"/>
    <cellStyle name="Moneda 3 3 2 3 2 3 2" xfId="2534"/>
    <cellStyle name="Moneda 3 3 2 3 2 3 2 2" xfId="5846"/>
    <cellStyle name="Moneda 3 3 2 3 2 3 2 2 2" xfId="12470"/>
    <cellStyle name="Moneda 3 3 2 3 2 3 2 3" xfId="9158"/>
    <cellStyle name="Moneda 3 3 2 3 2 3 3" xfId="4190"/>
    <cellStyle name="Moneda 3 3 2 3 2 3 3 2" xfId="10814"/>
    <cellStyle name="Moneda 3 3 2 3 2 3 4" xfId="7502"/>
    <cellStyle name="Moneda 3 3 2 3 2 4" xfId="1430"/>
    <cellStyle name="Moneda 3 3 2 3 2 4 2" xfId="3086"/>
    <cellStyle name="Moneda 3 3 2 3 2 4 2 2" xfId="6398"/>
    <cellStyle name="Moneda 3 3 2 3 2 4 2 2 2" xfId="13022"/>
    <cellStyle name="Moneda 3 3 2 3 2 4 2 3" xfId="9710"/>
    <cellStyle name="Moneda 3 3 2 3 2 4 3" xfId="4742"/>
    <cellStyle name="Moneda 3 3 2 3 2 4 3 2" xfId="11366"/>
    <cellStyle name="Moneda 3 3 2 3 2 4 4" xfId="8054"/>
    <cellStyle name="Moneda 3 3 2 3 2 5" xfId="1982"/>
    <cellStyle name="Moneda 3 3 2 3 2 5 2" xfId="5294"/>
    <cellStyle name="Moneda 3 3 2 3 2 5 2 2" xfId="11918"/>
    <cellStyle name="Moneda 3 3 2 3 2 5 3" xfId="8606"/>
    <cellStyle name="Moneda 3 3 2 3 2 6" xfId="3638"/>
    <cellStyle name="Moneda 3 3 2 3 2 6 2" xfId="10262"/>
    <cellStyle name="Moneda 3 3 2 3 2 7" xfId="6950"/>
    <cellStyle name="Moneda 3 3 2 3 3" xfId="464"/>
    <cellStyle name="Moneda 3 3 2 3 3 2" xfId="1016"/>
    <cellStyle name="Moneda 3 3 2 3 3 2 2" xfId="2672"/>
    <cellStyle name="Moneda 3 3 2 3 3 2 2 2" xfId="5984"/>
    <cellStyle name="Moneda 3 3 2 3 3 2 2 2 2" xfId="12608"/>
    <cellStyle name="Moneda 3 3 2 3 3 2 2 3" xfId="9296"/>
    <cellStyle name="Moneda 3 3 2 3 3 2 3" xfId="4328"/>
    <cellStyle name="Moneda 3 3 2 3 3 2 3 2" xfId="10952"/>
    <cellStyle name="Moneda 3 3 2 3 3 2 4" xfId="7640"/>
    <cellStyle name="Moneda 3 3 2 3 3 3" xfId="1568"/>
    <cellStyle name="Moneda 3 3 2 3 3 3 2" xfId="3224"/>
    <cellStyle name="Moneda 3 3 2 3 3 3 2 2" xfId="6536"/>
    <cellStyle name="Moneda 3 3 2 3 3 3 2 2 2" xfId="13160"/>
    <cellStyle name="Moneda 3 3 2 3 3 3 2 3" xfId="9848"/>
    <cellStyle name="Moneda 3 3 2 3 3 3 3" xfId="4880"/>
    <cellStyle name="Moneda 3 3 2 3 3 3 3 2" xfId="11504"/>
    <cellStyle name="Moneda 3 3 2 3 3 3 4" xfId="8192"/>
    <cellStyle name="Moneda 3 3 2 3 3 4" xfId="2120"/>
    <cellStyle name="Moneda 3 3 2 3 3 4 2" xfId="5432"/>
    <cellStyle name="Moneda 3 3 2 3 3 4 2 2" xfId="12056"/>
    <cellStyle name="Moneda 3 3 2 3 3 4 3" xfId="8744"/>
    <cellStyle name="Moneda 3 3 2 3 3 5" xfId="3776"/>
    <cellStyle name="Moneda 3 3 2 3 3 5 2" xfId="10400"/>
    <cellStyle name="Moneda 3 3 2 3 3 6" xfId="7088"/>
    <cellStyle name="Moneda 3 3 2 3 4" xfId="740"/>
    <cellStyle name="Moneda 3 3 2 3 4 2" xfId="2396"/>
    <cellStyle name="Moneda 3 3 2 3 4 2 2" xfId="5708"/>
    <cellStyle name="Moneda 3 3 2 3 4 2 2 2" xfId="12332"/>
    <cellStyle name="Moneda 3 3 2 3 4 2 3" xfId="9020"/>
    <cellStyle name="Moneda 3 3 2 3 4 3" xfId="4052"/>
    <cellStyle name="Moneda 3 3 2 3 4 3 2" xfId="10676"/>
    <cellStyle name="Moneda 3 3 2 3 4 4" xfId="7364"/>
    <cellStyle name="Moneda 3 3 2 3 5" xfId="1292"/>
    <cellStyle name="Moneda 3 3 2 3 5 2" xfId="2948"/>
    <cellStyle name="Moneda 3 3 2 3 5 2 2" xfId="6260"/>
    <cellStyle name="Moneda 3 3 2 3 5 2 2 2" xfId="12884"/>
    <cellStyle name="Moneda 3 3 2 3 5 2 3" xfId="9572"/>
    <cellStyle name="Moneda 3 3 2 3 5 3" xfId="4604"/>
    <cellStyle name="Moneda 3 3 2 3 5 3 2" xfId="11228"/>
    <cellStyle name="Moneda 3 3 2 3 5 4" xfId="7916"/>
    <cellStyle name="Moneda 3 3 2 3 6" xfId="1844"/>
    <cellStyle name="Moneda 3 3 2 3 6 2" xfId="5156"/>
    <cellStyle name="Moneda 3 3 2 3 6 2 2" xfId="11780"/>
    <cellStyle name="Moneda 3 3 2 3 6 3" xfId="8468"/>
    <cellStyle name="Moneda 3 3 2 3 7" xfId="3500"/>
    <cellStyle name="Moneda 3 3 2 3 7 2" xfId="10124"/>
    <cellStyle name="Moneda 3 3 2 3 8" xfId="6812"/>
    <cellStyle name="Moneda 3 3 2 4" xfId="257"/>
    <cellStyle name="Moneda 3 3 2 4 2" xfId="533"/>
    <cellStyle name="Moneda 3 3 2 4 2 2" xfId="1085"/>
    <cellStyle name="Moneda 3 3 2 4 2 2 2" xfId="2741"/>
    <cellStyle name="Moneda 3 3 2 4 2 2 2 2" xfId="6053"/>
    <cellStyle name="Moneda 3 3 2 4 2 2 2 2 2" xfId="12677"/>
    <cellStyle name="Moneda 3 3 2 4 2 2 2 3" xfId="9365"/>
    <cellStyle name="Moneda 3 3 2 4 2 2 3" xfId="4397"/>
    <cellStyle name="Moneda 3 3 2 4 2 2 3 2" xfId="11021"/>
    <cellStyle name="Moneda 3 3 2 4 2 2 4" xfId="7709"/>
    <cellStyle name="Moneda 3 3 2 4 2 3" xfId="1637"/>
    <cellStyle name="Moneda 3 3 2 4 2 3 2" xfId="3293"/>
    <cellStyle name="Moneda 3 3 2 4 2 3 2 2" xfId="6605"/>
    <cellStyle name="Moneda 3 3 2 4 2 3 2 2 2" xfId="13229"/>
    <cellStyle name="Moneda 3 3 2 4 2 3 2 3" xfId="9917"/>
    <cellStyle name="Moneda 3 3 2 4 2 3 3" xfId="4949"/>
    <cellStyle name="Moneda 3 3 2 4 2 3 3 2" xfId="11573"/>
    <cellStyle name="Moneda 3 3 2 4 2 3 4" xfId="8261"/>
    <cellStyle name="Moneda 3 3 2 4 2 4" xfId="2189"/>
    <cellStyle name="Moneda 3 3 2 4 2 4 2" xfId="5501"/>
    <cellStyle name="Moneda 3 3 2 4 2 4 2 2" xfId="12125"/>
    <cellStyle name="Moneda 3 3 2 4 2 4 3" xfId="8813"/>
    <cellStyle name="Moneda 3 3 2 4 2 5" xfId="3845"/>
    <cellStyle name="Moneda 3 3 2 4 2 5 2" xfId="10469"/>
    <cellStyle name="Moneda 3 3 2 4 2 6" xfId="7157"/>
    <cellStyle name="Moneda 3 3 2 4 3" xfId="809"/>
    <cellStyle name="Moneda 3 3 2 4 3 2" xfId="2465"/>
    <cellStyle name="Moneda 3 3 2 4 3 2 2" xfId="5777"/>
    <cellStyle name="Moneda 3 3 2 4 3 2 2 2" xfId="12401"/>
    <cellStyle name="Moneda 3 3 2 4 3 2 3" xfId="9089"/>
    <cellStyle name="Moneda 3 3 2 4 3 3" xfId="4121"/>
    <cellStyle name="Moneda 3 3 2 4 3 3 2" xfId="10745"/>
    <cellStyle name="Moneda 3 3 2 4 3 4" xfId="7433"/>
    <cellStyle name="Moneda 3 3 2 4 4" xfId="1361"/>
    <cellStyle name="Moneda 3 3 2 4 4 2" xfId="3017"/>
    <cellStyle name="Moneda 3 3 2 4 4 2 2" xfId="6329"/>
    <cellStyle name="Moneda 3 3 2 4 4 2 2 2" xfId="12953"/>
    <cellStyle name="Moneda 3 3 2 4 4 2 3" xfId="9641"/>
    <cellStyle name="Moneda 3 3 2 4 4 3" xfId="4673"/>
    <cellStyle name="Moneda 3 3 2 4 4 3 2" xfId="11297"/>
    <cellStyle name="Moneda 3 3 2 4 4 4" xfId="7985"/>
    <cellStyle name="Moneda 3 3 2 4 5" xfId="1913"/>
    <cellStyle name="Moneda 3 3 2 4 5 2" xfId="5225"/>
    <cellStyle name="Moneda 3 3 2 4 5 2 2" xfId="11849"/>
    <cellStyle name="Moneda 3 3 2 4 5 3" xfId="8537"/>
    <cellStyle name="Moneda 3 3 2 4 6" xfId="3569"/>
    <cellStyle name="Moneda 3 3 2 4 6 2" xfId="10193"/>
    <cellStyle name="Moneda 3 3 2 4 7" xfId="6881"/>
    <cellStyle name="Moneda 3 3 2 5" xfId="395"/>
    <cellStyle name="Moneda 3 3 2 5 2" xfId="947"/>
    <cellStyle name="Moneda 3 3 2 5 2 2" xfId="2603"/>
    <cellStyle name="Moneda 3 3 2 5 2 2 2" xfId="5915"/>
    <cellStyle name="Moneda 3 3 2 5 2 2 2 2" xfId="12539"/>
    <cellStyle name="Moneda 3 3 2 5 2 2 3" xfId="9227"/>
    <cellStyle name="Moneda 3 3 2 5 2 3" xfId="4259"/>
    <cellStyle name="Moneda 3 3 2 5 2 3 2" xfId="10883"/>
    <cellStyle name="Moneda 3 3 2 5 2 4" xfId="7571"/>
    <cellStyle name="Moneda 3 3 2 5 3" xfId="1499"/>
    <cellStyle name="Moneda 3 3 2 5 3 2" xfId="3155"/>
    <cellStyle name="Moneda 3 3 2 5 3 2 2" xfId="6467"/>
    <cellStyle name="Moneda 3 3 2 5 3 2 2 2" xfId="13091"/>
    <cellStyle name="Moneda 3 3 2 5 3 2 3" xfId="9779"/>
    <cellStyle name="Moneda 3 3 2 5 3 3" xfId="4811"/>
    <cellStyle name="Moneda 3 3 2 5 3 3 2" xfId="11435"/>
    <cellStyle name="Moneda 3 3 2 5 3 4" xfId="8123"/>
    <cellStyle name="Moneda 3 3 2 5 4" xfId="2051"/>
    <cellStyle name="Moneda 3 3 2 5 4 2" xfId="5363"/>
    <cellStyle name="Moneda 3 3 2 5 4 2 2" xfId="11987"/>
    <cellStyle name="Moneda 3 3 2 5 4 3" xfId="8675"/>
    <cellStyle name="Moneda 3 3 2 5 5" xfId="3707"/>
    <cellStyle name="Moneda 3 3 2 5 5 2" xfId="10331"/>
    <cellStyle name="Moneda 3 3 2 5 6" xfId="7019"/>
    <cellStyle name="Moneda 3 3 2 6" xfId="671"/>
    <cellStyle name="Moneda 3 3 2 6 2" xfId="2327"/>
    <cellStyle name="Moneda 3 3 2 6 2 2" xfId="5639"/>
    <cellStyle name="Moneda 3 3 2 6 2 2 2" xfId="12263"/>
    <cellStyle name="Moneda 3 3 2 6 2 3" xfId="8951"/>
    <cellStyle name="Moneda 3 3 2 6 3" xfId="3983"/>
    <cellStyle name="Moneda 3 3 2 6 3 2" xfId="10607"/>
    <cellStyle name="Moneda 3 3 2 6 4" xfId="7295"/>
    <cellStyle name="Moneda 3 3 2 7" xfId="1223"/>
    <cellStyle name="Moneda 3 3 2 7 2" xfId="2879"/>
    <cellStyle name="Moneda 3 3 2 7 2 2" xfId="6191"/>
    <cellStyle name="Moneda 3 3 2 7 2 2 2" xfId="12815"/>
    <cellStyle name="Moneda 3 3 2 7 2 3" xfId="9503"/>
    <cellStyle name="Moneda 3 3 2 7 3" xfId="4535"/>
    <cellStyle name="Moneda 3 3 2 7 3 2" xfId="11159"/>
    <cellStyle name="Moneda 3 3 2 7 4" xfId="7847"/>
    <cellStyle name="Moneda 3 3 2 8" xfId="1775"/>
    <cellStyle name="Moneda 3 3 2 8 2" xfId="5087"/>
    <cellStyle name="Moneda 3 3 2 8 2 2" xfId="11711"/>
    <cellStyle name="Moneda 3 3 2 8 3" xfId="8399"/>
    <cellStyle name="Moneda 3 3 2 9" xfId="3431"/>
    <cellStyle name="Moneda 3 3 2 9 2" xfId="10055"/>
    <cellStyle name="Moneda 3 3 3" xfId="137"/>
    <cellStyle name="Moneda 3 3 3 2" xfId="206"/>
    <cellStyle name="Moneda 3 3 3 2 2" xfId="344"/>
    <cellStyle name="Moneda 3 3 3 2 2 2" xfId="620"/>
    <cellStyle name="Moneda 3 3 3 2 2 2 2" xfId="1172"/>
    <cellStyle name="Moneda 3 3 3 2 2 2 2 2" xfId="2828"/>
    <cellStyle name="Moneda 3 3 3 2 2 2 2 2 2" xfId="6140"/>
    <cellStyle name="Moneda 3 3 3 2 2 2 2 2 2 2" xfId="12764"/>
    <cellStyle name="Moneda 3 3 3 2 2 2 2 2 3" xfId="9452"/>
    <cellStyle name="Moneda 3 3 3 2 2 2 2 3" xfId="4484"/>
    <cellStyle name="Moneda 3 3 3 2 2 2 2 3 2" xfId="11108"/>
    <cellStyle name="Moneda 3 3 3 2 2 2 2 4" xfId="7796"/>
    <cellStyle name="Moneda 3 3 3 2 2 2 3" xfId="1724"/>
    <cellStyle name="Moneda 3 3 3 2 2 2 3 2" xfId="3380"/>
    <cellStyle name="Moneda 3 3 3 2 2 2 3 2 2" xfId="6692"/>
    <cellStyle name="Moneda 3 3 3 2 2 2 3 2 2 2" xfId="13316"/>
    <cellStyle name="Moneda 3 3 3 2 2 2 3 2 3" xfId="10004"/>
    <cellStyle name="Moneda 3 3 3 2 2 2 3 3" xfId="5036"/>
    <cellStyle name="Moneda 3 3 3 2 2 2 3 3 2" xfId="11660"/>
    <cellStyle name="Moneda 3 3 3 2 2 2 3 4" xfId="8348"/>
    <cellStyle name="Moneda 3 3 3 2 2 2 4" xfId="2276"/>
    <cellStyle name="Moneda 3 3 3 2 2 2 4 2" xfId="5588"/>
    <cellStyle name="Moneda 3 3 3 2 2 2 4 2 2" xfId="12212"/>
    <cellStyle name="Moneda 3 3 3 2 2 2 4 3" xfId="8900"/>
    <cellStyle name="Moneda 3 3 3 2 2 2 5" xfId="3932"/>
    <cellStyle name="Moneda 3 3 3 2 2 2 5 2" xfId="10556"/>
    <cellStyle name="Moneda 3 3 3 2 2 2 6" xfId="7244"/>
    <cellStyle name="Moneda 3 3 3 2 2 3" xfId="896"/>
    <cellStyle name="Moneda 3 3 3 2 2 3 2" xfId="2552"/>
    <cellStyle name="Moneda 3 3 3 2 2 3 2 2" xfId="5864"/>
    <cellStyle name="Moneda 3 3 3 2 2 3 2 2 2" xfId="12488"/>
    <cellStyle name="Moneda 3 3 3 2 2 3 2 3" xfId="9176"/>
    <cellStyle name="Moneda 3 3 3 2 2 3 3" xfId="4208"/>
    <cellStyle name="Moneda 3 3 3 2 2 3 3 2" xfId="10832"/>
    <cellStyle name="Moneda 3 3 3 2 2 3 4" xfId="7520"/>
    <cellStyle name="Moneda 3 3 3 2 2 4" xfId="1448"/>
    <cellStyle name="Moneda 3 3 3 2 2 4 2" xfId="3104"/>
    <cellStyle name="Moneda 3 3 3 2 2 4 2 2" xfId="6416"/>
    <cellStyle name="Moneda 3 3 3 2 2 4 2 2 2" xfId="13040"/>
    <cellStyle name="Moneda 3 3 3 2 2 4 2 3" xfId="9728"/>
    <cellStyle name="Moneda 3 3 3 2 2 4 3" xfId="4760"/>
    <cellStyle name="Moneda 3 3 3 2 2 4 3 2" xfId="11384"/>
    <cellStyle name="Moneda 3 3 3 2 2 4 4" xfId="8072"/>
    <cellStyle name="Moneda 3 3 3 2 2 5" xfId="2000"/>
    <cellStyle name="Moneda 3 3 3 2 2 5 2" xfId="5312"/>
    <cellStyle name="Moneda 3 3 3 2 2 5 2 2" xfId="11936"/>
    <cellStyle name="Moneda 3 3 3 2 2 5 3" xfId="8624"/>
    <cellStyle name="Moneda 3 3 3 2 2 6" xfId="3656"/>
    <cellStyle name="Moneda 3 3 3 2 2 6 2" xfId="10280"/>
    <cellStyle name="Moneda 3 3 3 2 2 7" xfId="6968"/>
    <cellStyle name="Moneda 3 3 3 2 3" xfId="482"/>
    <cellStyle name="Moneda 3 3 3 2 3 2" xfId="1034"/>
    <cellStyle name="Moneda 3 3 3 2 3 2 2" xfId="2690"/>
    <cellStyle name="Moneda 3 3 3 2 3 2 2 2" xfId="6002"/>
    <cellStyle name="Moneda 3 3 3 2 3 2 2 2 2" xfId="12626"/>
    <cellStyle name="Moneda 3 3 3 2 3 2 2 3" xfId="9314"/>
    <cellStyle name="Moneda 3 3 3 2 3 2 3" xfId="4346"/>
    <cellStyle name="Moneda 3 3 3 2 3 2 3 2" xfId="10970"/>
    <cellStyle name="Moneda 3 3 3 2 3 2 4" xfId="7658"/>
    <cellStyle name="Moneda 3 3 3 2 3 3" xfId="1586"/>
    <cellStyle name="Moneda 3 3 3 2 3 3 2" xfId="3242"/>
    <cellStyle name="Moneda 3 3 3 2 3 3 2 2" xfId="6554"/>
    <cellStyle name="Moneda 3 3 3 2 3 3 2 2 2" xfId="13178"/>
    <cellStyle name="Moneda 3 3 3 2 3 3 2 3" xfId="9866"/>
    <cellStyle name="Moneda 3 3 3 2 3 3 3" xfId="4898"/>
    <cellStyle name="Moneda 3 3 3 2 3 3 3 2" xfId="11522"/>
    <cellStyle name="Moneda 3 3 3 2 3 3 4" xfId="8210"/>
    <cellStyle name="Moneda 3 3 3 2 3 4" xfId="2138"/>
    <cellStyle name="Moneda 3 3 3 2 3 4 2" xfId="5450"/>
    <cellStyle name="Moneda 3 3 3 2 3 4 2 2" xfId="12074"/>
    <cellStyle name="Moneda 3 3 3 2 3 4 3" xfId="8762"/>
    <cellStyle name="Moneda 3 3 3 2 3 5" xfId="3794"/>
    <cellStyle name="Moneda 3 3 3 2 3 5 2" xfId="10418"/>
    <cellStyle name="Moneda 3 3 3 2 3 6" xfId="7106"/>
    <cellStyle name="Moneda 3 3 3 2 4" xfId="758"/>
    <cellStyle name="Moneda 3 3 3 2 4 2" xfId="2414"/>
    <cellStyle name="Moneda 3 3 3 2 4 2 2" xfId="5726"/>
    <cellStyle name="Moneda 3 3 3 2 4 2 2 2" xfId="12350"/>
    <cellStyle name="Moneda 3 3 3 2 4 2 3" xfId="9038"/>
    <cellStyle name="Moneda 3 3 3 2 4 3" xfId="4070"/>
    <cellStyle name="Moneda 3 3 3 2 4 3 2" xfId="10694"/>
    <cellStyle name="Moneda 3 3 3 2 4 4" xfId="7382"/>
    <cellStyle name="Moneda 3 3 3 2 5" xfId="1310"/>
    <cellStyle name="Moneda 3 3 3 2 5 2" xfId="2966"/>
    <cellStyle name="Moneda 3 3 3 2 5 2 2" xfId="6278"/>
    <cellStyle name="Moneda 3 3 3 2 5 2 2 2" xfId="12902"/>
    <cellStyle name="Moneda 3 3 3 2 5 2 3" xfId="9590"/>
    <cellStyle name="Moneda 3 3 3 2 5 3" xfId="4622"/>
    <cellStyle name="Moneda 3 3 3 2 5 3 2" xfId="11246"/>
    <cellStyle name="Moneda 3 3 3 2 5 4" xfId="7934"/>
    <cellStyle name="Moneda 3 3 3 2 6" xfId="1862"/>
    <cellStyle name="Moneda 3 3 3 2 6 2" xfId="5174"/>
    <cellStyle name="Moneda 3 3 3 2 6 2 2" xfId="11798"/>
    <cellStyle name="Moneda 3 3 3 2 6 3" xfId="8486"/>
    <cellStyle name="Moneda 3 3 3 2 7" xfId="3518"/>
    <cellStyle name="Moneda 3 3 3 2 7 2" xfId="10142"/>
    <cellStyle name="Moneda 3 3 3 2 8" xfId="6830"/>
    <cellStyle name="Moneda 3 3 3 3" xfId="275"/>
    <cellStyle name="Moneda 3 3 3 3 2" xfId="551"/>
    <cellStyle name="Moneda 3 3 3 3 2 2" xfId="1103"/>
    <cellStyle name="Moneda 3 3 3 3 2 2 2" xfId="2759"/>
    <cellStyle name="Moneda 3 3 3 3 2 2 2 2" xfId="6071"/>
    <cellStyle name="Moneda 3 3 3 3 2 2 2 2 2" xfId="12695"/>
    <cellStyle name="Moneda 3 3 3 3 2 2 2 3" xfId="9383"/>
    <cellStyle name="Moneda 3 3 3 3 2 2 3" xfId="4415"/>
    <cellStyle name="Moneda 3 3 3 3 2 2 3 2" xfId="11039"/>
    <cellStyle name="Moneda 3 3 3 3 2 2 4" xfId="7727"/>
    <cellStyle name="Moneda 3 3 3 3 2 3" xfId="1655"/>
    <cellStyle name="Moneda 3 3 3 3 2 3 2" xfId="3311"/>
    <cellStyle name="Moneda 3 3 3 3 2 3 2 2" xfId="6623"/>
    <cellStyle name="Moneda 3 3 3 3 2 3 2 2 2" xfId="13247"/>
    <cellStyle name="Moneda 3 3 3 3 2 3 2 3" xfId="9935"/>
    <cellStyle name="Moneda 3 3 3 3 2 3 3" xfId="4967"/>
    <cellStyle name="Moneda 3 3 3 3 2 3 3 2" xfId="11591"/>
    <cellStyle name="Moneda 3 3 3 3 2 3 4" xfId="8279"/>
    <cellStyle name="Moneda 3 3 3 3 2 4" xfId="2207"/>
    <cellStyle name="Moneda 3 3 3 3 2 4 2" xfId="5519"/>
    <cellStyle name="Moneda 3 3 3 3 2 4 2 2" xfId="12143"/>
    <cellStyle name="Moneda 3 3 3 3 2 4 3" xfId="8831"/>
    <cellStyle name="Moneda 3 3 3 3 2 5" xfId="3863"/>
    <cellStyle name="Moneda 3 3 3 3 2 5 2" xfId="10487"/>
    <cellStyle name="Moneda 3 3 3 3 2 6" xfId="7175"/>
    <cellStyle name="Moneda 3 3 3 3 3" xfId="827"/>
    <cellStyle name="Moneda 3 3 3 3 3 2" xfId="2483"/>
    <cellStyle name="Moneda 3 3 3 3 3 2 2" xfId="5795"/>
    <cellStyle name="Moneda 3 3 3 3 3 2 2 2" xfId="12419"/>
    <cellStyle name="Moneda 3 3 3 3 3 2 3" xfId="9107"/>
    <cellStyle name="Moneda 3 3 3 3 3 3" xfId="4139"/>
    <cellStyle name="Moneda 3 3 3 3 3 3 2" xfId="10763"/>
    <cellStyle name="Moneda 3 3 3 3 3 4" xfId="7451"/>
    <cellStyle name="Moneda 3 3 3 3 4" xfId="1379"/>
    <cellStyle name="Moneda 3 3 3 3 4 2" xfId="3035"/>
    <cellStyle name="Moneda 3 3 3 3 4 2 2" xfId="6347"/>
    <cellStyle name="Moneda 3 3 3 3 4 2 2 2" xfId="12971"/>
    <cellStyle name="Moneda 3 3 3 3 4 2 3" xfId="9659"/>
    <cellStyle name="Moneda 3 3 3 3 4 3" xfId="4691"/>
    <cellStyle name="Moneda 3 3 3 3 4 3 2" xfId="11315"/>
    <cellStyle name="Moneda 3 3 3 3 4 4" xfId="8003"/>
    <cellStyle name="Moneda 3 3 3 3 5" xfId="1931"/>
    <cellStyle name="Moneda 3 3 3 3 5 2" xfId="5243"/>
    <cellStyle name="Moneda 3 3 3 3 5 2 2" xfId="11867"/>
    <cellStyle name="Moneda 3 3 3 3 5 3" xfId="8555"/>
    <cellStyle name="Moneda 3 3 3 3 6" xfId="3587"/>
    <cellStyle name="Moneda 3 3 3 3 6 2" xfId="10211"/>
    <cellStyle name="Moneda 3 3 3 3 7" xfId="6899"/>
    <cellStyle name="Moneda 3 3 3 4" xfId="413"/>
    <cellStyle name="Moneda 3 3 3 4 2" xfId="965"/>
    <cellStyle name="Moneda 3 3 3 4 2 2" xfId="2621"/>
    <cellStyle name="Moneda 3 3 3 4 2 2 2" xfId="5933"/>
    <cellStyle name="Moneda 3 3 3 4 2 2 2 2" xfId="12557"/>
    <cellStyle name="Moneda 3 3 3 4 2 2 3" xfId="9245"/>
    <cellStyle name="Moneda 3 3 3 4 2 3" xfId="4277"/>
    <cellStyle name="Moneda 3 3 3 4 2 3 2" xfId="10901"/>
    <cellStyle name="Moneda 3 3 3 4 2 4" xfId="7589"/>
    <cellStyle name="Moneda 3 3 3 4 3" xfId="1517"/>
    <cellStyle name="Moneda 3 3 3 4 3 2" xfId="3173"/>
    <cellStyle name="Moneda 3 3 3 4 3 2 2" xfId="6485"/>
    <cellStyle name="Moneda 3 3 3 4 3 2 2 2" xfId="13109"/>
    <cellStyle name="Moneda 3 3 3 4 3 2 3" xfId="9797"/>
    <cellStyle name="Moneda 3 3 3 4 3 3" xfId="4829"/>
    <cellStyle name="Moneda 3 3 3 4 3 3 2" xfId="11453"/>
    <cellStyle name="Moneda 3 3 3 4 3 4" xfId="8141"/>
    <cellStyle name="Moneda 3 3 3 4 4" xfId="2069"/>
    <cellStyle name="Moneda 3 3 3 4 4 2" xfId="5381"/>
    <cellStyle name="Moneda 3 3 3 4 4 2 2" xfId="12005"/>
    <cellStyle name="Moneda 3 3 3 4 4 3" xfId="8693"/>
    <cellStyle name="Moneda 3 3 3 4 5" xfId="3725"/>
    <cellStyle name="Moneda 3 3 3 4 5 2" xfId="10349"/>
    <cellStyle name="Moneda 3 3 3 4 6" xfId="7037"/>
    <cellStyle name="Moneda 3 3 3 5" xfId="689"/>
    <cellStyle name="Moneda 3 3 3 5 2" xfId="2345"/>
    <cellStyle name="Moneda 3 3 3 5 2 2" xfId="5657"/>
    <cellStyle name="Moneda 3 3 3 5 2 2 2" xfId="12281"/>
    <cellStyle name="Moneda 3 3 3 5 2 3" xfId="8969"/>
    <cellStyle name="Moneda 3 3 3 5 3" xfId="4001"/>
    <cellStyle name="Moneda 3 3 3 5 3 2" xfId="10625"/>
    <cellStyle name="Moneda 3 3 3 5 4" xfId="7313"/>
    <cellStyle name="Moneda 3 3 3 6" xfId="1241"/>
    <cellStyle name="Moneda 3 3 3 6 2" xfId="2897"/>
    <cellStyle name="Moneda 3 3 3 6 2 2" xfId="6209"/>
    <cellStyle name="Moneda 3 3 3 6 2 2 2" xfId="12833"/>
    <cellStyle name="Moneda 3 3 3 6 2 3" xfId="9521"/>
    <cellStyle name="Moneda 3 3 3 6 3" xfId="4553"/>
    <cellStyle name="Moneda 3 3 3 6 3 2" xfId="11177"/>
    <cellStyle name="Moneda 3 3 3 6 4" xfId="7865"/>
    <cellStyle name="Moneda 3 3 3 7" xfId="1793"/>
    <cellStyle name="Moneda 3 3 3 7 2" xfId="5105"/>
    <cellStyle name="Moneda 3 3 3 7 2 2" xfId="11729"/>
    <cellStyle name="Moneda 3 3 3 7 3" xfId="8417"/>
    <cellStyle name="Moneda 3 3 3 8" xfId="3449"/>
    <cellStyle name="Moneda 3 3 3 8 2" xfId="10073"/>
    <cellStyle name="Moneda 3 3 3 9" xfId="6761"/>
    <cellStyle name="Moneda 3 3 4" xfId="172"/>
    <cellStyle name="Moneda 3 3 4 2" xfId="310"/>
    <cellStyle name="Moneda 3 3 4 2 2" xfId="586"/>
    <cellStyle name="Moneda 3 3 4 2 2 2" xfId="1138"/>
    <cellStyle name="Moneda 3 3 4 2 2 2 2" xfId="2794"/>
    <cellStyle name="Moneda 3 3 4 2 2 2 2 2" xfId="6106"/>
    <cellStyle name="Moneda 3 3 4 2 2 2 2 2 2" xfId="12730"/>
    <cellStyle name="Moneda 3 3 4 2 2 2 2 3" xfId="9418"/>
    <cellStyle name="Moneda 3 3 4 2 2 2 3" xfId="4450"/>
    <cellStyle name="Moneda 3 3 4 2 2 2 3 2" xfId="11074"/>
    <cellStyle name="Moneda 3 3 4 2 2 2 4" xfId="7762"/>
    <cellStyle name="Moneda 3 3 4 2 2 3" xfId="1690"/>
    <cellStyle name="Moneda 3 3 4 2 2 3 2" xfId="3346"/>
    <cellStyle name="Moneda 3 3 4 2 2 3 2 2" xfId="6658"/>
    <cellStyle name="Moneda 3 3 4 2 2 3 2 2 2" xfId="13282"/>
    <cellStyle name="Moneda 3 3 4 2 2 3 2 3" xfId="9970"/>
    <cellStyle name="Moneda 3 3 4 2 2 3 3" xfId="5002"/>
    <cellStyle name="Moneda 3 3 4 2 2 3 3 2" xfId="11626"/>
    <cellStyle name="Moneda 3 3 4 2 2 3 4" xfId="8314"/>
    <cellStyle name="Moneda 3 3 4 2 2 4" xfId="2242"/>
    <cellStyle name="Moneda 3 3 4 2 2 4 2" xfId="5554"/>
    <cellStyle name="Moneda 3 3 4 2 2 4 2 2" xfId="12178"/>
    <cellStyle name="Moneda 3 3 4 2 2 4 3" xfId="8866"/>
    <cellStyle name="Moneda 3 3 4 2 2 5" xfId="3898"/>
    <cellStyle name="Moneda 3 3 4 2 2 5 2" xfId="10522"/>
    <cellStyle name="Moneda 3 3 4 2 2 6" xfId="7210"/>
    <cellStyle name="Moneda 3 3 4 2 3" xfId="862"/>
    <cellStyle name="Moneda 3 3 4 2 3 2" xfId="2518"/>
    <cellStyle name="Moneda 3 3 4 2 3 2 2" xfId="5830"/>
    <cellStyle name="Moneda 3 3 4 2 3 2 2 2" xfId="12454"/>
    <cellStyle name="Moneda 3 3 4 2 3 2 3" xfId="9142"/>
    <cellStyle name="Moneda 3 3 4 2 3 3" xfId="4174"/>
    <cellStyle name="Moneda 3 3 4 2 3 3 2" xfId="10798"/>
    <cellStyle name="Moneda 3 3 4 2 3 4" xfId="7486"/>
    <cellStyle name="Moneda 3 3 4 2 4" xfId="1414"/>
    <cellStyle name="Moneda 3 3 4 2 4 2" xfId="3070"/>
    <cellStyle name="Moneda 3 3 4 2 4 2 2" xfId="6382"/>
    <cellStyle name="Moneda 3 3 4 2 4 2 2 2" xfId="13006"/>
    <cellStyle name="Moneda 3 3 4 2 4 2 3" xfId="9694"/>
    <cellStyle name="Moneda 3 3 4 2 4 3" xfId="4726"/>
    <cellStyle name="Moneda 3 3 4 2 4 3 2" xfId="11350"/>
    <cellStyle name="Moneda 3 3 4 2 4 4" xfId="8038"/>
    <cellStyle name="Moneda 3 3 4 2 5" xfId="1966"/>
    <cellStyle name="Moneda 3 3 4 2 5 2" xfId="5278"/>
    <cellStyle name="Moneda 3 3 4 2 5 2 2" xfId="11902"/>
    <cellStyle name="Moneda 3 3 4 2 5 3" xfId="8590"/>
    <cellStyle name="Moneda 3 3 4 2 6" xfId="3622"/>
    <cellStyle name="Moneda 3 3 4 2 6 2" xfId="10246"/>
    <cellStyle name="Moneda 3 3 4 2 7" xfId="6934"/>
    <cellStyle name="Moneda 3 3 4 3" xfId="448"/>
    <cellStyle name="Moneda 3 3 4 3 2" xfId="1000"/>
    <cellStyle name="Moneda 3 3 4 3 2 2" xfId="2656"/>
    <cellStyle name="Moneda 3 3 4 3 2 2 2" xfId="5968"/>
    <cellStyle name="Moneda 3 3 4 3 2 2 2 2" xfId="12592"/>
    <cellStyle name="Moneda 3 3 4 3 2 2 3" xfId="9280"/>
    <cellStyle name="Moneda 3 3 4 3 2 3" xfId="4312"/>
    <cellStyle name="Moneda 3 3 4 3 2 3 2" xfId="10936"/>
    <cellStyle name="Moneda 3 3 4 3 2 4" xfId="7624"/>
    <cellStyle name="Moneda 3 3 4 3 3" xfId="1552"/>
    <cellStyle name="Moneda 3 3 4 3 3 2" xfId="3208"/>
    <cellStyle name="Moneda 3 3 4 3 3 2 2" xfId="6520"/>
    <cellStyle name="Moneda 3 3 4 3 3 2 2 2" xfId="13144"/>
    <cellStyle name="Moneda 3 3 4 3 3 2 3" xfId="9832"/>
    <cellStyle name="Moneda 3 3 4 3 3 3" xfId="4864"/>
    <cellStyle name="Moneda 3 3 4 3 3 3 2" xfId="11488"/>
    <cellStyle name="Moneda 3 3 4 3 3 4" xfId="8176"/>
    <cellStyle name="Moneda 3 3 4 3 4" xfId="2104"/>
    <cellStyle name="Moneda 3 3 4 3 4 2" xfId="5416"/>
    <cellStyle name="Moneda 3 3 4 3 4 2 2" xfId="12040"/>
    <cellStyle name="Moneda 3 3 4 3 4 3" xfId="8728"/>
    <cellStyle name="Moneda 3 3 4 3 5" xfId="3760"/>
    <cellStyle name="Moneda 3 3 4 3 5 2" xfId="10384"/>
    <cellStyle name="Moneda 3 3 4 3 6" xfId="7072"/>
    <cellStyle name="Moneda 3 3 4 4" xfId="724"/>
    <cellStyle name="Moneda 3 3 4 4 2" xfId="2380"/>
    <cellStyle name="Moneda 3 3 4 4 2 2" xfId="5692"/>
    <cellStyle name="Moneda 3 3 4 4 2 2 2" xfId="12316"/>
    <cellStyle name="Moneda 3 3 4 4 2 3" xfId="9004"/>
    <cellStyle name="Moneda 3 3 4 4 3" xfId="4036"/>
    <cellStyle name="Moneda 3 3 4 4 3 2" xfId="10660"/>
    <cellStyle name="Moneda 3 3 4 4 4" xfId="7348"/>
    <cellStyle name="Moneda 3 3 4 5" xfId="1276"/>
    <cellStyle name="Moneda 3 3 4 5 2" xfId="2932"/>
    <cellStyle name="Moneda 3 3 4 5 2 2" xfId="6244"/>
    <cellStyle name="Moneda 3 3 4 5 2 2 2" xfId="12868"/>
    <cellStyle name="Moneda 3 3 4 5 2 3" xfId="9556"/>
    <cellStyle name="Moneda 3 3 4 5 3" xfId="4588"/>
    <cellStyle name="Moneda 3 3 4 5 3 2" xfId="11212"/>
    <cellStyle name="Moneda 3 3 4 5 4" xfId="7900"/>
    <cellStyle name="Moneda 3 3 4 6" xfId="1828"/>
    <cellStyle name="Moneda 3 3 4 6 2" xfId="5140"/>
    <cellStyle name="Moneda 3 3 4 6 2 2" xfId="11764"/>
    <cellStyle name="Moneda 3 3 4 6 3" xfId="8452"/>
    <cellStyle name="Moneda 3 3 4 7" xfId="3484"/>
    <cellStyle name="Moneda 3 3 4 7 2" xfId="10108"/>
    <cellStyle name="Moneda 3 3 4 8" xfId="6796"/>
    <cellStyle name="Moneda 3 3 5" xfId="241"/>
    <cellStyle name="Moneda 3 3 5 2" xfId="517"/>
    <cellStyle name="Moneda 3 3 5 2 2" xfId="1069"/>
    <cellStyle name="Moneda 3 3 5 2 2 2" xfId="2725"/>
    <cellStyle name="Moneda 3 3 5 2 2 2 2" xfId="6037"/>
    <cellStyle name="Moneda 3 3 5 2 2 2 2 2" xfId="12661"/>
    <cellStyle name="Moneda 3 3 5 2 2 2 3" xfId="9349"/>
    <cellStyle name="Moneda 3 3 5 2 2 3" xfId="4381"/>
    <cellStyle name="Moneda 3 3 5 2 2 3 2" xfId="11005"/>
    <cellStyle name="Moneda 3 3 5 2 2 4" xfId="7693"/>
    <cellStyle name="Moneda 3 3 5 2 3" xfId="1621"/>
    <cellStyle name="Moneda 3 3 5 2 3 2" xfId="3277"/>
    <cellStyle name="Moneda 3 3 5 2 3 2 2" xfId="6589"/>
    <cellStyle name="Moneda 3 3 5 2 3 2 2 2" xfId="13213"/>
    <cellStyle name="Moneda 3 3 5 2 3 2 3" xfId="9901"/>
    <cellStyle name="Moneda 3 3 5 2 3 3" xfId="4933"/>
    <cellStyle name="Moneda 3 3 5 2 3 3 2" xfId="11557"/>
    <cellStyle name="Moneda 3 3 5 2 3 4" xfId="8245"/>
    <cellStyle name="Moneda 3 3 5 2 4" xfId="2173"/>
    <cellStyle name="Moneda 3 3 5 2 4 2" xfId="5485"/>
    <cellStyle name="Moneda 3 3 5 2 4 2 2" xfId="12109"/>
    <cellStyle name="Moneda 3 3 5 2 4 3" xfId="8797"/>
    <cellStyle name="Moneda 3 3 5 2 5" xfId="3829"/>
    <cellStyle name="Moneda 3 3 5 2 5 2" xfId="10453"/>
    <cellStyle name="Moneda 3 3 5 2 6" xfId="7141"/>
    <cellStyle name="Moneda 3 3 5 3" xfId="793"/>
    <cellStyle name="Moneda 3 3 5 3 2" xfId="2449"/>
    <cellStyle name="Moneda 3 3 5 3 2 2" xfId="5761"/>
    <cellStyle name="Moneda 3 3 5 3 2 2 2" xfId="12385"/>
    <cellStyle name="Moneda 3 3 5 3 2 3" xfId="9073"/>
    <cellStyle name="Moneda 3 3 5 3 3" xfId="4105"/>
    <cellStyle name="Moneda 3 3 5 3 3 2" xfId="10729"/>
    <cellStyle name="Moneda 3 3 5 3 4" xfId="7417"/>
    <cellStyle name="Moneda 3 3 5 4" xfId="1345"/>
    <cellStyle name="Moneda 3 3 5 4 2" xfId="3001"/>
    <cellStyle name="Moneda 3 3 5 4 2 2" xfId="6313"/>
    <cellStyle name="Moneda 3 3 5 4 2 2 2" xfId="12937"/>
    <cellStyle name="Moneda 3 3 5 4 2 3" xfId="9625"/>
    <cellStyle name="Moneda 3 3 5 4 3" xfId="4657"/>
    <cellStyle name="Moneda 3 3 5 4 3 2" xfId="11281"/>
    <cellStyle name="Moneda 3 3 5 4 4" xfId="7969"/>
    <cellStyle name="Moneda 3 3 5 5" xfId="1897"/>
    <cellStyle name="Moneda 3 3 5 5 2" xfId="5209"/>
    <cellStyle name="Moneda 3 3 5 5 2 2" xfId="11833"/>
    <cellStyle name="Moneda 3 3 5 5 3" xfId="8521"/>
    <cellStyle name="Moneda 3 3 5 6" xfId="3553"/>
    <cellStyle name="Moneda 3 3 5 6 2" xfId="10177"/>
    <cellStyle name="Moneda 3 3 5 7" xfId="6865"/>
    <cellStyle name="Moneda 3 3 6" xfId="379"/>
    <cellStyle name="Moneda 3 3 6 2" xfId="931"/>
    <cellStyle name="Moneda 3 3 6 2 2" xfId="2587"/>
    <cellStyle name="Moneda 3 3 6 2 2 2" xfId="5899"/>
    <cellStyle name="Moneda 3 3 6 2 2 2 2" xfId="12523"/>
    <cellStyle name="Moneda 3 3 6 2 2 3" xfId="9211"/>
    <cellStyle name="Moneda 3 3 6 2 3" xfId="4243"/>
    <cellStyle name="Moneda 3 3 6 2 3 2" xfId="10867"/>
    <cellStyle name="Moneda 3 3 6 2 4" xfId="7555"/>
    <cellStyle name="Moneda 3 3 6 3" xfId="1483"/>
    <cellStyle name="Moneda 3 3 6 3 2" xfId="3139"/>
    <cellStyle name="Moneda 3 3 6 3 2 2" xfId="6451"/>
    <cellStyle name="Moneda 3 3 6 3 2 2 2" xfId="13075"/>
    <cellStyle name="Moneda 3 3 6 3 2 3" xfId="9763"/>
    <cellStyle name="Moneda 3 3 6 3 3" xfId="4795"/>
    <cellStyle name="Moneda 3 3 6 3 3 2" xfId="11419"/>
    <cellStyle name="Moneda 3 3 6 3 4" xfId="8107"/>
    <cellStyle name="Moneda 3 3 6 4" xfId="2035"/>
    <cellStyle name="Moneda 3 3 6 4 2" xfId="5347"/>
    <cellStyle name="Moneda 3 3 6 4 2 2" xfId="11971"/>
    <cellStyle name="Moneda 3 3 6 4 3" xfId="8659"/>
    <cellStyle name="Moneda 3 3 6 5" xfId="3691"/>
    <cellStyle name="Moneda 3 3 6 5 2" xfId="10315"/>
    <cellStyle name="Moneda 3 3 6 6" xfId="7003"/>
    <cellStyle name="Moneda 3 3 7" xfId="655"/>
    <cellStyle name="Moneda 3 3 7 2" xfId="2311"/>
    <cellStyle name="Moneda 3 3 7 2 2" xfId="5623"/>
    <cellStyle name="Moneda 3 3 7 2 2 2" xfId="12247"/>
    <cellStyle name="Moneda 3 3 7 2 3" xfId="8935"/>
    <cellStyle name="Moneda 3 3 7 3" xfId="3967"/>
    <cellStyle name="Moneda 3 3 7 3 2" xfId="10591"/>
    <cellStyle name="Moneda 3 3 7 4" xfId="7279"/>
    <cellStyle name="Moneda 3 3 8" xfId="1207"/>
    <cellStyle name="Moneda 3 3 8 2" xfId="2863"/>
    <cellStyle name="Moneda 3 3 8 2 2" xfId="6175"/>
    <cellStyle name="Moneda 3 3 8 2 2 2" xfId="12799"/>
    <cellStyle name="Moneda 3 3 8 2 3" xfId="9487"/>
    <cellStyle name="Moneda 3 3 8 3" xfId="4519"/>
    <cellStyle name="Moneda 3 3 8 3 2" xfId="11143"/>
    <cellStyle name="Moneda 3 3 8 4" xfId="7831"/>
    <cellStyle name="Moneda 3 3 9" xfId="1759"/>
    <cellStyle name="Moneda 3 3 9 2" xfId="5071"/>
    <cellStyle name="Moneda 3 3 9 2 2" xfId="11695"/>
    <cellStyle name="Moneda 3 3 9 3" xfId="8383"/>
    <cellStyle name="Moneda 3 4" xfId="107"/>
    <cellStyle name="Moneda 3 4 10" xfId="3419"/>
    <cellStyle name="Moneda 3 4 10 2" xfId="10043"/>
    <cellStyle name="Moneda 3 4 11" xfId="6731"/>
    <cellStyle name="Moneda 3 4 2" xfId="123"/>
    <cellStyle name="Moneda 3 4 2 10" xfId="6747"/>
    <cellStyle name="Moneda 3 4 2 2" xfId="157"/>
    <cellStyle name="Moneda 3 4 2 2 2" xfId="226"/>
    <cellStyle name="Moneda 3 4 2 2 2 2" xfId="364"/>
    <cellStyle name="Moneda 3 4 2 2 2 2 2" xfId="640"/>
    <cellStyle name="Moneda 3 4 2 2 2 2 2 2" xfId="1192"/>
    <cellStyle name="Moneda 3 4 2 2 2 2 2 2 2" xfId="2848"/>
    <cellStyle name="Moneda 3 4 2 2 2 2 2 2 2 2" xfId="6160"/>
    <cellStyle name="Moneda 3 4 2 2 2 2 2 2 2 2 2" xfId="12784"/>
    <cellStyle name="Moneda 3 4 2 2 2 2 2 2 2 3" xfId="9472"/>
    <cellStyle name="Moneda 3 4 2 2 2 2 2 2 3" xfId="4504"/>
    <cellStyle name="Moneda 3 4 2 2 2 2 2 2 3 2" xfId="11128"/>
    <cellStyle name="Moneda 3 4 2 2 2 2 2 2 4" xfId="7816"/>
    <cellStyle name="Moneda 3 4 2 2 2 2 2 3" xfId="1744"/>
    <cellStyle name="Moneda 3 4 2 2 2 2 2 3 2" xfId="3400"/>
    <cellStyle name="Moneda 3 4 2 2 2 2 2 3 2 2" xfId="6712"/>
    <cellStyle name="Moneda 3 4 2 2 2 2 2 3 2 2 2" xfId="13336"/>
    <cellStyle name="Moneda 3 4 2 2 2 2 2 3 2 3" xfId="10024"/>
    <cellStyle name="Moneda 3 4 2 2 2 2 2 3 3" xfId="5056"/>
    <cellStyle name="Moneda 3 4 2 2 2 2 2 3 3 2" xfId="11680"/>
    <cellStyle name="Moneda 3 4 2 2 2 2 2 3 4" xfId="8368"/>
    <cellStyle name="Moneda 3 4 2 2 2 2 2 4" xfId="2296"/>
    <cellStyle name="Moneda 3 4 2 2 2 2 2 4 2" xfId="5608"/>
    <cellStyle name="Moneda 3 4 2 2 2 2 2 4 2 2" xfId="12232"/>
    <cellStyle name="Moneda 3 4 2 2 2 2 2 4 3" xfId="8920"/>
    <cellStyle name="Moneda 3 4 2 2 2 2 2 5" xfId="3952"/>
    <cellStyle name="Moneda 3 4 2 2 2 2 2 5 2" xfId="10576"/>
    <cellStyle name="Moneda 3 4 2 2 2 2 2 6" xfId="7264"/>
    <cellStyle name="Moneda 3 4 2 2 2 2 3" xfId="916"/>
    <cellStyle name="Moneda 3 4 2 2 2 2 3 2" xfId="2572"/>
    <cellStyle name="Moneda 3 4 2 2 2 2 3 2 2" xfId="5884"/>
    <cellStyle name="Moneda 3 4 2 2 2 2 3 2 2 2" xfId="12508"/>
    <cellStyle name="Moneda 3 4 2 2 2 2 3 2 3" xfId="9196"/>
    <cellStyle name="Moneda 3 4 2 2 2 2 3 3" xfId="4228"/>
    <cellStyle name="Moneda 3 4 2 2 2 2 3 3 2" xfId="10852"/>
    <cellStyle name="Moneda 3 4 2 2 2 2 3 4" xfId="7540"/>
    <cellStyle name="Moneda 3 4 2 2 2 2 4" xfId="1468"/>
    <cellStyle name="Moneda 3 4 2 2 2 2 4 2" xfId="3124"/>
    <cellStyle name="Moneda 3 4 2 2 2 2 4 2 2" xfId="6436"/>
    <cellStyle name="Moneda 3 4 2 2 2 2 4 2 2 2" xfId="13060"/>
    <cellStyle name="Moneda 3 4 2 2 2 2 4 2 3" xfId="9748"/>
    <cellStyle name="Moneda 3 4 2 2 2 2 4 3" xfId="4780"/>
    <cellStyle name="Moneda 3 4 2 2 2 2 4 3 2" xfId="11404"/>
    <cellStyle name="Moneda 3 4 2 2 2 2 4 4" xfId="8092"/>
    <cellStyle name="Moneda 3 4 2 2 2 2 5" xfId="2020"/>
    <cellStyle name="Moneda 3 4 2 2 2 2 5 2" xfId="5332"/>
    <cellStyle name="Moneda 3 4 2 2 2 2 5 2 2" xfId="11956"/>
    <cellStyle name="Moneda 3 4 2 2 2 2 5 3" xfId="8644"/>
    <cellStyle name="Moneda 3 4 2 2 2 2 6" xfId="3676"/>
    <cellStyle name="Moneda 3 4 2 2 2 2 6 2" xfId="10300"/>
    <cellStyle name="Moneda 3 4 2 2 2 2 7" xfId="6988"/>
    <cellStyle name="Moneda 3 4 2 2 2 3" xfId="502"/>
    <cellStyle name="Moneda 3 4 2 2 2 3 2" xfId="1054"/>
    <cellStyle name="Moneda 3 4 2 2 2 3 2 2" xfId="2710"/>
    <cellStyle name="Moneda 3 4 2 2 2 3 2 2 2" xfId="6022"/>
    <cellStyle name="Moneda 3 4 2 2 2 3 2 2 2 2" xfId="12646"/>
    <cellStyle name="Moneda 3 4 2 2 2 3 2 2 3" xfId="9334"/>
    <cellStyle name="Moneda 3 4 2 2 2 3 2 3" xfId="4366"/>
    <cellStyle name="Moneda 3 4 2 2 2 3 2 3 2" xfId="10990"/>
    <cellStyle name="Moneda 3 4 2 2 2 3 2 4" xfId="7678"/>
    <cellStyle name="Moneda 3 4 2 2 2 3 3" xfId="1606"/>
    <cellStyle name="Moneda 3 4 2 2 2 3 3 2" xfId="3262"/>
    <cellStyle name="Moneda 3 4 2 2 2 3 3 2 2" xfId="6574"/>
    <cellStyle name="Moneda 3 4 2 2 2 3 3 2 2 2" xfId="13198"/>
    <cellStyle name="Moneda 3 4 2 2 2 3 3 2 3" xfId="9886"/>
    <cellStyle name="Moneda 3 4 2 2 2 3 3 3" xfId="4918"/>
    <cellStyle name="Moneda 3 4 2 2 2 3 3 3 2" xfId="11542"/>
    <cellStyle name="Moneda 3 4 2 2 2 3 3 4" xfId="8230"/>
    <cellStyle name="Moneda 3 4 2 2 2 3 4" xfId="2158"/>
    <cellStyle name="Moneda 3 4 2 2 2 3 4 2" xfId="5470"/>
    <cellStyle name="Moneda 3 4 2 2 2 3 4 2 2" xfId="12094"/>
    <cellStyle name="Moneda 3 4 2 2 2 3 4 3" xfId="8782"/>
    <cellStyle name="Moneda 3 4 2 2 2 3 5" xfId="3814"/>
    <cellStyle name="Moneda 3 4 2 2 2 3 5 2" xfId="10438"/>
    <cellStyle name="Moneda 3 4 2 2 2 3 6" xfId="7126"/>
    <cellStyle name="Moneda 3 4 2 2 2 4" xfId="778"/>
    <cellStyle name="Moneda 3 4 2 2 2 4 2" xfId="2434"/>
    <cellStyle name="Moneda 3 4 2 2 2 4 2 2" xfId="5746"/>
    <cellStyle name="Moneda 3 4 2 2 2 4 2 2 2" xfId="12370"/>
    <cellStyle name="Moneda 3 4 2 2 2 4 2 3" xfId="9058"/>
    <cellStyle name="Moneda 3 4 2 2 2 4 3" xfId="4090"/>
    <cellStyle name="Moneda 3 4 2 2 2 4 3 2" xfId="10714"/>
    <cellStyle name="Moneda 3 4 2 2 2 4 4" xfId="7402"/>
    <cellStyle name="Moneda 3 4 2 2 2 5" xfId="1330"/>
    <cellStyle name="Moneda 3 4 2 2 2 5 2" xfId="2986"/>
    <cellStyle name="Moneda 3 4 2 2 2 5 2 2" xfId="6298"/>
    <cellStyle name="Moneda 3 4 2 2 2 5 2 2 2" xfId="12922"/>
    <cellStyle name="Moneda 3 4 2 2 2 5 2 3" xfId="9610"/>
    <cellStyle name="Moneda 3 4 2 2 2 5 3" xfId="4642"/>
    <cellStyle name="Moneda 3 4 2 2 2 5 3 2" xfId="11266"/>
    <cellStyle name="Moneda 3 4 2 2 2 5 4" xfId="7954"/>
    <cellStyle name="Moneda 3 4 2 2 2 6" xfId="1882"/>
    <cellStyle name="Moneda 3 4 2 2 2 6 2" xfId="5194"/>
    <cellStyle name="Moneda 3 4 2 2 2 6 2 2" xfId="11818"/>
    <cellStyle name="Moneda 3 4 2 2 2 6 3" xfId="8506"/>
    <cellStyle name="Moneda 3 4 2 2 2 7" xfId="3538"/>
    <cellStyle name="Moneda 3 4 2 2 2 7 2" xfId="10162"/>
    <cellStyle name="Moneda 3 4 2 2 2 8" xfId="6850"/>
    <cellStyle name="Moneda 3 4 2 2 3" xfId="295"/>
    <cellStyle name="Moneda 3 4 2 2 3 2" xfId="571"/>
    <cellStyle name="Moneda 3 4 2 2 3 2 2" xfId="1123"/>
    <cellStyle name="Moneda 3 4 2 2 3 2 2 2" xfId="2779"/>
    <cellStyle name="Moneda 3 4 2 2 3 2 2 2 2" xfId="6091"/>
    <cellStyle name="Moneda 3 4 2 2 3 2 2 2 2 2" xfId="12715"/>
    <cellStyle name="Moneda 3 4 2 2 3 2 2 2 3" xfId="9403"/>
    <cellStyle name="Moneda 3 4 2 2 3 2 2 3" xfId="4435"/>
    <cellStyle name="Moneda 3 4 2 2 3 2 2 3 2" xfId="11059"/>
    <cellStyle name="Moneda 3 4 2 2 3 2 2 4" xfId="7747"/>
    <cellStyle name="Moneda 3 4 2 2 3 2 3" xfId="1675"/>
    <cellStyle name="Moneda 3 4 2 2 3 2 3 2" xfId="3331"/>
    <cellStyle name="Moneda 3 4 2 2 3 2 3 2 2" xfId="6643"/>
    <cellStyle name="Moneda 3 4 2 2 3 2 3 2 2 2" xfId="13267"/>
    <cellStyle name="Moneda 3 4 2 2 3 2 3 2 3" xfId="9955"/>
    <cellStyle name="Moneda 3 4 2 2 3 2 3 3" xfId="4987"/>
    <cellStyle name="Moneda 3 4 2 2 3 2 3 3 2" xfId="11611"/>
    <cellStyle name="Moneda 3 4 2 2 3 2 3 4" xfId="8299"/>
    <cellStyle name="Moneda 3 4 2 2 3 2 4" xfId="2227"/>
    <cellStyle name="Moneda 3 4 2 2 3 2 4 2" xfId="5539"/>
    <cellStyle name="Moneda 3 4 2 2 3 2 4 2 2" xfId="12163"/>
    <cellStyle name="Moneda 3 4 2 2 3 2 4 3" xfId="8851"/>
    <cellStyle name="Moneda 3 4 2 2 3 2 5" xfId="3883"/>
    <cellStyle name="Moneda 3 4 2 2 3 2 5 2" xfId="10507"/>
    <cellStyle name="Moneda 3 4 2 2 3 2 6" xfId="7195"/>
    <cellStyle name="Moneda 3 4 2 2 3 3" xfId="847"/>
    <cellStyle name="Moneda 3 4 2 2 3 3 2" xfId="2503"/>
    <cellStyle name="Moneda 3 4 2 2 3 3 2 2" xfId="5815"/>
    <cellStyle name="Moneda 3 4 2 2 3 3 2 2 2" xfId="12439"/>
    <cellStyle name="Moneda 3 4 2 2 3 3 2 3" xfId="9127"/>
    <cellStyle name="Moneda 3 4 2 2 3 3 3" xfId="4159"/>
    <cellStyle name="Moneda 3 4 2 2 3 3 3 2" xfId="10783"/>
    <cellStyle name="Moneda 3 4 2 2 3 3 4" xfId="7471"/>
    <cellStyle name="Moneda 3 4 2 2 3 4" xfId="1399"/>
    <cellStyle name="Moneda 3 4 2 2 3 4 2" xfId="3055"/>
    <cellStyle name="Moneda 3 4 2 2 3 4 2 2" xfId="6367"/>
    <cellStyle name="Moneda 3 4 2 2 3 4 2 2 2" xfId="12991"/>
    <cellStyle name="Moneda 3 4 2 2 3 4 2 3" xfId="9679"/>
    <cellStyle name="Moneda 3 4 2 2 3 4 3" xfId="4711"/>
    <cellStyle name="Moneda 3 4 2 2 3 4 3 2" xfId="11335"/>
    <cellStyle name="Moneda 3 4 2 2 3 4 4" xfId="8023"/>
    <cellStyle name="Moneda 3 4 2 2 3 5" xfId="1951"/>
    <cellStyle name="Moneda 3 4 2 2 3 5 2" xfId="5263"/>
    <cellStyle name="Moneda 3 4 2 2 3 5 2 2" xfId="11887"/>
    <cellStyle name="Moneda 3 4 2 2 3 5 3" xfId="8575"/>
    <cellStyle name="Moneda 3 4 2 2 3 6" xfId="3607"/>
    <cellStyle name="Moneda 3 4 2 2 3 6 2" xfId="10231"/>
    <cellStyle name="Moneda 3 4 2 2 3 7" xfId="6919"/>
    <cellStyle name="Moneda 3 4 2 2 4" xfId="433"/>
    <cellStyle name="Moneda 3 4 2 2 4 2" xfId="985"/>
    <cellStyle name="Moneda 3 4 2 2 4 2 2" xfId="2641"/>
    <cellStyle name="Moneda 3 4 2 2 4 2 2 2" xfId="5953"/>
    <cellStyle name="Moneda 3 4 2 2 4 2 2 2 2" xfId="12577"/>
    <cellStyle name="Moneda 3 4 2 2 4 2 2 3" xfId="9265"/>
    <cellStyle name="Moneda 3 4 2 2 4 2 3" xfId="4297"/>
    <cellStyle name="Moneda 3 4 2 2 4 2 3 2" xfId="10921"/>
    <cellStyle name="Moneda 3 4 2 2 4 2 4" xfId="7609"/>
    <cellStyle name="Moneda 3 4 2 2 4 3" xfId="1537"/>
    <cellStyle name="Moneda 3 4 2 2 4 3 2" xfId="3193"/>
    <cellStyle name="Moneda 3 4 2 2 4 3 2 2" xfId="6505"/>
    <cellStyle name="Moneda 3 4 2 2 4 3 2 2 2" xfId="13129"/>
    <cellStyle name="Moneda 3 4 2 2 4 3 2 3" xfId="9817"/>
    <cellStyle name="Moneda 3 4 2 2 4 3 3" xfId="4849"/>
    <cellStyle name="Moneda 3 4 2 2 4 3 3 2" xfId="11473"/>
    <cellStyle name="Moneda 3 4 2 2 4 3 4" xfId="8161"/>
    <cellStyle name="Moneda 3 4 2 2 4 4" xfId="2089"/>
    <cellStyle name="Moneda 3 4 2 2 4 4 2" xfId="5401"/>
    <cellStyle name="Moneda 3 4 2 2 4 4 2 2" xfId="12025"/>
    <cellStyle name="Moneda 3 4 2 2 4 4 3" xfId="8713"/>
    <cellStyle name="Moneda 3 4 2 2 4 5" xfId="3745"/>
    <cellStyle name="Moneda 3 4 2 2 4 5 2" xfId="10369"/>
    <cellStyle name="Moneda 3 4 2 2 4 6" xfId="7057"/>
    <cellStyle name="Moneda 3 4 2 2 5" xfId="709"/>
    <cellStyle name="Moneda 3 4 2 2 5 2" xfId="2365"/>
    <cellStyle name="Moneda 3 4 2 2 5 2 2" xfId="5677"/>
    <cellStyle name="Moneda 3 4 2 2 5 2 2 2" xfId="12301"/>
    <cellStyle name="Moneda 3 4 2 2 5 2 3" xfId="8989"/>
    <cellStyle name="Moneda 3 4 2 2 5 3" xfId="4021"/>
    <cellStyle name="Moneda 3 4 2 2 5 3 2" xfId="10645"/>
    <cellStyle name="Moneda 3 4 2 2 5 4" xfId="7333"/>
    <cellStyle name="Moneda 3 4 2 2 6" xfId="1261"/>
    <cellStyle name="Moneda 3 4 2 2 6 2" xfId="2917"/>
    <cellStyle name="Moneda 3 4 2 2 6 2 2" xfId="6229"/>
    <cellStyle name="Moneda 3 4 2 2 6 2 2 2" xfId="12853"/>
    <cellStyle name="Moneda 3 4 2 2 6 2 3" xfId="9541"/>
    <cellStyle name="Moneda 3 4 2 2 6 3" xfId="4573"/>
    <cellStyle name="Moneda 3 4 2 2 6 3 2" xfId="11197"/>
    <cellStyle name="Moneda 3 4 2 2 6 4" xfId="7885"/>
    <cellStyle name="Moneda 3 4 2 2 7" xfId="1813"/>
    <cellStyle name="Moneda 3 4 2 2 7 2" xfId="5125"/>
    <cellStyle name="Moneda 3 4 2 2 7 2 2" xfId="11749"/>
    <cellStyle name="Moneda 3 4 2 2 7 3" xfId="8437"/>
    <cellStyle name="Moneda 3 4 2 2 8" xfId="3469"/>
    <cellStyle name="Moneda 3 4 2 2 8 2" xfId="10093"/>
    <cellStyle name="Moneda 3 4 2 2 9" xfId="6781"/>
    <cellStyle name="Moneda 3 4 2 3" xfId="192"/>
    <cellStyle name="Moneda 3 4 2 3 2" xfId="330"/>
    <cellStyle name="Moneda 3 4 2 3 2 2" xfId="606"/>
    <cellStyle name="Moneda 3 4 2 3 2 2 2" xfId="1158"/>
    <cellStyle name="Moneda 3 4 2 3 2 2 2 2" xfId="2814"/>
    <cellStyle name="Moneda 3 4 2 3 2 2 2 2 2" xfId="6126"/>
    <cellStyle name="Moneda 3 4 2 3 2 2 2 2 2 2" xfId="12750"/>
    <cellStyle name="Moneda 3 4 2 3 2 2 2 2 3" xfId="9438"/>
    <cellStyle name="Moneda 3 4 2 3 2 2 2 3" xfId="4470"/>
    <cellStyle name="Moneda 3 4 2 3 2 2 2 3 2" xfId="11094"/>
    <cellStyle name="Moneda 3 4 2 3 2 2 2 4" xfId="7782"/>
    <cellStyle name="Moneda 3 4 2 3 2 2 3" xfId="1710"/>
    <cellStyle name="Moneda 3 4 2 3 2 2 3 2" xfId="3366"/>
    <cellStyle name="Moneda 3 4 2 3 2 2 3 2 2" xfId="6678"/>
    <cellStyle name="Moneda 3 4 2 3 2 2 3 2 2 2" xfId="13302"/>
    <cellStyle name="Moneda 3 4 2 3 2 2 3 2 3" xfId="9990"/>
    <cellStyle name="Moneda 3 4 2 3 2 2 3 3" xfId="5022"/>
    <cellStyle name="Moneda 3 4 2 3 2 2 3 3 2" xfId="11646"/>
    <cellStyle name="Moneda 3 4 2 3 2 2 3 4" xfId="8334"/>
    <cellStyle name="Moneda 3 4 2 3 2 2 4" xfId="2262"/>
    <cellStyle name="Moneda 3 4 2 3 2 2 4 2" xfId="5574"/>
    <cellStyle name="Moneda 3 4 2 3 2 2 4 2 2" xfId="12198"/>
    <cellStyle name="Moneda 3 4 2 3 2 2 4 3" xfId="8886"/>
    <cellStyle name="Moneda 3 4 2 3 2 2 5" xfId="3918"/>
    <cellStyle name="Moneda 3 4 2 3 2 2 5 2" xfId="10542"/>
    <cellStyle name="Moneda 3 4 2 3 2 2 6" xfId="7230"/>
    <cellStyle name="Moneda 3 4 2 3 2 3" xfId="882"/>
    <cellStyle name="Moneda 3 4 2 3 2 3 2" xfId="2538"/>
    <cellStyle name="Moneda 3 4 2 3 2 3 2 2" xfId="5850"/>
    <cellStyle name="Moneda 3 4 2 3 2 3 2 2 2" xfId="12474"/>
    <cellStyle name="Moneda 3 4 2 3 2 3 2 3" xfId="9162"/>
    <cellStyle name="Moneda 3 4 2 3 2 3 3" xfId="4194"/>
    <cellStyle name="Moneda 3 4 2 3 2 3 3 2" xfId="10818"/>
    <cellStyle name="Moneda 3 4 2 3 2 3 4" xfId="7506"/>
    <cellStyle name="Moneda 3 4 2 3 2 4" xfId="1434"/>
    <cellStyle name="Moneda 3 4 2 3 2 4 2" xfId="3090"/>
    <cellStyle name="Moneda 3 4 2 3 2 4 2 2" xfId="6402"/>
    <cellStyle name="Moneda 3 4 2 3 2 4 2 2 2" xfId="13026"/>
    <cellStyle name="Moneda 3 4 2 3 2 4 2 3" xfId="9714"/>
    <cellStyle name="Moneda 3 4 2 3 2 4 3" xfId="4746"/>
    <cellStyle name="Moneda 3 4 2 3 2 4 3 2" xfId="11370"/>
    <cellStyle name="Moneda 3 4 2 3 2 4 4" xfId="8058"/>
    <cellStyle name="Moneda 3 4 2 3 2 5" xfId="1986"/>
    <cellStyle name="Moneda 3 4 2 3 2 5 2" xfId="5298"/>
    <cellStyle name="Moneda 3 4 2 3 2 5 2 2" xfId="11922"/>
    <cellStyle name="Moneda 3 4 2 3 2 5 3" xfId="8610"/>
    <cellStyle name="Moneda 3 4 2 3 2 6" xfId="3642"/>
    <cellStyle name="Moneda 3 4 2 3 2 6 2" xfId="10266"/>
    <cellStyle name="Moneda 3 4 2 3 2 7" xfId="6954"/>
    <cellStyle name="Moneda 3 4 2 3 3" xfId="468"/>
    <cellStyle name="Moneda 3 4 2 3 3 2" xfId="1020"/>
    <cellStyle name="Moneda 3 4 2 3 3 2 2" xfId="2676"/>
    <cellStyle name="Moneda 3 4 2 3 3 2 2 2" xfId="5988"/>
    <cellStyle name="Moneda 3 4 2 3 3 2 2 2 2" xfId="12612"/>
    <cellStyle name="Moneda 3 4 2 3 3 2 2 3" xfId="9300"/>
    <cellStyle name="Moneda 3 4 2 3 3 2 3" xfId="4332"/>
    <cellStyle name="Moneda 3 4 2 3 3 2 3 2" xfId="10956"/>
    <cellStyle name="Moneda 3 4 2 3 3 2 4" xfId="7644"/>
    <cellStyle name="Moneda 3 4 2 3 3 3" xfId="1572"/>
    <cellStyle name="Moneda 3 4 2 3 3 3 2" xfId="3228"/>
    <cellStyle name="Moneda 3 4 2 3 3 3 2 2" xfId="6540"/>
    <cellStyle name="Moneda 3 4 2 3 3 3 2 2 2" xfId="13164"/>
    <cellStyle name="Moneda 3 4 2 3 3 3 2 3" xfId="9852"/>
    <cellStyle name="Moneda 3 4 2 3 3 3 3" xfId="4884"/>
    <cellStyle name="Moneda 3 4 2 3 3 3 3 2" xfId="11508"/>
    <cellStyle name="Moneda 3 4 2 3 3 3 4" xfId="8196"/>
    <cellStyle name="Moneda 3 4 2 3 3 4" xfId="2124"/>
    <cellStyle name="Moneda 3 4 2 3 3 4 2" xfId="5436"/>
    <cellStyle name="Moneda 3 4 2 3 3 4 2 2" xfId="12060"/>
    <cellStyle name="Moneda 3 4 2 3 3 4 3" xfId="8748"/>
    <cellStyle name="Moneda 3 4 2 3 3 5" xfId="3780"/>
    <cellStyle name="Moneda 3 4 2 3 3 5 2" xfId="10404"/>
    <cellStyle name="Moneda 3 4 2 3 3 6" xfId="7092"/>
    <cellStyle name="Moneda 3 4 2 3 4" xfId="744"/>
    <cellStyle name="Moneda 3 4 2 3 4 2" xfId="2400"/>
    <cellStyle name="Moneda 3 4 2 3 4 2 2" xfId="5712"/>
    <cellStyle name="Moneda 3 4 2 3 4 2 2 2" xfId="12336"/>
    <cellStyle name="Moneda 3 4 2 3 4 2 3" xfId="9024"/>
    <cellStyle name="Moneda 3 4 2 3 4 3" xfId="4056"/>
    <cellStyle name="Moneda 3 4 2 3 4 3 2" xfId="10680"/>
    <cellStyle name="Moneda 3 4 2 3 4 4" xfId="7368"/>
    <cellStyle name="Moneda 3 4 2 3 5" xfId="1296"/>
    <cellStyle name="Moneda 3 4 2 3 5 2" xfId="2952"/>
    <cellStyle name="Moneda 3 4 2 3 5 2 2" xfId="6264"/>
    <cellStyle name="Moneda 3 4 2 3 5 2 2 2" xfId="12888"/>
    <cellStyle name="Moneda 3 4 2 3 5 2 3" xfId="9576"/>
    <cellStyle name="Moneda 3 4 2 3 5 3" xfId="4608"/>
    <cellStyle name="Moneda 3 4 2 3 5 3 2" xfId="11232"/>
    <cellStyle name="Moneda 3 4 2 3 5 4" xfId="7920"/>
    <cellStyle name="Moneda 3 4 2 3 6" xfId="1848"/>
    <cellStyle name="Moneda 3 4 2 3 6 2" xfId="5160"/>
    <cellStyle name="Moneda 3 4 2 3 6 2 2" xfId="11784"/>
    <cellStyle name="Moneda 3 4 2 3 6 3" xfId="8472"/>
    <cellStyle name="Moneda 3 4 2 3 7" xfId="3504"/>
    <cellStyle name="Moneda 3 4 2 3 7 2" xfId="10128"/>
    <cellStyle name="Moneda 3 4 2 3 8" xfId="6816"/>
    <cellStyle name="Moneda 3 4 2 4" xfId="261"/>
    <cellStyle name="Moneda 3 4 2 4 2" xfId="537"/>
    <cellStyle name="Moneda 3 4 2 4 2 2" xfId="1089"/>
    <cellStyle name="Moneda 3 4 2 4 2 2 2" xfId="2745"/>
    <cellStyle name="Moneda 3 4 2 4 2 2 2 2" xfId="6057"/>
    <cellStyle name="Moneda 3 4 2 4 2 2 2 2 2" xfId="12681"/>
    <cellStyle name="Moneda 3 4 2 4 2 2 2 3" xfId="9369"/>
    <cellStyle name="Moneda 3 4 2 4 2 2 3" xfId="4401"/>
    <cellStyle name="Moneda 3 4 2 4 2 2 3 2" xfId="11025"/>
    <cellStyle name="Moneda 3 4 2 4 2 2 4" xfId="7713"/>
    <cellStyle name="Moneda 3 4 2 4 2 3" xfId="1641"/>
    <cellStyle name="Moneda 3 4 2 4 2 3 2" xfId="3297"/>
    <cellStyle name="Moneda 3 4 2 4 2 3 2 2" xfId="6609"/>
    <cellStyle name="Moneda 3 4 2 4 2 3 2 2 2" xfId="13233"/>
    <cellStyle name="Moneda 3 4 2 4 2 3 2 3" xfId="9921"/>
    <cellStyle name="Moneda 3 4 2 4 2 3 3" xfId="4953"/>
    <cellStyle name="Moneda 3 4 2 4 2 3 3 2" xfId="11577"/>
    <cellStyle name="Moneda 3 4 2 4 2 3 4" xfId="8265"/>
    <cellStyle name="Moneda 3 4 2 4 2 4" xfId="2193"/>
    <cellStyle name="Moneda 3 4 2 4 2 4 2" xfId="5505"/>
    <cellStyle name="Moneda 3 4 2 4 2 4 2 2" xfId="12129"/>
    <cellStyle name="Moneda 3 4 2 4 2 4 3" xfId="8817"/>
    <cellStyle name="Moneda 3 4 2 4 2 5" xfId="3849"/>
    <cellStyle name="Moneda 3 4 2 4 2 5 2" xfId="10473"/>
    <cellStyle name="Moneda 3 4 2 4 2 6" xfId="7161"/>
    <cellStyle name="Moneda 3 4 2 4 3" xfId="813"/>
    <cellStyle name="Moneda 3 4 2 4 3 2" xfId="2469"/>
    <cellStyle name="Moneda 3 4 2 4 3 2 2" xfId="5781"/>
    <cellStyle name="Moneda 3 4 2 4 3 2 2 2" xfId="12405"/>
    <cellStyle name="Moneda 3 4 2 4 3 2 3" xfId="9093"/>
    <cellStyle name="Moneda 3 4 2 4 3 3" xfId="4125"/>
    <cellStyle name="Moneda 3 4 2 4 3 3 2" xfId="10749"/>
    <cellStyle name="Moneda 3 4 2 4 3 4" xfId="7437"/>
    <cellStyle name="Moneda 3 4 2 4 4" xfId="1365"/>
    <cellStyle name="Moneda 3 4 2 4 4 2" xfId="3021"/>
    <cellStyle name="Moneda 3 4 2 4 4 2 2" xfId="6333"/>
    <cellStyle name="Moneda 3 4 2 4 4 2 2 2" xfId="12957"/>
    <cellStyle name="Moneda 3 4 2 4 4 2 3" xfId="9645"/>
    <cellStyle name="Moneda 3 4 2 4 4 3" xfId="4677"/>
    <cellStyle name="Moneda 3 4 2 4 4 3 2" xfId="11301"/>
    <cellStyle name="Moneda 3 4 2 4 4 4" xfId="7989"/>
    <cellStyle name="Moneda 3 4 2 4 5" xfId="1917"/>
    <cellStyle name="Moneda 3 4 2 4 5 2" xfId="5229"/>
    <cellStyle name="Moneda 3 4 2 4 5 2 2" xfId="11853"/>
    <cellStyle name="Moneda 3 4 2 4 5 3" xfId="8541"/>
    <cellStyle name="Moneda 3 4 2 4 6" xfId="3573"/>
    <cellStyle name="Moneda 3 4 2 4 6 2" xfId="10197"/>
    <cellStyle name="Moneda 3 4 2 4 7" xfId="6885"/>
    <cellStyle name="Moneda 3 4 2 5" xfId="399"/>
    <cellStyle name="Moneda 3 4 2 5 2" xfId="951"/>
    <cellStyle name="Moneda 3 4 2 5 2 2" xfId="2607"/>
    <cellStyle name="Moneda 3 4 2 5 2 2 2" xfId="5919"/>
    <cellStyle name="Moneda 3 4 2 5 2 2 2 2" xfId="12543"/>
    <cellStyle name="Moneda 3 4 2 5 2 2 3" xfId="9231"/>
    <cellStyle name="Moneda 3 4 2 5 2 3" xfId="4263"/>
    <cellStyle name="Moneda 3 4 2 5 2 3 2" xfId="10887"/>
    <cellStyle name="Moneda 3 4 2 5 2 4" xfId="7575"/>
    <cellStyle name="Moneda 3 4 2 5 3" xfId="1503"/>
    <cellStyle name="Moneda 3 4 2 5 3 2" xfId="3159"/>
    <cellStyle name="Moneda 3 4 2 5 3 2 2" xfId="6471"/>
    <cellStyle name="Moneda 3 4 2 5 3 2 2 2" xfId="13095"/>
    <cellStyle name="Moneda 3 4 2 5 3 2 3" xfId="9783"/>
    <cellStyle name="Moneda 3 4 2 5 3 3" xfId="4815"/>
    <cellStyle name="Moneda 3 4 2 5 3 3 2" xfId="11439"/>
    <cellStyle name="Moneda 3 4 2 5 3 4" xfId="8127"/>
    <cellStyle name="Moneda 3 4 2 5 4" xfId="2055"/>
    <cellStyle name="Moneda 3 4 2 5 4 2" xfId="5367"/>
    <cellStyle name="Moneda 3 4 2 5 4 2 2" xfId="11991"/>
    <cellStyle name="Moneda 3 4 2 5 4 3" xfId="8679"/>
    <cellStyle name="Moneda 3 4 2 5 5" xfId="3711"/>
    <cellStyle name="Moneda 3 4 2 5 5 2" xfId="10335"/>
    <cellStyle name="Moneda 3 4 2 5 6" xfId="7023"/>
    <cellStyle name="Moneda 3 4 2 6" xfId="675"/>
    <cellStyle name="Moneda 3 4 2 6 2" xfId="2331"/>
    <cellStyle name="Moneda 3 4 2 6 2 2" xfId="5643"/>
    <cellStyle name="Moneda 3 4 2 6 2 2 2" xfId="12267"/>
    <cellStyle name="Moneda 3 4 2 6 2 3" xfId="8955"/>
    <cellStyle name="Moneda 3 4 2 6 3" xfId="3987"/>
    <cellStyle name="Moneda 3 4 2 6 3 2" xfId="10611"/>
    <cellStyle name="Moneda 3 4 2 6 4" xfId="7299"/>
    <cellStyle name="Moneda 3 4 2 7" xfId="1227"/>
    <cellStyle name="Moneda 3 4 2 7 2" xfId="2883"/>
    <cellStyle name="Moneda 3 4 2 7 2 2" xfId="6195"/>
    <cellStyle name="Moneda 3 4 2 7 2 2 2" xfId="12819"/>
    <cellStyle name="Moneda 3 4 2 7 2 3" xfId="9507"/>
    <cellStyle name="Moneda 3 4 2 7 3" xfId="4539"/>
    <cellStyle name="Moneda 3 4 2 7 3 2" xfId="11163"/>
    <cellStyle name="Moneda 3 4 2 7 4" xfId="7851"/>
    <cellStyle name="Moneda 3 4 2 8" xfId="1779"/>
    <cellStyle name="Moneda 3 4 2 8 2" xfId="5091"/>
    <cellStyle name="Moneda 3 4 2 8 2 2" xfId="11715"/>
    <cellStyle name="Moneda 3 4 2 8 3" xfId="8403"/>
    <cellStyle name="Moneda 3 4 2 9" xfId="3435"/>
    <cellStyle name="Moneda 3 4 2 9 2" xfId="10059"/>
    <cellStyle name="Moneda 3 4 3" xfId="141"/>
    <cellStyle name="Moneda 3 4 3 2" xfId="210"/>
    <cellStyle name="Moneda 3 4 3 2 2" xfId="348"/>
    <cellStyle name="Moneda 3 4 3 2 2 2" xfId="624"/>
    <cellStyle name="Moneda 3 4 3 2 2 2 2" xfId="1176"/>
    <cellStyle name="Moneda 3 4 3 2 2 2 2 2" xfId="2832"/>
    <cellStyle name="Moneda 3 4 3 2 2 2 2 2 2" xfId="6144"/>
    <cellStyle name="Moneda 3 4 3 2 2 2 2 2 2 2" xfId="12768"/>
    <cellStyle name="Moneda 3 4 3 2 2 2 2 2 3" xfId="9456"/>
    <cellStyle name="Moneda 3 4 3 2 2 2 2 3" xfId="4488"/>
    <cellStyle name="Moneda 3 4 3 2 2 2 2 3 2" xfId="11112"/>
    <cellStyle name="Moneda 3 4 3 2 2 2 2 4" xfId="7800"/>
    <cellStyle name="Moneda 3 4 3 2 2 2 3" xfId="1728"/>
    <cellStyle name="Moneda 3 4 3 2 2 2 3 2" xfId="3384"/>
    <cellStyle name="Moneda 3 4 3 2 2 2 3 2 2" xfId="6696"/>
    <cellStyle name="Moneda 3 4 3 2 2 2 3 2 2 2" xfId="13320"/>
    <cellStyle name="Moneda 3 4 3 2 2 2 3 2 3" xfId="10008"/>
    <cellStyle name="Moneda 3 4 3 2 2 2 3 3" xfId="5040"/>
    <cellStyle name="Moneda 3 4 3 2 2 2 3 3 2" xfId="11664"/>
    <cellStyle name="Moneda 3 4 3 2 2 2 3 4" xfId="8352"/>
    <cellStyle name="Moneda 3 4 3 2 2 2 4" xfId="2280"/>
    <cellStyle name="Moneda 3 4 3 2 2 2 4 2" xfId="5592"/>
    <cellStyle name="Moneda 3 4 3 2 2 2 4 2 2" xfId="12216"/>
    <cellStyle name="Moneda 3 4 3 2 2 2 4 3" xfId="8904"/>
    <cellStyle name="Moneda 3 4 3 2 2 2 5" xfId="3936"/>
    <cellStyle name="Moneda 3 4 3 2 2 2 5 2" xfId="10560"/>
    <cellStyle name="Moneda 3 4 3 2 2 2 6" xfId="7248"/>
    <cellStyle name="Moneda 3 4 3 2 2 3" xfId="900"/>
    <cellStyle name="Moneda 3 4 3 2 2 3 2" xfId="2556"/>
    <cellStyle name="Moneda 3 4 3 2 2 3 2 2" xfId="5868"/>
    <cellStyle name="Moneda 3 4 3 2 2 3 2 2 2" xfId="12492"/>
    <cellStyle name="Moneda 3 4 3 2 2 3 2 3" xfId="9180"/>
    <cellStyle name="Moneda 3 4 3 2 2 3 3" xfId="4212"/>
    <cellStyle name="Moneda 3 4 3 2 2 3 3 2" xfId="10836"/>
    <cellStyle name="Moneda 3 4 3 2 2 3 4" xfId="7524"/>
    <cellStyle name="Moneda 3 4 3 2 2 4" xfId="1452"/>
    <cellStyle name="Moneda 3 4 3 2 2 4 2" xfId="3108"/>
    <cellStyle name="Moneda 3 4 3 2 2 4 2 2" xfId="6420"/>
    <cellStyle name="Moneda 3 4 3 2 2 4 2 2 2" xfId="13044"/>
    <cellStyle name="Moneda 3 4 3 2 2 4 2 3" xfId="9732"/>
    <cellStyle name="Moneda 3 4 3 2 2 4 3" xfId="4764"/>
    <cellStyle name="Moneda 3 4 3 2 2 4 3 2" xfId="11388"/>
    <cellStyle name="Moneda 3 4 3 2 2 4 4" xfId="8076"/>
    <cellStyle name="Moneda 3 4 3 2 2 5" xfId="2004"/>
    <cellStyle name="Moneda 3 4 3 2 2 5 2" xfId="5316"/>
    <cellStyle name="Moneda 3 4 3 2 2 5 2 2" xfId="11940"/>
    <cellStyle name="Moneda 3 4 3 2 2 5 3" xfId="8628"/>
    <cellStyle name="Moneda 3 4 3 2 2 6" xfId="3660"/>
    <cellStyle name="Moneda 3 4 3 2 2 6 2" xfId="10284"/>
    <cellStyle name="Moneda 3 4 3 2 2 7" xfId="6972"/>
    <cellStyle name="Moneda 3 4 3 2 3" xfId="486"/>
    <cellStyle name="Moneda 3 4 3 2 3 2" xfId="1038"/>
    <cellStyle name="Moneda 3 4 3 2 3 2 2" xfId="2694"/>
    <cellStyle name="Moneda 3 4 3 2 3 2 2 2" xfId="6006"/>
    <cellStyle name="Moneda 3 4 3 2 3 2 2 2 2" xfId="12630"/>
    <cellStyle name="Moneda 3 4 3 2 3 2 2 3" xfId="9318"/>
    <cellStyle name="Moneda 3 4 3 2 3 2 3" xfId="4350"/>
    <cellStyle name="Moneda 3 4 3 2 3 2 3 2" xfId="10974"/>
    <cellStyle name="Moneda 3 4 3 2 3 2 4" xfId="7662"/>
    <cellStyle name="Moneda 3 4 3 2 3 3" xfId="1590"/>
    <cellStyle name="Moneda 3 4 3 2 3 3 2" xfId="3246"/>
    <cellStyle name="Moneda 3 4 3 2 3 3 2 2" xfId="6558"/>
    <cellStyle name="Moneda 3 4 3 2 3 3 2 2 2" xfId="13182"/>
    <cellStyle name="Moneda 3 4 3 2 3 3 2 3" xfId="9870"/>
    <cellStyle name="Moneda 3 4 3 2 3 3 3" xfId="4902"/>
    <cellStyle name="Moneda 3 4 3 2 3 3 3 2" xfId="11526"/>
    <cellStyle name="Moneda 3 4 3 2 3 3 4" xfId="8214"/>
    <cellStyle name="Moneda 3 4 3 2 3 4" xfId="2142"/>
    <cellStyle name="Moneda 3 4 3 2 3 4 2" xfId="5454"/>
    <cellStyle name="Moneda 3 4 3 2 3 4 2 2" xfId="12078"/>
    <cellStyle name="Moneda 3 4 3 2 3 4 3" xfId="8766"/>
    <cellStyle name="Moneda 3 4 3 2 3 5" xfId="3798"/>
    <cellStyle name="Moneda 3 4 3 2 3 5 2" xfId="10422"/>
    <cellStyle name="Moneda 3 4 3 2 3 6" xfId="7110"/>
    <cellStyle name="Moneda 3 4 3 2 4" xfId="762"/>
    <cellStyle name="Moneda 3 4 3 2 4 2" xfId="2418"/>
    <cellStyle name="Moneda 3 4 3 2 4 2 2" xfId="5730"/>
    <cellStyle name="Moneda 3 4 3 2 4 2 2 2" xfId="12354"/>
    <cellStyle name="Moneda 3 4 3 2 4 2 3" xfId="9042"/>
    <cellStyle name="Moneda 3 4 3 2 4 3" xfId="4074"/>
    <cellStyle name="Moneda 3 4 3 2 4 3 2" xfId="10698"/>
    <cellStyle name="Moneda 3 4 3 2 4 4" xfId="7386"/>
    <cellStyle name="Moneda 3 4 3 2 5" xfId="1314"/>
    <cellStyle name="Moneda 3 4 3 2 5 2" xfId="2970"/>
    <cellStyle name="Moneda 3 4 3 2 5 2 2" xfId="6282"/>
    <cellStyle name="Moneda 3 4 3 2 5 2 2 2" xfId="12906"/>
    <cellStyle name="Moneda 3 4 3 2 5 2 3" xfId="9594"/>
    <cellStyle name="Moneda 3 4 3 2 5 3" xfId="4626"/>
    <cellStyle name="Moneda 3 4 3 2 5 3 2" xfId="11250"/>
    <cellStyle name="Moneda 3 4 3 2 5 4" xfId="7938"/>
    <cellStyle name="Moneda 3 4 3 2 6" xfId="1866"/>
    <cellStyle name="Moneda 3 4 3 2 6 2" xfId="5178"/>
    <cellStyle name="Moneda 3 4 3 2 6 2 2" xfId="11802"/>
    <cellStyle name="Moneda 3 4 3 2 6 3" xfId="8490"/>
    <cellStyle name="Moneda 3 4 3 2 7" xfId="3522"/>
    <cellStyle name="Moneda 3 4 3 2 7 2" xfId="10146"/>
    <cellStyle name="Moneda 3 4 3 2 8" xfId="6834"/>
    <cellStyle name="Moneda 3 4 3 3" xfId="279"/>
    <cellStyle name="Moneda 3 4 3 3 2" xfId="555"/>
    <cellStyle name="Moneda 3 4 3 3 2 2" xfId="1107"/>
    <cellStyle name="Moneda 3 4 3 3 2 2 2" xfId="2763"/>
    <cellStyle name="Moneda 3 4 3 3 2 2 2 2" xfId="6075"/>
    <cellStyle name="Moneda 3 4 3 3 2 2 2 2 2" xfId="12699"/>
    <cellStyle name="Moneda 3 4 3 3 2 2 2 3" xfId="9387"/>
    <cellStyle name="Moneda 3 4 3 3 2 2 3" xfId="4419"/>
    <cellStyle name="Moneda 3 4 3 3 2 2 3 2" xfId="11043"/>
    <cellStyle name="Moneda 3 4 3 3 2 2 4" xfId="7731"/>
    <cellStyle name="Moneda 3 4 3 3 2 3" xfId="1659"/>
    <cellStyle name="Moneda 3 4 3 3 2 3 2" xfId="3315"/>
    <cellStyle name="Moneda 3 4 3 3 2 3 2 2" xfId="6627"/>
    <cellStyle name="Moneda 3 4 3 3 2 3 2 2 2" xfId="13251"/>
    <cellStyle name="Moneda 3 4 3 3 2 3 2 3" xfId="9939"/>
    <cellStyle name="Moneda 3 4 3 3 2 3 3" xfId="4971"/>
    <cellStyle name="Moneda 3 4 3 3 2 3 3 2" xfId="11595"/>
    <cellStyle name="Moneda 3 4 3 3 2 3 4" xfId="8283"/>
    <cellStyle name="Moneda 3 4 3 3 2 4" xfId="2211"/>
    <cellStyle name="Moneda 3 4 3 3 2 4 2" xfId="5523"/>
    <cellStyle name="Moneda 3 4 3 3 2 4 2 2" xfId="12147"/>
    <cellStyle name="Moneda 3 4 3 3 2 4 3" xfId="8835"/>
    <cellStyle name="Moneda 3 4 3 3 2 5" xfId="3867"/>
    <cellStyle name="Moneda 3 4 3 3 2 5 2" xfId="10491"/>
    <cellStyle name="Moneda 3 4 3 3 2 6" xfId="7179"/>
    <cellStyle name="Moneda 3 4 3 3 3" xfId="831"/>
    <cellStyle name="Moneda 3 4 3 3 3 2" xfId="2487"/>
    <cellStyle name="Moneda 3 4 3 3 3 2 2" xfId="5799"/>
    <cellStyle name="Moneda 3 4 3 3 3 2 2 2" xfId="12423"/>
    <cellStyle name="Moneda 3 4 3 3 3 2 3" xfId="9111"/>
    <cellStyle name="Moneda 3 4 3 3 3 3" xfId="4143"/>
    <cellStyle name="Moneda 3 4 3 3 3 3 2" xfId="10767"/>
    <cellStyle name="Moneda 3 4 3 3 3 4" xfId="7455"/>
    <cellStyle name="Moneda 3 4 3 3 4" xfId="1383"/>
    <cellStyle name="Moneda 3 4 3 3 4 2" xfId="3039"/>
    <cellStyle name="Moneda 3 4 3 3 4 2 2" xfId="6351"/>
    <cellStyle name="Moneda 3 4 3 3 4 2 2 2" xfId="12975"/>
    <cellStyle name="Moneda 3 4 3 3 4 2 3" xfId="9663"/>
    <cellStyle name="Moneda 3 4 3 3 4 3" xfId="4695"/>
    <cellStyle name="Moneda 3 4 3 3 4 3 2" xfId="11319"/>
    <cellStyle name="Moneda 3 4 3 3 4 4" xfId="8007"/>
    <cellStyle name="Moneda 3 4 3 3 5" xfId="1935"/>
    <cellStyle name="Moneda 3 4 3 3 5 2" xfId="5247"/>
    <cellStyle name="Moneda 3 4 3 3 5 2 2" xfId="11871"/>
    <cellStyle name="Moneda 3 4 3 3 5 3" xfId="8559"/>
    <cellStyle name="Moneda 3 4 3 3 6" xfId="3591"/>
    <cellStyle name="Moneda 3 4 3 3 6 2" xfId="10215"/>
    <cellStyle name="Moneda 3 4 3 3 7" xfId="6903"/>
    <cellStyle name="Moneda 3 4 3 4" xfId="417"/>
    <cellStyle name="Moneda 3 4 3 4 2" xfId="969"/>
    <cellStyle name="Moneda 3 4 3 4 2 2" xfId="2625"/>
    <cellStyle name="Moneda 3 4 3 4 2 2 2" xfId="5937"/>
    <cellStyle name="Moneda 3 4 3 4 2 2 2 2" xfId="12561"/>
    <cellStyle name="Moneda 3 4 3 4 2 2 3" xfId="9249"/>
    <cellStyle name="Moneda 3 4 3 4 2 3" xfId="4281"/>
    <cellStyle name="Moneda 3 4 3 4 2 3 2" xfId="10905"/>
    <cellStyle name="Moneda 3 4 3 4 2 4" xfId="7593"/>
    <cellStyle name="Moneda 3 4 3 4 3" xfId="1521"/>
    <cellStyle name="Moneda 3 4 3 4 3 2" xfId="3177"/>
    <cellStyle name="Moneda 3 4 3 4 3 2 2" xfId="6489"/>
    <cellStyle name="Moneda 3 4 3 4 3 2 2 2" xfId="13113"/>
    <cellStyle name="Moneda 3 4 3 4 3 2 3" xfId="9801"/>
    <cellStyle name="Moneda 3 4 3 4 3 3" xfId="4833"/>
    <cellStyle name="Moneda 3 4 3 4 3 3 2" xfId="11457"/>
    <cellStyle name="Moneda 3 4 3 4 3 4" xfId="8145"/>
    <cellStyle name="Moneda 3 4 3 4 4" xfId="2073"/>
    <cellStyle name="Moneda 3 4 3 4 4 2" xfId="5385"/>
    <cellStyle name="Moneda 3 4 3 4 4 2 2" xfId="12009"/>
    <cellStyle name="Moneda 3 4 3 4 4 3" xfId="8697"/>
    <cellStyle name="Moneda 3 4 3 4 5" xfId="3729"/>
    <cellStyle name="Moneda 3 4 3 4 5 2" xfId="10353"/>
    <cellStyle name="Moneda 3 4 3 4 6" xfId="7041"/>
    <cellStyle name="Moneda 3 4 3 5" xfId="693"/>
    <cellStyle name="Moneda 3 4 3 5 2" xfId="2349"/>
    <cellStyle name="Moneda 3 4 3 5 2 2" xfId="5661"/>
    <cellStyle name="Moneda 3 4 3 5 2 2 2" xfId="12285"/>
    <cellStyle name="Moneda 3 4 3 5 2 3" xfId="8973"/>
    <cellStyle name="Moneda 3 4 3 5 3" xfId="4005"/>
    <cellStyle name="Moneda 3 4 3 5 3 2" xfId="10629"/>
    <cellStyle name="Moneda 3 4 3 5 4" xfId="7317"/>
    <cellStyle name="Moneda 3 4 3 6" xfId="1245"/>
    <cellStyle name="Moneda 3 4 3 6 2" xfId="2901"/>
    <cellStyle name="Moneda 3 4 3 6 2 2" xfId="6213"/>
    <cellStyle name="Moneda 3 4 3 6 2 2 2" xfId="12837"/>
    <cellStyle name="Moneda 3 4 3 6 2 3" xfId="9525"/>
    <cellStyle name="Moneda 3 4 3 6 3" xfId="4557"/>
    <cellStyle name="Moneda 3 4 3 6 3 2" xfId="11181"/>
    <cellStyle name="Moneda 3 4 3 6 4" xfId="7869"/>
    <cellStyle name="Moneda 3 4 3 7" xfId="1797"/>
    <cellStyle name="Moneda 3 4 3 7 2" xfId="5109"/>
    <cellStyle name="Moneda 3 4 3 7 2 2" xfId="11733"/>
    <cellStyle name="Moneda 3 4 3 7 3" xfId="8421"/>
    <cellStyle name="Moneda 3 4 3 8" xfId="3453"/>
    <cellStyle name="Moneda 3 4 3 8 2" xfId="10077"/>
    <cellStyle name="Moneda 3 4 3 9" xfId="6765"/>
    <cellStyle name="Moneda 3 4 4" xfId="176"/>
    <cellStyle name="Moneda 3 4 4 2" xfId="314"/>
    <cellStyle name="Moneda 3 4 4 2 2" xfId="590"/>
    <cellStyle name="Moneda 3 4 4 2 2 2" xfId="1142"/>
    <cellStyle name="Moneda 3 4 4 2 2 2 2" xfId="2798"/>
    <cellStyle name="Moneda 3 4 4 2 2 2 2 2" xfId="6110"/>
    <cellStyle name="Moneda 3 4 4 2 2 2 2 2 2" xfId="12734"/>
    <cellStyle name="Moneda 3 4 4 2 2 2 2 3" xfId="9422"/>
    <cellStyle name="Moneda 3 4 4 2 2 2 3" xfId="4454"/>
    <cellStyle name="Moneda 3 4 4 2 2 2 3 2" xfId="11078"/>
    <cellStyle name="Moneda 3 4 4 2 2 2 4" xfId="7766"/>
    <cellStyle name="Moneda 3 4 4 2 2 3" xfId="1694"/>
    <cellStyle name="Moneda 3 4 4 2 2 3 2" xfId="3350"/>
    <cellStyle name="Moneda 3 4 4 2 2 3 2 2" xfId="6662"/>
    <cellStyle name="Moneda 3 4 4 2 2 3 2 2 2" xfId="13286"/>
    <cellStyle name="Moneda 3 4 4 2 2 3 2 3" xfId="9974"/>
    <cellStyle name="Moneda 3 4 4 2 2 3 3" xfId="5006"/>
    <cellStyle name="Moneda 3 4 4 2 2 3 3 2" xfId="11630"/>
    <cellStyle name="Moneda 3 4 4 2 2 3 4" xfId="8318"/>
    <cellStyle name="Moneda 3 4 4 2 2 4" xfId="2246"/>
    <cellStyle name="Moneda 3 4 4 2 2 4 2" xfId="5558"/>
    <cellStyle name="Moneda 3 4 4 2 2 4 2 2" xfId="12182"/>
    <cellStyle name="Moneda 3 4 4 2 2 4 3" xfId="8870"/>
    <cellStyle name="Moneda 3 4 4 2 2 5" xfId="3902"/>
    <cellStyle name="Moneda 3 4 4 2 2 5 2" xfId="10526"/>
    <cellStyle name="Moneda 3 4 4 2 2 6" xfId="7214"/>
    <cellStyle name="Moneda 3 4 4 2 3" xfId="866"/>
    <cellStyle name="Moneda 3 4 4 2 3 2" xfId="2522"/>
    <cellStyle name="Moneda 3 4 4 2 3 2 2" xfId="5834"/>
    <cellStyle name="Moneda 3 4 4 2 3 2 2 2" xfId="12458"/>
    <cellStyle name="Moneda 3 4 4 2 3 2 3" xfId="9146"/>
    <cellStyle name="Moneda 3 4 4 2 3 3" xfId="4178"/>
    <cellStyle name="Moneda 3 4 4 2 3 3 2" xfId="10802"/>
    <cellStyle name="Moneda 3 4 4 2 3 4" xfId="7490"/>
    <cellStyle name="Moneda 3 4 4 2 4" xfId="1418"/>
    <cellStyle name="Moneda 3 4 4 2 4 2" xfId="3074"/>
    <cellStyle name="Moneda 3 4 4 2 4 2 2" xfId="6386"/>
    <cellStyle name="Moneda 3 4 4 2 4 2 2 2" xfId="13010"/>
    <cellStyle name="Moneda 3 4 4 2 4 2 3" xfId="9698"/>
    <cellStyle name="Moneda 3 4 4 2 4 3" xfId="4730"/>
    <cellStyle name="Moneda 3 4 4 2 4 3 2" xfId="11354"/>
    <cellStyle name="Moneda 3 4 4 2 4 4" xfId="8042"/>
    <cellStyle name="Moneda 3 4 4 2 5" xfId="1970"/>
    <cellStyle name="Moneda 3 4 4 2 5 2" xfId="5282"/>
    <cellStyle name="Moneda 3 4 4 2 5 2 2" xfId="11906"/>
    <cellStyle name="Moneda 3 4 4 2 5 3" xfId="8594"/>
    <cellStyle name="Moneda 3 4 4 2 6" xfId="3626"/>
    <cellStyle name="Moneda 3 4 4 2 6 2" xfId="10250"/>
    <cellStyle name="Moneda 3 4 4 2 7" xfId="6938"/>
    <cellStyle name="Moneda 3 4 4 3" xfId="452"/>
    <cellStyle name="Moneda 3 4 4 3 2" xfId="1004"/>
    <cellStyle name="Moneda 3 4 4 3 2 2" xfId="2660"/>
    <cellStyle name="Moneda 3 4 4 3 2 2 2" xfId="5972"/>
    <cellStyle name="Moneda 3 4 4 3 2 2 2 2" xfId="12596"/>
    <cellStyle name="Moneda 3 4 4 3 2 2 3" xfId="9284"/>
    <cellStyle name="Moneda 3 4 4 3 2 3" xfId="4316"/>
    <cellStyle name="Moneda 3 4 4 3 2 3 2" xfId="10940"/>
    <cellStyle name="Moneda 3 4 4 3 2 4" xfId="7628"/>
    <cellStyle name="Moneda 3 4 4 3 3" xfId="1556"/>
    <cellStyle name="Moneda 3 4 4 3 3 2" xfId="3212"/>
    <cellStyle name="Moneda 3 4 4 3 3 2 2" xfId="6524"/>
    <cellStyle name="Moneda 3 4 4 3 3 2 2 2" xfId="13148"/>
    <cellStyle name="Moneda 3 4 4 3 3 2 3" xfId="9836"/>
    <cellStyle name="Moneda 3 4 4 3 3 3" xfId="4868"/>
    <cellStyle name="Moneda 3 4 4 3 3 3 2" xfId="11492"/>
    <cellStyle name="Moneda 3 4 4 3 3 4" xfId="8180"/>
    <cellStyle name="Moneda 3 4 4 3 4" xfId="2108"/>
    <cellStyle name="Moneda 3 4 4 3 4 2" xfId="5420"/>
    <cellStyle name="Moneda 3 4 4 3 4 2 2" xfId="12044"/>
    <cellStyle name="Moneda 3 4 4 3 4 3" xfId="8732"/>
    <cellStyle name="Moneda 3 4 4 3 5" xfId="3764"/>
    <cellStyle name="Moneda 3 4 4 3 5 2" xfId="10388"/>
    <cellStyle name="Moneda 3 4 4 3 6" xfId="7076"/>
    <cellStyle name="Moneda 3 4 4 4" xfId="728"/>
    <cellStyle name="Moneda 3 4 4 4 2" xfId="2384"/>
    <cellStyle name="Moneda 3 4 4 4 2 2" xfId="5696"/>
    <cellStyle name="Moneda 3 4 4 4 2 2 2" xfId="12320"/>
    <cellStyle name="Moneda 3 4 4 4 2 3" xfId="9008"/>
    <cellStyle name="Moneda 3 4 4 4 3" xfId="4040"/>
    <cellStyle name="Moneda 3 4 4 4 3 2" xfId="10664"/>
    <cellStyle name="Moneda 3 4 4 4 4" xfId="7352"/>
    <cellStyle name="Moneda 3 4 4 5" xfId="1280"/>
    <cellStyle name="Moneda 3 4 4 5 2" xfId="2936"/>
    <cellStyle name="Moneda 3 4 4 5 2 2" xfId="6248"/>
    <cellStyle name="Moneda 3 4 4 5 2 2 2" xfId="12872"/>
    <cellStyle name="Moneda 3 4 4 5 2 3" xfId="9560"/>
    <cellStyle name="Moneda 3 4 4 5 3" xfId="4592"/>
    <cellStyle name="Moneda 3 4 4 5 3 2" xfId="11216"/>
    <cellStyle name="Moneda 3 4 4 5 4" xfId="7904"/>
    <cellStyle name="Moneda 3 4 4 6" xfId="1832"/>
    <cellStyle name="Moneda 3 4 4 6 2" xfId="5144"/>
    <cellStyle name="Moneda 3 4 4 6 2 2" xfId="11768"/>
    <cellStyle name="Moneda 3 4 4 6 3" xfId="8456"/>
    <cellStyle name="Moneda 3 4 4 7" xfId="3488"/>
    <cellStyle name="Moneda 3 4 4 7 2" xfId="10112"/>
    <cellStyle name="Moneda 3 4 4 8" xfId="6800"/>
    <cellStyle name="Moneda 3 4 5" xfId="245"/>
    <cellStyle name="Moneda 3 4 5 2" xfId="521"/>
    <cellStyle name="Moneda 3 4 5 2 2" xfId="1073"/>
    <cellStyle name="Moneda 3 4 5 2 2 2" xfId="2729"/>
    <cellStyle name="Moneda 3 4 5 2 2 2 2" xfId="6041"/>
    <cellStyle name="Moneda 3 4 5 2 2 2 2 2" xfId="12665"/>
    <cellStyle name="Moneda 3 4 5 2 2 2 3" xfId="9353"/>
    <cellStyle name="Moneda 3 4 5 2 2 3" xfId="4385"/>
    <cellStyle name="Moneda 3 4 5 2 2 3 2" xfId="11009"/>
    <cellStyle name="Moneda 3 4 5 2 2 4" xfId="7697"/>
    <cellStyle name="Moneda 3 4 5 2 3" xfId="1625"/>
    <cellStyle name="Moneda 3 4 5 2 3 2" xfId="3281"/>
    <cellStyle name="Moneda 3 4 5 2 3 2 2" xfId="6593"/>
    <cellStyle name="Moneda 3 4 5 2 3 2 2 2" xfId="13217"/>
    <cellStyle name="Moneda 3 4 5 2 3 2 3" xfId="9905"/>
    <cellStyle name="Moneda 3 4 5 2 3 3" xfId="4937"/>
    <cellStyle name="Moneda 3 4 5 2 3 3 2" xfId="11561"/>
    <cellStyle name="Moneda 3 4 5 2 3 4" xfId="8249"/>
    <cellStyle name="Moneda 3 4 5 2 4" xfId="2177"/>
    <cellStyle name="Moneda 3 4 5 2 4 2" xfId="5489"/>
    <cellStyle name="Moneda 3 4 5 2 4 2 2" xfId="12113"/>
    <cellStyle name="Moneda 3 4 5 2 4 3" xfId="8801"/>
    <cellStyle name="Moneda 3 4 5 2 5" xfId="3833"/>
    <cellStyle name="Moneda 3 4 5 2 5 2" xfId="10457"/>
    <cellStyle name="Moneda 3 4 5 2 6" xfId="7145"/>
    <cellStyle name="Moneda 3 4 5 3" xfId="797"/>
    <cellStyle name="Moneda 3 4 5 3 2" xfId="2453"/>
    <cellStyle name="Moneda 3 4 5 3 2 2" xfId="5765"/>
    <cellStyle name="Moneda 3 4 5 3 2 2 2" xfId="12389"/>
    <cellStyle name="Moneda 3 4 5 3 2 3" xfId="9077"/>
    <cellStyle name="Moneda 3 4 5 3 3" xfId="4109"/>
    <cellStyle name="Moneda 3 4 5 3 3 2" xfId="10733"/>
    <cellStyle name="Moneda 3 4 5 3 4" xfId="7421"/>
    <cellStyle name="Moneda 3 4 5 4" xfId="1349"/>
    <cellStyle name="Moneda 3 4 5 4 2" xfId="3005"/>
    <cellStyle name="Moneda 3 4 5 4 2 2" xfId="6317"/>
    <cellStyle name="Moneda 3 4 5 4 2 2 2" xfId="12941"/>
    <cellStyle name="Moneda 3 4 5 4 2 3" xfId="9629"/>
    <cellStyle name="Moneda 3 4 5 4 3" xfId="4661"/>
    <cellStyle name="Moneda 3 4 5 4 3 2" xfId="11285"/>
    <cellStyle name="Moneda 3 4 5 4 4" xfId="7973"/>
    <cellStyle name="Moneda 3 4 5 5" xfId="1901"/>
    <cellStyle name="Moneda 3 4 5 5 2" xfId="5213"/>
    <cellStyle name="Moneda 3 4 5 5 2 2" xfId="11837"/>
    <cellStyle name="Moneda 3 4 5 5 3" xfId="8525"/>
    <cellStyle name="Moneda 3 4 5 6" xfId="3557"/>
    <cellStyle name="Moneda 3 4 5 6 2" xfId="10181"/>
    <cellStyle name="Moneda 3 4 5 7" xfId="6869"/>
    <cellStyle name="Moneda 3 4 6" xfId="383"/>
    <cellStyle name="Moneda 3 4 6 2" xfId="935"/>
    <cellStyle name="Moneda 3 4 6 2 2" xfId="2591"/>
    <cellStyle name="Moneda 3 4 6 2 2 2" xfId="5903"/>
    <cellStyle name="Moneda 3 4 6 2 2 2 2" xfId="12527"/>
    <cellStyle name="Moneda 3 4 6 2 2 3" xfId="9215"/>
    <cellStyle name="Moneda 3 4 6 2 3" xfId="4247"/>
    <cellStyle name="Moneda 3 4 6 2 3 2" xfId="10871"/>
    <cellStyle name="Moneda 3 4 6 2 4" xfId="7559"/>
    <cellStyle name="Moneda 3 4 6 3" xfId="1487"/>
    <cellStyle name="Moneda 3 4 6 3 2" xfId="3143"/>
    <cellStyle name="Moneda 3 4 6 3 2 2" xfId="6455"/>
    <cellStyle name="Moneda 3 4 6 3 2 2 2" xfId="13079"/>
    <cellStyle name="Moneda 3 4 6 3 2 3" xfId="9767"/>
    <cellStyle name="Moneda 3 4 6 3 3" xfId="4799"/>
    <cellStyle name="Moneda 3 4 6 3 3 2" xfId="11423"/>
    <cellStyle name="Moneda 3 4 6 3 4" xfId="8111"/>
    <cellStyle name="Moneda 3 4 6 4" xfId="2039"/>
    <cellStyle name="Moneda 3 4 6 4 2" xfId="5351"/>
    <cellStyle name="Moneda 3 4 6 4 2 2" xfId="11975"/>
    <cellStyle name="Moneda 3 4 6 4 3" xfId="8663"/>
    <cellStyle name="Moneda 3 4 6 5" xfId="3695"/>
    <cellStyle name="Moneda 3 4 6 5 2" xfId="10319"/>
    <cellStyle name="Moneda 3 4 6 6" xfId="7007"/>
    <cellStyle name="Moneda 3 4 7" xfId="659"/>
    <cellStyle name="Moneda 3 4 7 2" xfId="2315"/>
    <cellStyle name="Moneda 3 4 7 2 2" xfId="5627"/>
    <cellStyle name="Moneda 3 4 7 2 2 2" xfId="12251"/>
    <cellStyle name="Moneda 3 4 7 2 3" xfId="8939"/>
    <cellStyle name="Moneda 3 4 7 3" xfId="3971"/>
    <cellStyle name="Moneda 3 4 7 3 2" xfId="10595"/>
    <cellStyle name="Moneda 3 4 7 4" xfId="7283"/>
    <cellStyle name="Moneda 3 4 8" xfId="1211"/>
    <cellStyle name="Moneda 3 4 8 2" xfId="2867"/>
    <cellStyle name="Moneda 3 4 8 2 2" xfId="6179"/>
    <cellStyle name="Moneda 3 4 8 2 2 2" xfId="12803"/>
    <cellStyle name="Moneda 3 4 8 2 3" xfId="9491"/>
    <cellStyle name="Moneda 3 4 8 3" xfId="4523"/>
    <cellStyle name="Moneda 3 4 8 3 2" xfId="11147"/>
    <cellStyle name="Moneda 3 4 8 4" xfId="7835"/>
    <cellStyle name="Moneda 3 4 9" xfId="1763"/>
    <cellStyle name="Moneda 3 4 9 2" xfId="5075"/>
    <cellStyle name="Moneda 3 4 9 2 2" xfId="11699"/>
    <cellStyle name="Moneda 3 4 9 3" xfId="8387"/>
    <cellStyle name="Moneda 3 5" xfId="111"/>
    <cellStyle name="Moneda 3 5 10" xfId="3423"/>
    <cellStyle name="Moneda 3 5 10 2" xfId="10047"/>
    <cellStyle name="Moneda 3 5 11" xfId="6735"/>
    <cellStyle name="Moneda 3 5 2" xfId="127"/>
    <cellStyle name="Moneda 3 5 2 10" xfId="6751"/>
    <cellStyle name="Moneda 3 5 2 2" xfId="161"/>
    <cellStyle name="Moneda 3 5 2 2 2" xfId="230"/>
    <cellStyle name="Moneda 3 5 2 2 2 2" xfId="368"/>
    <cellStyle name="Moneda 3 5 2 2 2 2 2" xfId="644"/>
    <cellStyle name="Moneda 3 5 2 2 2 2 2 2" xfId="1196"/>
    <cellStyle name="Moneda 3 5 2 2 2 2 2 2 2" xfId="2852"/>
    <cellStyle name="Moneda 3 5 2 2 2 2 2 2 2 2" xfId="6164"/>
    <cellStyle name="Moneda 3 5 2 2 2 2 2 2 2 2 2" xfId="12788"/>
    <cellStyle name="Moneda 3 5 2 2 2 2 2 2 2 3" xfId="9476"/>
    <cellStyle name="Moneda 3 5 2 2 2 2 2 2 3" xfId="4508"/>
    <cellStyle name="Moneda 3 5 2 2 2 2 2 2 3 2" xfId="11132"/>
    <cellStyle name="Moneda 3 5 2 2 2 2 2 2 4" xfId="7820"/>
    <cellStyle name="Moneda 3 5 2 2 2 2 2 3" xfId="1748"/>
    <cellStyle name="Moneda 3 5 2 2 2 2 2 3 2" xfId="3404"/>
    <cellStyle name="Moneda 3 5 2 2 2 2 2 3 2 2" xfId="6716"/>
    <cellStyle name="Moneda 3 5 2 2 2 2 2 3 2 2 2" xfId="13340"/>
    <cellStyle name="Moneda 3 5 2 2 2 2 2 3 2 3" xfId="10028"/>
    <cellStyle name="Moneda 3 5 2 2 2 2 2 3 3" xfId="5060"/>
    <cellStyle name="Moneda 3 5 2 2 2 2 2 3 3 2" xfId="11684"/>
    <cellStyle name="Moneda 3 5 2 2 2 2 2 3 4" xfId="8372"/>
    <cellStyle name="Moneda 3 5 2 2 2 2 2 4" xfId="2300"/>
    <cellStyle name="Moneda 3 5 2 2 2 2 2 4 2" xfId="5612"/>
    <cellStyle name="Moneda 3 5 2 2 2 2 2 4 2 2" xfId="12236"/>
    <cellStyle name="Moneda 3 5 2 2 2 2 2 4 3" xfId="8924"/>
    <cellStyle name="Moneda 3 5 2 2 2 2 2 5" xfId="3956"/>
    <cellStyle name="Moneda 3 5 2 2 2 2 2 5 2" xfId="10580"/>
    <cellStyle name="Moneda 3 5 2 2 2 2 2 6" xfId="7268"/>
    <cellStyle name="Moneda 3 5 2 2 2 2 3" xfId="920"/>
    <cellStyle name="Moneda 3 5 2 2 2 2 3 2" xfId="2576"/>
    <cellStyle name="Moneda 3 5 2 2 2 2 3 2 2" xfId="5888"/>
    <cellStyle name="Moneda 3 5 2 2 2 2 3 2 2 2" xfId="12512"/>
    <cellStyle name="Moneda 3 5 2 2 2 2 3 2 3" xfId="9200"/>
    <cellStyle name="Moneda 3 5 2 2 2 2 3 3" xfId="4232"/>
    <cellStyle name="Moneda 3 5 2 2 2 2 3 3 2" xfId="10856"/>
    <cellStyle name="Moneda 3 5 2 2 2 2 3 4" xfId="7544"/>
    <cellStyle name="Moneda 3 5 2 2 2 2 4" xfId="1472"/>
    <cellStyle name="Moneda 3 5 2 2 2 2 4 2" xfId="3128"/>
    <cellStyle name="Moneda 3 5 2 2 2 2 4 2 2" xfId="6440"/>
    <cellStyle name="Moneda 3 5 2 2 2 2 4 2 2 2" xfId="13064"/>
    <cellStyle name="Moneda 3 5 2 2 2 2 4 2 3" xfId="9752"/>
    <cellStyle name="Moneda 3 5 2 2 2 2 4 3" xfId="4784"/>
    <cellStyle name="Moneda 3 5 2 2 2 2 4 3 2" xfId="11408"/>
    <cellStyle name="Moneda 3 5 2 2 2 2 4 4" xfId="8096"/>
    <cellStyle name="Moneda 3 5 2 2 2 2 5" xfId="2024"/>
    <cellStyle name="Moneda 3 5 2 2 2 2 5 2" xfId="5336"/>
    <cellStyle name="Moneda 3 5 2 2 2 2 5 2 2" xfId="11960"/>
    <cellStyle name="Moneda 3 5 2 2 2 2 5 3" xfId="8648"/>
    <cellStyle name="Moneda 3 5 2 2 2 2 6" xfId="3680"/>
    <cellStyle name="Moneda 3 5 2 2 2 2 6 2" xfId="10304"/>
    <cellStyle name="Moneda 3 5 2 2 2 2 7" xfId="6992"/>
    <cellStyle name="Moneda 3 5 2 2 2 3" xfId="506"/>
    <cellStyle name="Moneda 3 5 2 2 2 3 2" xfId="1058"/>
    <cellStyle name="Moneda 3 5 2 2 2 3 2 2" xfId="2714"/>
    <cellStyle name="Moneda 3 5 2 2 2 3 2 2 2" xfId="6026"/>
    <cellStyle name="Moneda 3 5 2 2 2 3 2 2 2 2" xfId="12650"/>
    <cellStyle name="Moneda 3 5 2 2 2 3 2 2 3" xfId="9338"/>
    <cellStyle name="Moneda 3 5 2 2 2 3 2 3" xfId="4370"/>
    <cellStyle name="Moneda 3 5 2 2 2 3 2 3 2" xfId="10994"/>
    <cellStyle name="Moneda 3 5 2 2 2 3 2 4" xfId="7682"/>
    <cellStyle name="Moneda 3 5 2 2 2 3 3" xfId="1610"/>
    <cellStyle name="Moneda 3 5 2 2 2 3 3 2" xfId="3266"/>
    <cellStyle name="Moneda 3 5 2 2 2 3 3 2 2" xfId="6578"/>
    <cellStyle name="Moneda 3 5 2 2 2 3 3 2 2 2" xfId="13202"/>
    <cellStyle name="Moneda 3 5 2 2 2 3 3 2 3" xfId="9890"/>
    <cellStyle name="Moneda 3 5 2 2 2 3 3 3" xfId="4922"/>
    <cellStyle name="Moneda 3 5 2 2 2 3 3 3 2" xfId="11546"/>
    <cellStyle name="Moneda 3 5 2 2 2 3 3 4" xfId="8234"/>
    <cellStyle name="Moneda 3 5 2 2 2 3 4" xfId="2162"/>
    <cellStyle name="Moneda 3 5 2 2 2 3 4 2" xfId="5474"/>
    <cellStyle name="Moneda 3 5 2 2 2 3 4 2 2" xfId="12098"/>
    <cellStyle name="Moneda 3 5 2 2 2 3 4 3" xfId="8786"/>
    <cellStyle name="Moneda 3 5 2 2 2 3 5" xfId="3818"/>
    <cellStyle name="Moneda 3 5 2 2 2 3 5 2" xfId="10442"/>
    <cellStyle name="Moneda 3 5 2 2 2 3 6" xfId="7130"/>
    <cellStyle name="Moneda 3 5 2 2 2 4" xfId="782"/>
    <cellStyle name="Moneda 3 5 2 2 2 4 2" xfId="2438"/>
    <cellStyle name="Moneda 3 5 2 2 2 4 2 2" xfId="5750"/>
    <cellStyle name="Moneda 3 5 2 2 2 4 2 2 2" xfId="12374"/>
    <cellStyle name="Moneda 3 5 2 2 2 4 2 3" xfId="9062"/>
    <cellStyle name="Moneda 3 5 2 2 2 4 3" xfId="4094"/>
    <cellStyle name="Moneda 3 5 2 2 2 4 3 2" xfId="10718"/>
    <cellStyle name="Moneda 3 5 2 2 2 4 4" xfId="7406"/>
    <cellStyle name="Moneda 3 5 2 2 2 5" xfId="1334"/>
    <cellStyle name="Moneda 3 5 2 2 2 5 2" xfId="2990"/>
    <cellStyle name="Moneda 3 5 2 2 2 5 2 2" xfId="6302"/>
    <cellStyle name="Moneda 3 5 2 2 2 5 2 2 2" xfId="12926"/>
    <cellStyle name="Moneda 3 5 2 2 2 5 2 3" xfId="9614"/>
    <cellStyle name="Moneda 3 5 2 2 2 5 3" xfId="4646"/>
    <cellStyle name="Moneda 3 5 2 2 2 5 3 2" xfId="11270"/>
    <cellStyle name="Moneda 3 5 2 2 2 5 4" xfId="7958"/>
    <cellStyle name="Moneda 3 5 2 2 2 6" xfId="1886"/>
    <cellStyle name="Moneda 3 5 2 2 2 6 2" xfId="5198"/>
    <cellStyle name="Moneda 3 5 2 2 2 6 2 2" xfId="11822"/>
    <cellStyle name="Moneda 3 5 2 2 2 6 3" xfId="8510"/>
    <cellStyle name="Moneda 3 5 2 2 2 7" xfId="3542"/>
    <cellStyle name="Moneda 3 5 2 2 2 7 2" xfId="10166"/>
    <cellStyle name="Moneda 3 5 2 2 2 8" xfId="6854"/>
    <cellStyle name="Moneda 3 5 2 2 3" xfId="299"/>
    <cellStyle name="Moneda 3 5 2 2 3 2" xfId="575"/>
    <cellStyle name="Moneda 3 5 2 2 3 2 2" xfId="1127"/>
    <cellStyle name="Moneda 3 5 2 2 3 2 2 2" xfId="2783"/>
    <cellStyle name="Moneda 3 5 2 2 3 2 2 2 2" xfId="6095"/>
    <cellStyle name="Moneda 3 5 2 2 3 2 2 2 2 2" xfId="12719"/>
    <cellStyle name="Moneda 3 5 2 2 3 2 2 2 3" xfId="9407"/>
    <cellStyle name="Moneda 3 5 2 2 3 2 2 3" xfId="4439"/>
    <cellStyle name="Moneda 3 5 2 2 3 2 2 3 2" xfId="11063"/>
    <cellStyle name="Moneda 3 5 2 2 3 2 2 4" xfId="7751"/>
    <cellStyle name="Moneda 3 5 2 2 3 2 3" xfId="1679"/>
    <cellStyle name="Moneda 3 5 2 2 3 2 3 2" xfId="3335"/>
    <cellStyle name="Moneda 3 5 2 2 3 2 3 2 2" xfId="6647"/>
    <cellStyle name="Moneda 3 5 2 2 3 2 3 2 2 2" xfId="13271"/>
    <cellStyle name="Moneda 3 5 2 2 3 2 3 2 3" xfId="9959"/>
    <cellStyle name="Moneda 3 5 2 2 3 2 3 3" xfId="4991"/>
    <cellStyle name="Moneda 3 5 2 2 3 2 3 3 2" xfId="11615"/>
    <cellStyle name="Moneda 3 5 2 2 3 2 3 4" xfId="8303"/>
    <cellStyle name="Moneda 3 5 2 2 3 2 4" xfId="2231"/>
    <cellStyle name="Moneda 3 5 2 2 3 2 4 2" xfId="5543"/>
    <cellStyle name="Moneda 3 5 2 2 3 2 4 2 2" xfId="12167"/>
    <cellStyle name="Moneda 3 5 2 2 3 2 4 3" xfId="8855"/>
    <cellStyle name="Moneda 3 5 2 2 3 2 5" xfId="3887"/>
    <cellStyle name="Moneda 3 5 2 2 3 2 5 2" xfId="10511"/>
    <cellStyle name="Moneda 3 5 2 2 3 2 6" xfId="7199"/>
    <cellStyle name="Moneda 3 5 2 2 3 3" xfId="851"/>
    <cellStyle name="Moneda 3 5 2 2 3 3 2" xfId="2507"/>
    <cellStyle name="Moneda 3 5 2 2 3 3 2 2" xfId="5819"/>
    <cellStyle name="Moneda 3 5 2 2 3 3 2 2 2" xfId="12443"/>
    <cellStyle name="Moneda 3 5 2 2 3 3 2 3" xfId="9131"/>
    <cellStyle name="Moneda 3 5 2 2 3 3 3" xfId="4163"/>
    <cellStyle name="Moneda 3 5 2 2 3 3 3 2" xfId="10787"/>
    <cellStyle name="Moneda 3 5 2 2 3 3 4" xfId="7475"/>
    <cellStyle name="Moneda 3 5 2 2 3 4" xfId="1403"/>
    <cellStyle name="Moneda 3 5 2 2 3 4 2" xfId="3059"/>
    <cellStyle name="Moneda 3 5 2 2 3 4 2 2" xfId="6371"/>
    <cellStyle name="Moneda 3 5 2 2 3 4 2 2 2" xfId="12995"/>
    <cellStyle name="Moneda 3 5 2 2 3 4 2 3" xfId="9683"/>
    <cellStyle name="Moneda 3 5 2 2 3 4 3" xfId="4715"/>
    <cellStyle name="Moneda 3 5 2 2 3 4 3 2" xfId="11339"/>
    <cellStyle name="Moneda 3 5 2 2 3 4 4" xfId="8027"/>
    <cellStyle name="Moneda 3 5 2 2 3 5" xfId="1955"/>
    <cellStyle name="Moneda 3 5 2 2 3 5 2" xfId="5267"/>
    <cellStyle name="Moneda 3 5 2 2 3 5 2 2" xfId="11891"/>
    <cellStyle name="Moneda 3 5 2 2 3 5 3" xfId="8579"/>
    <cellStyle name="Moneda 3 5 2 2 3 6" xfId="3611"/>
    <cellStyle name="Moneda 3 5 2 2 3 6 2" xfId="10235"/>
    <cellStyle name="Moneda 3 5 2 2 3 7" xfId="6923"/>
    <cellStyle name="Moneda 3 5 2 2 4" xfId="437"/>
    <cellStyle name="Moneda 3 5 2 2 4 2" xfId="989"/>
    <cellStyle name="Moneda 3 5 2 2 4 2 2" xfId="2645"/>
    <cellStyle name="Moneda 3 5 2 2 4 2 2 2" xfId="5957"/>
    <cellStyle name="Moneda 3 5 2 2 4 2 2 2 2" xfId="12581"/>
    <cellStyle name="Moneda 3 5 2 2 4 2 2 3" xfId="9269"/>
    <cellStyle name="Moneda 3 5 2 2 4 2 3" xfId="4301"/>
    <cellStyle name="Moneda 3 5 2 2 4 2 3 2" xfId="10925"/>
    <cellStyle name="Moneda 3 5 2 2 4 2 4" xfId="7613"/>
    <cellStyle name="Moneda 3 5 2 2 4 3" xfId="1541"/>
    <cellStyle name="Moneda 3 5 2 2 4 3 2" xfId="3197"/>
    <cellStyle name="Moneda 3 5 2 2 4 3 2 2" xfId="6509"/>
    <cellStyle name="Moneda 3 5 2 2 4 3 2 2 2" xfId="13133"/>
    <cellStyle name="Moneda 3 5 2 2 4 3 2 3" xfId="9821"/>
    <cellStyle name="Moneda 3 5 2 2 4 3 3" xfId="4853"/>
    <cellStyle name="Moneda 3 5 2 2 4 3 3 2" xfId="11477"/>
    <cellStyle name="Moneda 3 5 2 2 4 3 4" xfId="8165"/>
    <cellStyle name="Moneda 3 5 2 2 4 4" xfId="2093"/>
    <cellStyle name="Moneda 3 5 2 2 4 4 2" xfId="5405"/>
    <cellStyle name="Moneda 3 5 2 2 4 4 2 2" xfId="12029"/>
    <cellStyle name="Moneda 3 5 2 2 4 4 3" xfId="8717"/>
    <cellStyle name="Moneda 3 5 2 2 4 5" xfId="3749"/>
    <cellStyle name="Moneda 3 5 2 2 4 5 2" xfId="10373"/>
    <cellStyle name="Moneda 3 5 2 2 4 6" xfId="7061"/>
    <cellStyle name="Moneda 3 5 2 2 5" xfId="713"/>
    <cellStyle name="Moneda 3 5 2 2 5 2" xfId="2369"/>
    <cellStyle name="Moneda 3 5 2 2 5 2 2" xfId="5681"/>
    <cellStyle name="Moneda 3 5 2 2 5 2 2 2" xfId="12305"/>
    <cellStyle name="Moneda 3 5 2 2 5 2 3" xfId="8993"/>
    <cellStyle name="Moneda 3 5 2 2 5 3" xfId="4025"/>
    <cellStyle name="Moneda 3 5 2 2 5 3 2" xfId="10649"/>
    <cellStyle name="Moneda 3 5 2 2 5 4" xfId="7337"/>
    <cellStyle name="Moneda 3 5 2 2 6" xfId="1265"/>
    <cellStyle name="Moneda 3 5 2 2 6 2" xfId="2921"/>
    <cellStyle name="Moneda 3 5 2 2 6 2 2" xfId="6233"/>
    <cellStyle name="Moneda 3 5 2 2 6 2 2 2" xfId="12857"/>
    <cellStyle name="Moneda 3 5 2 2 6 2 3" xfId="9545"/>
    <cellStyle name="Moneda 3 5 2 2 6 3" xfId="4577"/>
    <cellStyle name="Moneda 3 5 2 2 6 3 2" xfId="11201"/>
    <cellStyle name="Moneda 3 5 2 2 6 4" xfId="7889"/>
    <cellStyle name="Moneda 3 5 2 2 7" xfId="1817"/>
    <cellStyle name="Moneda 3 5 2 2 7 2" xfId="5129"/>
    <cellStyle name="Moneda 3 5 2 2 7 2 2" xfId="11753"/>
    <cellStyle name="Moneda 3 5 2 2 7 3" xfId="8441"/>
    <cellStyle name="Moneda 3 5 2 2 8" xfId="3473"/>
    <cellStyle name="Moneda 3 5 2 2 8 2" xfId="10097"/>
    <cellStyle name="Moneda 3 5 2 2 9" xfId="6785"/>
    <cellStyle name="Moneda 3 5 2 3" xfId="196"/>
    <cellStyle name="Moneda 3 5 2 3 2" xfId="334"/>
    <cellStyle name="Moneda 3 5 2 3 2 2" xfId="610"/>
    <cellStyle name="Moneda 3 5 2 3 2 2 2" xfId="1162"/>
    <cellStyle name="Moneda 3 5 2 3 2 2 2 2" xfId="2818"/>
    <cellStyle name="Moneda 3 5 2 3 2 2 2 2 2" xfId="6130"/>
    <cellStyle name="Moneda 3 5 2 3 2 2 2 2 2 2" xfId="12754"/>
    <cellStyle name="Moneda 3 5 2 3 2 2 2 2 3" xfId="9442"/>
    <cellStyle name="Moneda 3 5 2 3 2 2 2 3" xfId="4474"/>
    <cellStyle name="Moneda 3 5 2 3 2 2 2 3 2" xfId="11098"/>
    <cellStyle name="Moneda 3 5 2 3 2 2 2 4" xfId="7786"/>
    <cellStyle name="Moneda 3 5 2 3 2 2 3" xfId="1714"/>
    <cellStyle name="Moneda 3 5 2 3 2 2 3 2" xfId="3370"/>
    <cellStyle name="Moneda 3 5 2 3 2 2 3 2 2" xfId="6682"/>
    <cellStyle name="Moneda 3 5 2 3 2 2 3 2 2 2" xfId="13306"/>
    <cellStyle name="Moneda 3 5 2 3 2 2 3 2 3" xfId="9994"/>
    <cellStyle name="Moneda 3 5 2 3 2 2 3 3" xfId="5026"/>
    <cellStyle name="Moneda 3 5 2 3 2 2 3 3 2" xfId="11650"/>
    <cellStyle name="Moneda 3 5 2 3 2 2 3 4" xfId="8338"/>
    <cellStyle name="Moneda 3 5 2 3 2 2 4" xfId="2266"/>
    <cellStyle name="Moneda 3 5 2 3 2 2 4 2" xfId="5578"/>
    <cellStyle name="Moneda 3 5 2 3 2 2 4 2 2" xfId="12202"/>
    <cellStyle name="Moneda 3 5 2 3 2 2 4 3" xfId="8890"/>
    <cellStyle name="Moneda 3 5 2 3 2 2 5" xfId="3922"/>
    <cellStyle name="Moneda 3 5 2 3 2 2 5 2" xfId="10546"/>
    <cellStyle name="Moneda 3 5 2 3 2 2 6" xfId="7234"/>
    <cellStyle name="Moneda 3 5 2 3 2 3" xfId="886"/>
    <cellStyle name="Moneda 3 5 2 3 2 3 2" xfId="2542"/>
    <cellStyle name="Moneda 3 5 2 3 2 3 2 2" xfId="5854"/>
    <cellStyle name="Moneda 3 5 2 3 2 3 2 2 2" xfId="12478"/>
    <cellStyle name="Moneda 3 5 2 3 2 3 2 3" xfId="9166"/>
    <cellStyle name="Moneda 3 5 2 3 2 3 3" xfId="4198"/>
    <cellStyle name="Moneda 3 5 2 3 2 3 3 2" xfId="10822"/>
    <cellStyle name="Moneda 3 5 2 3 2 3 4" xfId="7510"/>
    <cellStyle name="Moneda 3 5 2 3 2 4" xfId="1438"/>
    <cellStyle name="Moneda 3 5 2 3 2 4 2" xfId="3094"/>
    <cellStyle name="Moneda 3 5 2 3 2 4 2 2" xfId="6406"/>
    <cellStyle name="Moneda 3 5 2 3 2 4 2 2 2" xfId="13030"/>
    <cellStyle name="Moneda 3 5 2 3 2 4 2 3" xfId="9718"/>
    <cellStyle name="Moneda 3 5 2 3 2 4 3" xfId="4750"/>
    <cellStyle name="Moneda 3 5 2 3 2 4 3 2" xfId="11374"/>
    <cellStyle name="Moneda 3 5 2 3 2 4 4" xfId="8062"/>
    <cellStyle name="Moneda 3 5 2 3 2 5" xfId="1990"/>
    <cellStyle name="Moneda 3 5 2 3 2 5 2" xfId="5302"/>
    <cellStyle name="Moneda 3 5 2 3 2 5 2 2" xfId="11926"/>
    <cellStyle name="Moneda 3 5 2 3 2 5 3" xfId="8614"/>
    <cellStyle name="Moneda 3 5 2 3 2 6" xfId="3646"/>
    <cellStyle name="Moneda 3 5 2 3 2 6 2" xfId="10270"/>
    <cellStyle name="Moneda 3 5 2 3 2 7" xfId="6958"/>
    <cellStyle name="Moneda 3 5 2 3 3" xfId="472"/>
    <cellStyle name="Moneda 3 5 2 3 3 2" xfId="1024"/>
    <cellStyle name="Moneda 3 5 2 3 3 2 2" xfId="2680"/>
    <cellStyle name="Moneda 3 5 2 3 3 2 2 2" xfId="5992"/>
    <cellStyle name="Moneda 3 5 2 3 3 2 2 2 2" xfId="12616"/>
    <cellStyle name="Moneda 3 5 2 3 3 2 2 3" xfId="9304"/>
    <cellStyle name="Moneda 3 5 2 3 3 2 3" xfId="4336"/>
    <cellStyle name="Moneda 3 5 2 3 3 2 3 2" xfId="10960"/>
    <cellStyle name="Moneda 3 5 2 3 3 2 4" xfId="7648"/>
    <cellStyle name="Moneda 3 5 2 3 3 3" xfId="1576"/>
    <cellStyle name="Moneda 3 5 2 3 3 3 2" xfId="3232"/>
    <cellStyle name="Moneda 3 5 2 3 3 3 2 2" xfId="6544"/>
    <cellStyle name="Moneda 3 5 2 3 3 3 2 2 2" xfId="13168"/>
    <cellStyle name="Moneda 3 5 2 3 3 3 2 3" xfId="9856"/>
    <cellStyle name="Moneda 3 5 2 3 3 3 3" xfId="4888"/>
    <cellStyle name="Moneda 3 5 2 3 3 3 3 2" xfId="11512"/>
    <cellStyle name="Moneda 3 5 2 3 3 3 4" xfId="8200"/>
    <cellStyle name="Moneda 3 5 2 3 3 4" xfId="2128"/>
    <cellStyle name="Moneda 3 5 2 3 3 4 2" xfId="5440"/>
    <cellStyle name="Moneda 3 5 2 3 3 4 2 2" xfId="12064"/>
    <cellStyle name="Moneda 3 5 2 3 3 4 3" xfId="8752"/>
    <cellStyle name="Moneda 3 5 2 3 3 5" xfId="3784"/>
    <cellStyle name="Moneda 3 5 2 3 3 5 2" xfId="10408"/>
    <cellStyle name="Moneda 3 5 2 3 3 6" xfId="7096"/>
    <cellStyle name="Moneda 3 5 2 3 4" xfId="748"/>
    <cellStyle name="Moneda 3 5 2 3 4 2" xfId="2404"/>
    <cellStyle name="Moneda 3 5 2 3 4 2 2" xfId="5716"/>
    <cellStyle name="Moneda 3 5 2 3 4 2 2 2" xfId="12340"/>
    <cellStyle name="Moneda 3 5 2 3 4 2 3" xfId="9028"/>
    <cellStyle name="Moneda 3 5 2 3 4 3" xfId="4060"/>
    <cellStyle name="Moneda 3 5 2 3 4 3 2" xfId="10684"/>
    <cellStyle name="Moneda 3 5 2 3 4 4" xfId="7372"/>
    <cellStyle name="Moneda 3 5 2 3 5" xfId="1300"/>
    <cellStyle name="Moneda 3 5 2 3 5 2" xfId="2956"/>
    <cellStyle name="Moneda 3 5 2 3 5 2 2" xfId="6268"/>
    <cellStyle name="Moneda 3 5 2 3 5 2 2 2" xfId="12892"/>
    <cellStyle name="Moneda 3 5 2 3 5 2 3" xfId="9580"/>
    <cellStyle name="Moneda 3 5 2 3 5 3" xfId="4612"/>
    <cellStyle name="Moneda 3 5 2 3 5 3 2" xfId="11236"/>
    <cellStyle name="Moneda 3 5 2 3 5 4" xfId="7924"/>
    <cellStyle name="Moneda 3 5 2 3 6" xfId="1852"/>
    <cellStyle name="Moneda 3 5 2 3 6 2" xfId="5164"/>
    <cellStyle name="Moneda 3 5 2 3 6 2 2" xfId="11788"/>
    <cellStyle name="Moneda 3 5 2 3 6 3" xfId="8476"/>
    <cellStyle name="Moneda 3 5 2 3 7" xfId="3508"/>
    <cellStyle name="Moneda 3 5 2 3 7 2" xfId="10132"/>
    <cellStyle name="Moneda 3 5 2 3 8" xfId="6820"/>
    <cellStyle name="Moneda 3 5 2 4" xfId="265"/>
    <cellStyle name="Moneda 3 5 2 4 2" xfId="541"/>
    <cellStyle name="Moneda 3 5 2 4 2 2" xfId="1093"/>
    <cellStyle name="Moneda 3 5 2 4 2 2 2" xfId="2749"/>
    <cellStyle name="Moneda 3 5 2 4 2 2 2 2" xfId="6061"/>
    <cellStyle name="Moneda 3 5 2 4 2 2 2 2 2" xfId="12685"/>
    <cellStyle name="Moneda 3 5 2 4 2 2 2 3" xfId="9373"/>
    <cellStyle name="Moneda 3 5 2 4 2 2 3" xfId="4405"/>
    <cellStyle name="Moneda 3 5 2 4 2 2 3 2" xfId="11029"/>
    <cellStyle name="Moneda 3 5 2 4 2 2 4" xfId="7717"/>
    <cellStyle name="Moneda 3 5 2 4 2 3" xfId="1645"/>
    <cellStyle name="Moneda 3 5 2 4 2 3 2" xfId="3301"/>
    <cellStyle name="Moneda 3 5 2 4 2 3 2 2" xfId="6613"/>
    <cellStyle name="Moneda 3 5 2 4 2 3 2 2 2" xfId="13237"/>
    <cellStyle name="Moneda 3 5 2 4 2 3 2 3" xfId="9925"/>
    <cellStyle name="Moneda 3 5 2 4 2 3 3" xfId="4957"/>
    <cellStyle name="Moneda 3 5 2 4 2 3 3 2" xfId="11581"/>
    <cellStyle name="Moneda 3 5 2 4 2 3 4" xfId="8269"/>
    <cellStyle name="Moneda 3 5 2 4 2 4" xfId="2197"/>
    <cellStyle name="Moneda 3 5 2 4 2 4 2" xfId="5509"/>
    <cellStyle name="Moneda 3 5 2 4 2 4 2 2" xfId="12133"/>
    <cellStyle name="Moneda 3 5 2 4 2 4 3" xfId="8821"/>
    <cellStyle name="Moneda 3 5 2 4 2 5" xfId="3853"/>
    <cellStyle name="Moneda 3 5 2 4 2 5 2" xfId="10477"/>
    <cellStyle name="Moneda 3 5 2 4 2 6" xfId="7165"/>
    <cellStyle name="Moneda 3 5 2 4 3" xfId="817"/>
    <cellStyle name="Moneda 3 5 2 4 3 2" xfId="2473"/>
    <cellStyle name="Moneda 3 5 2 4 3 2 2" xfId="5785"/>
    <cellStyle name="Moneda 3 5 2 4 3 2 2 2" xfId="12409"/>
    <cellStyle name="Moneda 3 5 2 4 3 2 3" xfId="9097"/>
    <cellStyle name="Moneda 3 5 2 4 3 3" xfId="4129"/>
    <cellStyle name="Moneda 3 5 2 4 3 3 2" xfId="10753"/>
    <cellStyle name="Moneda 3 5 2 4 3 4" xfId="7441"/>
    <cellStyle name="Moneda 3 5 2 4 4" xfId="1369"/>
    <cellStyle name="Moneda 3 5 2 4 4 2" xfId="3025"/>
    <cellStyle name="Moneda 3 5 2 4 4 2 2" xfId="6337"/>
    <cellStyle name="Moneda 3 5 2 4 4 2 2 2" xfId="12961"/>
    <cellStyle name="Moneda 3 5 2 4 4 2 3" xfId="9649"/>
    <cellStyle name="Moneda 3 5 2 4 4 3" xfId="4681"/>
    <cellStyle name="Moneda 3 5 2 4 4 3 2" xfId="11305"/>
    <cellStyle name="Moneda 3 5 2 4 4 4" xfId="7993"/>
    <cellStyle name="Moneda 3 5 2 4 5" xfId="1921"/>
    <cellStyle name="Moneda 3 5 2 4 5 2" xfId="5233"/>
    <cellStyle name="Moneda 3 5 2 4 5 2 2" xfId="11857"/>
    <cellStyle name="Moneda 3 5 2 4 5 3" xfId="8545"/>
    <cellStyle name="Moneda 3 5 2 4 6" xfId="3577"/>
    <cellStyle name="Moneda 3 5 2 4 6 2" xfId="10201"/>
    <cellStyle name="Moneda 3 5 2 4 7" xfId="6889"/>
    <cellStyle name="Moneda 3 5 2 5" xfId="403"/>
    <cellStyle name="Moneda 3 5 2 5 2" xfId="955"/>
    <cellStyle name="Moneda 3 5 2 5 2 2" xfId="2611"/>
    <cellStyle name="Moneda 3 5 2 5 2 2 2" xfId="5923"/>
    <cellStyle name="Moneda 3 5 2 5 2 2 2 2" xfId="12547"/>
    <cellStyle name="Moneda 3 5 2 5 2 2 3" xfId="9235"/>
    <cellStyle name="Moneda 3 5 2 5 2 3" xfId="4267"/>
    <cellStyle name="Moneda 3 5 2 5 2 3 2" xfId="10891"/>
    <cellStyle name="Moneda 3 5 2 5 2 4" xfId="7579"/>
    <cellStyle name="Moneda 3 5 2 5 3" xfId="1507"/>
    <cellStyle name="Moneda 3 5 2 5 3 2" xfId="3163"/>
    <cellStyle name="Moneda 3 5 2 5 3 2 2" xfId="6475"/>
    <cellStyle name="Moneda 3 5 2 5 3 2 2 2" xfId="13099"/>
    <cellStyle name="Moneda 3 5 2 5 3 2 3" xfId="9787"/>
    <cellStyle name="Moneda 3 5 2 5 3 3" xfId="4819"/>
    <cellStyle name="Moneda 3 5 2 5 3 3 2" xfId="11443"/>
    <cellStyle name="Moneda 3 5 2 5 3 4" xfId="8131"/>
    <cellStyle name="Moneda 3 5 2 5 4" xfId="2059"/>
    <cellStyle name="Moneda 3 5 2 5 4 2" xfId="5371"/>
    <cellStyle name="Moneda 3 5 2 5 4 2 2" xfId="11995"/>
    <cellStyle name="Moneda 3 5 2 5 4 3" xfId="8683"/>
    <cellStyle name="Moneda 3 5 2 5 5" xfId="3715"/>
    <cellStyle name="Moneda 3 5 2 5 5 2" xfId="10339"/>
    <cellStyle name="Moneda 3 5 2 5 6" xfId="7027"/>
    <cellStyle name="Moneda 3 5 2 6" xfId="679"/>
    <cellStyle name="Moneda 3 5 2 6 2" xfId="2335"/>
    <cellStyle name="Moneda 3 5 2 6 2 2" xfId="5647"/>
    <cellStyle name="Moneda 3 5 2 6 2 2 2" xfId="12271"/>
    <cellStyle name="Moneda 3 5 2 6 2 3" xfId="8959"/>
    <cellStyle name="Moneda 3 5 2 6 3" xfId="3991"/>
    <cellStyle name="Moneda 3 5 2 6 3 2" xfId="10615"/>
    <cellStyle name="Moneda 3 5 2 6 4" xfId="7303"/>
    <cellStyle name="Moneda 3 5 2 7" xfId="1231"/>
    <cellStyle name="Moneda 3 5 2 7 2" xfId="2887"/>
    <cellStyle name="Moneda 3 5 2 7 2 2" xfId="6199"/>
    <cellStyle name="Moneda 3 5 2 7 2 2 2" xfId="12823"/>
    <cellStyle name="Moneda 3 5 2 7 2 3" xfId="9511"/>
    <cellStyle name="Moneda 3 5 2 7 3" xfId="4543"/>
    <cellStyle name="Moneda 3 5 2 7 3 2" xfId="11167"/>
    <cellStyle name="Moneda 3 5 2 7 4" xfId="7855"/>
    <cellStyle name="Moneda 3 5 2 8" xfId="1783"/>
    <cellStyle name="Moneda 3 5 2 8 2" xfId="5095"/>
    <cellStyle name="Moneda 3 5 2 8 2 2" xfId="11719"/>
    <cellStyle name="Moneda 3 5 2 8 3" xfId="8407"/>
    <cellStyle name="Moneda 3 5 2 9" xfId="3439"/>
    <cellStyle name="Moneda 3 5 2 9 2" xfId="10063"/>
    <cellStyle name="Moneda 3 5 3" xfId="145"/>
    <cellStyle name="Moneda 3 5 3 2" xfId="214"/>
    <cellStyle name="Moneda 3 5 3 2 2" xfId="352"/>
    <cellStyle name="Moneda 3 5 3 2 2 2" xfId="628"/>
    <cellStyle name="Moneda 3 5 3 2 2 2 2" xfId="1180"/>
    <cellStyle name="Moneda 3 5 3 2 2 2 2 2" xfId="2836"/>
    <cellStyle name="Moneda 3 5 3 2 2 2 2 2 2" xfId="6148"/>
    <cellStyle name="Moneda 3 5 3 2 2 2 2 2 2 2" xfId="12772"/>
    <cellStyle name="Moneda 3 5 3 2 2 2 2 2 3" xfId="9460"/>
    <cellStyle name="Moneda 3 5 3 2 2 2 2 3" xfId="4492"/>
    <cellStyle name="Moneda 3 5 3 2 2 2 2 3 2" xfId="11116"/>
    <cellStyle name="Moneda 3 5 3 2 2 2 2 4" xfId="7804"/>
    <cellStyle name="Moneda 3 5 3 2 2 2 3" xfId="1732"/>
    <cellStyle name="Moneda 3 5 3 2 2 2 3 2" xfId="3388"/>
    <cellStyle name="Moneda 3 5 3 2 2 2 3 2 2" xfId="6700"/>
    <cellStyle name="Moneda 3 5 3 2 2 2 3 2 2 2" xfId="13324"/>
    <cellStyle name="Moneda 3 5 3 2 2 2 3 2 3" xfId="10012"/>
    <cellStyle name="Moneda 3 5 3 2 2 2 3 3" xfId="5044"/>
    <cellStyle name="Moneda 3 5 3 2 2 2 3 3 2" xfId="11668"/>
    <cellStyle name="Moneda 3 5 3 2 2 2 3 4" xfId="8356"/>
    <cellStyle name="Moneda 3 5 3 2 2 2 4" xfId="2284"/>
    <cellStyle name="Moneda 3 5 3 2 2 2 4 2" xfId="5596"/>
    <cellStyle name="Moneda 3 5 3 2 2 2 4 2 2" xfId="12220"/>
    <cellStyle name="Moneda 3 5 3 2 2 2 4 3" xfId="8908"/>
    <cellStyle name="Moneda 3 5 3 2 2 2 5" xfId="3940"/>
    <cellStyle name="Moneda 3 5 3 2 2 2 5 2" xfId="10564"/>
    <cellStyle name="Moneda 3 5 3 2 2 2 6" xfId="7252"/>
    <cellStyle name="Moneda 3 5 3 2 2 3" xfId="904"/>
    <cellStyle name="Moneda 3 5 3 2 2 3 2" xfId="2560"/>
    <cellStyle name="Moneda 3 5 3 2 2 3 2 2" xfId="5872"/>
    <cellStyle name="Moneda 3 5 3 2 2 3 2 2 2" xfId="12496"/>
    <cellStyle name="Moneda 3 5 3 2 2 3 2 3" xfId="9184"/>
    <cellStyle name="Moneda 3 5 3 2 2 3 3" xfId="4216"/>
    <cellStyle name="Moneda 3 5 3 2 2 3 3 2" xfId="10840"/>
    <cellStyle name="Moneda 3 5 3 2 2 3 4" xfId="7528"/>
    <cellStyle name="Moneda 3 5 3 2 2 4" xfId="1456"/>
    <cellStyle name="Moneda 3 5 3 2 2 4 2" xfId="3112"/>
    <cellStyle name="Moneda 3 5 3 2 2 4 2 2" xfId="6424"/>
    <cellStyle name="Moneda 3 5 3 2 2 4 2 2 2" xfId="13048"/>
    <cellStyle name="Moneda 3 5 3 2 2 4 2 3" xfId="9736"/>
    <cellStyle name="Moneda 3 5 3 2 2 4 3" xfId="4768"/>
    <cellStyle name="Moneda 3 5 3 2 2 4 3 2" xfId="11392"/>
    <cellStyle name="Moneda 3 5 3 2 2 4 4" xfId="8080"/>
    <cellStyle name="Moneda 3 5 3 2 2 5" xfId="2008"/>
    <cellStyle name="Moneda 3 5 3 2 2 5 2" xfId="5320"/>
    <cellStyle name="Moneda 3 5 3 2 2 5 2 2" xfId="11944"/>
    <cellStyle name="Moneda 3 5 3 2 2 5 3" xfId="8632"/>
    <cellStyle name="Moneda 3 5 3 2 2 6" xfId="3664"/>
    <cellStyle name="Moneda 3 5 3 2 2 6 2" xfId="10288"/>
    <cellStyle name="Moneda 3 5 3 2 2 7" xfId="6976"/>
    <cellStyle name="Moneda 3 5 3 2 3" xfId="490"/>
    <cellStyle name="Moneda 3 5 3 2 3 2" xfId="1042"/>
    <cellStyle name="Moneda 3 5 3 2 3 2 2" xfId="2698"/>
    <cellStyle name="Moneda 3 5 3 2 3 2 2 2" xfId="6010"/>
    <cellStyle name="Moneda 3 5 3 2 3 2 2 2 2" xfId="12634"/>
    <cellStyle name="Moneda 3 5 3 2 3 2 2 3" xfId="9322"/>
    <cellStyle name="Moneda 3 5 3 2 3 2 3" xfId="4354"/>
    <cellStyle name="Moneda 3 5 3 2 3 2 3 2" xfId="10978"/>
    <cellStyle name="Moneda 3 5 3 2 3 2 4" xfId="7666"/>
    <cellStyle name="Moneda 3 5 3 2 3 3" xfId="1594"/>
    <cellStyle name="Moneda 3 5 3 2 3 3 2" xfId="3250"/>
    <cellStyle name="Moneda 3 5 3 2 3 3 2 2" xfId="6562"/>
    <cellStyle name="Moneda 3 5 3 2 3 3 2 2 2" xfId="13186"/>
    <cellStyle name="Moneda 3 5 3 2 3 3 2 3" xfId="9874"/>
    <cellStyle name="Moneda 3 5 3 2 3 3 3" xfId="4906"/>
    <cellStyle name="Moneda 3 5 3 2 3 3 3 2" xfId="11530"/>
    <cellStyle name="Moneda 3 5 3 2 3 3 4" xfId="8218"/>
    <cellStyle name="Moneda 3 5 3 2 3 4" xfId="2146"/>
    <cellStyle name="Moneda 3 5 3 2 3 4 2" xfId="5458"/>
    <cellStyle name="Moneda 3 5 3 2 3 4 2 2" xfId="12082"/>
    <cellStyle name="Moneda 3 5 3 2 3 4 3" xfId="8770"/>
    <cellStyle name="Moneda 3 5 3 2 3 5" xfId="3802"/>
    <cellStyle name="Moneda 3 5 3 2 3 5 2" xfId="10426"/>
    <cellStyle name="Moneda 3 5 3 2 3 6" xfId="7114"/>
    <cellStyle name="Moneda 3 5 3 2 4" xfId="766"/>
    <cellStyle name="Moneda 3 5 3 2 4 2" xfId="2422"/>
    <cellStyle name="Moneda 3 5 3 2 4 2 2" xfId="5734"/>
    <cellStyle name="Moneda 3 5 3 2 4 2 2 2" xfId="12358"/>
    <cellStyle name="Moneda 3 5 3 2 4 2 3" xfId="9046"/>
    <cellStyle name="Moneda 3 5 3 2 4 3" xfId="4078"/>
    <cellStyle name="Moneda 3 5 3 2 4 3 2" xfId="10702"/>
    <cellStyle name="Moneda 3 5 3 2 4 4" xfId="7390"/>
    <cellStyle name="Moneda 3 5 3 2 5" xfId="1318"/>
    <cellStyle name="Moneda 3 5 3 2 5 2" xfId="2974"/>
    <cellStyle name="Moneda 3 5 3 2 5 2 2" xfId="6286"/>
    <cellStyle name="Moneda 3 5 3 2 5 2 2 2" xfId="12910"/>
    <cellStyle name="Moneda 3 5 3 2 5 2 3" xfId="9598"/>
    <cellStyle name="Moneda 3 5 3 2 5 3" xfId="4630"/>
    <cellStyle name="Moneda 3 5 3 2 5 3 2" xfId="11254"/>
    <cellStyle name="Moneda 3 5 3 2 5 4" xfId="7942"/>
    <cellStyle name="Moneda 3 5 3 2 6" xfId="1870"/>
    <cellStyle name="Moneda 3 5 3 2 6 2" xfId="5182"/>
    <cellStyle name="Moneda 3 5 3 2 6 2 2" xfId="11806"/>
    <cellStyle name="Moneda 3 5 3 2 6 3" xfId="8494"/>
    <cellStyle name="Moneda 3 5 3 2 7" xfId="3526"/>
    <cellStyle name="Moneda 3 5 3 2 7 2" xfId="10150"/>
    <cellStyle name="Moneda 3 5 3 2 8" xfId="6838"/>
    <cellStyle name="Moneda 3 5 3 3" xfId="283"/>
    <cellStyle name="Moneda 3 5 3 3 2" xfId="559"/>
    <cellStyle name="Moneda 3 5 3 3 2 2" xfId="1111"/>
    <cellStyle name="Moneda 3 5 3 3 2 2 2" xfId="2767"/>
    <cellStyle name="Moneda 3 5 3 3 2 2 2 2" xfId="6079"/>
    <cellStyle name="Moneda 3 5 3 3 2 2 2 2 2" xfId="12703"/>
    <cellStyle name="Moneda 3 5 3 3 2 2 2 3" xfId="9391"/>
    <cellStyle name="Moneda 3 5 3 3 2 2 3" xfId="4423"/>
    <cellStyle name="Moneda 3 5 3 3 2 2 3 2" xfId="11047"/>
    <cellStyle name="Moneda 3 5 3 3 2 2 4" xfId="7735"/>
    <cellStyle name="Moneda 3 5 3 3 2 3" xfId="1663"/>
    <cellStyle name="Moneda 3 5 3 3 2 3 2" xfId="3319"/>
    <cellStyle name="Moneda 3 5 3 3 2 3 2 2" xfId="6631"/>
    <cellStyle name="Moneda 3 5 3 3 2 3 2 2 2" xfId="13255"/>
    <cellStyle name="Moneda 3 5 3 3 2 3 2 3" xfId="9943"/>
    <cellStyle name="Moneda 3 5 3 3 2 3 3" xfId="4975"/>
    <cellStyle name="Moneda 3 5 3 3 2 3 3 2" xfId="11599"/>
    <cellStyle name="Moneda 3 5 3 3 2 3 4" xfId="8287"/>
    <cellStyle name="Moneda 3 5 3 3 2 4" xfId="2215"/>
    <cellStyle name="Moneda 3 5 3 3 2 4 2" xfId="5527"/>
    <cellStyle name="Moneda 3 5 3 3 2 4 2 2" xfId="12151"/>
    <cellStyle name="Moneda 3 5 3 3 2 4 3" xfId="8839"/>
    <cellStyle name="Moneda 3 5 3 3 2 5" xfId="3871"/>
    <cellStyle name="Moneda 3 5 3 3 2 5 2" xfId="10495"/>
    <cellStyle name="Moneda 3 5 3 3 2 6" xfId="7183"/>
    <cellStyle name="Moneda 3 5 3 3 3" xfId="835"/>
    <cellStyle name="Moneda 3 5 3 3 3 2" xfId="2491"/>
    <cellStyle name="Moneda 3 5 3 3 3 2 2" xfId="5803"/>
    <cellStyle name="Moneda 3 5 3 3 3 2 2 2" xfId="12427"/>
    <cellStyle name="Moneda 3 5 3 3 3 2 3" xfId="9115"/>
    <cellStyle name="Moneda 3 5 3 3 3 3" xfId="4147"/>
    <cellStyle name="Moneda 3 5 3 3 3 3 2" xfId="10771"/>
    <cellStyle name="Moneda 3 5 3 3 3 4" xfId="7459"/>
    <cellStyle name="Moneda 3 5 3 3 4" xfId="1387"/>
    <cellStyle name="Moneda 3 5 3 3 4 2" xfId="3043"/>
    <cellStyle name="Moneda 3 5 3 3 4 2 2" xfId="6355"/>
    <cellStyle name="Moneda 3 5 3 3 4 2 2 2" xfId="12979"/>
    <cellStyle name="Moneda 3 5 3 3 4 2 3" xfId="9667"/>
    <cellStyle name="Moneda 3 5 3 3 4 3" xfId="4699"/>
    <cellStyle name="Moneda 3 5 3 3 4 3 2" xfId="11323"/>
    <cellStyle name="Moneda 3 5 3 3 4 4" xfId="8011"/>
    <cellStyle name="Moneda 3 5 3 3 5" xfId="1939"/>
    <cellStyle name="Moneda 3 5 3 3 5 2" xfId="5251"/>
    <cellStyle name="Moneda 3 5 3 3 5 2 2" xfId="11875"/>
    <cellStyle name="Moneda 3 5 3 3 5 3" xfId="8563"/>
    <cellStyle name="Moneda 3 5 3 3 6" xfId="3595"/>
    <cellStyle name="Moneda 3 5 3 3 6 2" xfId="10219"/>
    <cellStyle name="Moneda 3 5 3 3 7" xfId="6907"/>
    <cellStyle name="Moneda 3 5 3 4" xfId="421"/>
    <cellStyle name="Moneda 3 5 3 4 2" xfId="973"/>
    <cellStyle name="Moneda 3 5 3 4 2 2" xfId="2629"/>
    <cellStyle name="Moneda 3 5 3 4 2 2 2" xfId="5941"/>
    <cellStyle name="Moneda 3 5 3 4 2 2 2 2" xfId="12565"/>
    <cellStyle name="Moneda 3 5 3 4 2 2 3" xfId="9253"/>
    <cellStyle name="Moneda 3 5 3 4 2 3" xfId="4285"/>
    <cellStyle name="Moneda 3 5 3 4 2 3 2" xfId="10909"/>
    <cellStyle name="Moneda 3 5 3 4 2 4" xfId="7597"/>
    <cellStyle name="Moneda 3 5 3 4 3" xfId="1525"/>
    <cellStyle name="Moneda 3 5 3 4 3 2" xfId="3181"/>
    <cellStyle name="Moneda 3 5 3 4 3 2 2" xfId="6493"/>
    <cellStyle name="Moneda 3 5 3 4 3 2 2 2" xfId="13117"/>
    <cellStyle name="Moneda 3 5 3 4 3 2 3" xfId="9805"/>
    <cellStyle name="Moneda 3 5 3 4 3 3" xfId="4837"/>
    <cellStyle name="Moneda 3 5 3 4 3 3 2" xfId="11461"/>
    <cellStyle name="Moneda 3 5 3 4 3 4" xfId="8149"/>
    <cellStyle name="Moneda 3 5 3 4 4" xfId="2077"/>
    <cellStyle name="Moneda 3 5 3 4 4 2" xfId="5389"/>
    <cellStyle name="Moneda 3 5 3 4 4 2 2" xfId="12013"/>
    <cellStyle name="Moneda 3 5 3 4 4 3" xfId="8701"/>
    <cellStyle name="Moneda 3 5 3 4 5" xfId="3733"/>
    <cellStyle name="Moneda 3 5 3 4 5 2" xfId="10357"/>
    <cellStyle name="Moneda 3 5 3 4 6" xfId="7045"/>
    <cellStyle name="Moneda 3 5 3 5" xfId="697"/>
    <cellStyle name="Moneda 3 5 3 5 2" xfId="2353"/>
    <cellStyle name="Moneda 3 5 3 5 2 2" xfId="5665"/>
    <cellStyle name="Moneda 3 5 3 5 2 2 2" xfId="12289"/>
    <cellStyle name="Moneda 3 5 3 5 2 3" xfId="8977"/>
    <cellStyle name="Moneda 3 5 3 5 3" xfId="4009"/>
    <cellStyle name="Moneda 3 5 3 5 3 2" xfId="10633"/>
    <cellStyle name="Moneda 3 5 3 5 4" xfId="7321"/>
    <cellStyle name="Moneda 3 5 3 6" xfId="1249"/>
    <cellStyle name="Moneda 3 5 3 6 2" xfId="2905"/>
    <cellStyle name="Moneda 3 5 3 6 2 2" xfId="6217"/>
    <cellStyle name="Moneda 3 5 3 6 2 2 2" xfId="12841"/>
    <cellStyle name="Moneda 3 5 3 6 2 3" xfId="9529"/>
    <cellStyle name="Moneda 3 5 3 6 3" xfId="4561"/>
    <cellStyle name="Moneda 3 5 3 6 3 2" xfId="11185"/>
    <cellStyle name="Moneda 3 5 3 6 4" xfId="7873"/>
    <cellStyle name="Moneda 3 5 3 7" xfId="1801"/>
    <cellStyle name="Moneda 3 5 3 7 2" xfId="5113"/>
    <cellStyle name="Moneda 3 5 3 7 2 2" xfId="11737"/>
    <cellStyle name="Moneda 3 5 3 7 3" xfId="8425"/>
    <cellStyle name="Moneda 3 5 3 8" xfId="3457"/>
    <cellStyle name="Moneda 3 5 3 8 2" xfId="10081"/>
    <cellStyle name="Moneda 3 5 3 9" xfId="6769"/>
    <cellStyle name="Moneda 3 5 4" xfId="180"/>
    <cellStyle name="Moneda 3 5 4 2" xfId="318"/>
    <cellStyle name="Moneda 3 5 4 2 2" xfId="594"/>
    <cellStyle name="Moneda 3 5 4 2 2 2" xfId="1146"/>
    <cellStyle name="Moneda 3 5 4 2 2 2 2" xfId="2802"/>
    <cellStyle name="Moneda 3 5 4 2 2 2 2 2" xfId="6114"/>
    <cellStyle name="Moneda 3 5 4 2 2 2 2 2 2" xfId="12738"/>
    <cellStyle name="Moneda 3 5 4 2 2 2 2 3" xfId="9426"/>
    <cellStyle name="Moneda 3 5 4 2 2 2 3" xfId="4458"/>
    <cellStyle name="Moneda 3 5 4 2 2 2 3 2" xfId="11082"/>
    <cellStyle name="Moneda 3 5 4 2 2 2 4" xfId="7770"/>
    <cellStyle name="Moneda 3 5 4 2 2 3" xfId="1698"/>
    <cellStyle name="Moneda 3 5 4 2 2 3 2" xfId="3354"/>
    <cellStyle name="Moneda 3 5 4 2 2 3 2 2" xfId="6666"/>
    <cellStyle name="Moneda 3 5 4 2 2 3 2 2 2" xfId="13290"/>
    <cellStyle name="Moneda 3 5 4 2 2 3 2 3" xfId="9978"/>
    <cellStyle name="Moneda 3 5 4 2 2 3 3" xfId="5010"/>
    <cellStyle name="Moneda 3 5 4 2 2 3 3 2" xfId="11634"/>
    <cellStyle name="Moneda 3 5 4 2 2 3 4" xfId="8322"/>
    <cellStyle name="Moneda 3 5 4 2 2 4" xfId="2250"/>
    <cellStyle name="Moneda 3 5 4 2 2 4 2" xfId="5562"/>
    <cellStyle name="Moneda 3 5 4 2 2 4 2 2" xfId="12186"/>
    <cellStyle name="Moneda 3 5 4 2 2 4 3" xfId="8874"/>
    <cellStyle name="Moneda 3 5 4 2 2 5" xfId="3906"/>
    <cellStyle name="Moneda 3 5 4 2 2 5 2" xfId="10530"/>
    <cellStyle name="Moneda 3 5 4 2 2 6" xfId="7218"/>
    <cellStyle name="Moneda 3 5 4 2 3" xfId="870"/>
    <cellStyle name="Moneda 3 5 4 2 3 2" xfId="2526"/>
    <cellStyle name="Moneda 3 5 4 2 3 2 2" xfId="5838"/>
    <cellStyle name="Moneda 3 5 4 2 3 2 2 2" xfId="12462"/>
    <cellStyle name="Moneda 3 5 4 2 3 2 3" xfId="9150"/>
    <cellStyle name="Moneda 3 5 4 2 3 3" xfId="4182"/>
    <cellStyle name="Moneda 3 5 4 2 3 3 2" xfId="10806"/>
    <cellStyle name="Moneda 3 5 4 2 3 4" xfId="7494"/>
    <cellStyle name="Moneda 3 5 4 2 4" xfId="1422"/>
    <cellStyle name="Moneda 3 5 4 2 4 2" xfId="3078"/>
    <cellStyle name="Moneda 3 5 4 2 4 2 2" xfId="6390"/>
    <cellStyle name="Moneda 3 5 4 2 4 2 2 2" xfId="13014"/>
    <cellStyle name="Moneda 3 5 4 2 4 2 3" xfId="9702"/>
    <cellStyle name="Moneda 3 5 4 2 4 3" xfId="4734"/>
    <cellStyle name="Moneda 3 5 4 2 4 3 2" xfId="11358"/>
    <cellStyle name="Moneda 3 5 4 2 4 4" xfId="8046"/>
    <cellStyle name="Moneda 3 5 4 2 5" xfId="1974"/>
    <cellStyle name="Moneda 3 5 4 2 5 2" xfId="5286"/>
    <cellStyle name="Moneda 3 5 4 2 5 2 2" xfId="11910"/>
    <cellStyle name="Moneda 3 5 4 2 5 3" xfId="8598"/>
    <cellStyle name="Moneda 3 5 4 2 6" xfId="3630"/>
    <cellStyle name="Moneda 3 5 4 2 6 2" xfId="10254"/>
    <cellStyle name="Moneda 3 5 4 2 7" xfId="6942"/>
    <cellStyle name="Moneda 3 5 4 3" xfId="456"/>
    <cellStyle name="Moneda 3 5 4 3 2" xfId="1008"/>
    <cellStyle name="Moneda 3 5 4 3 2 2" xfId="2664"/>
    <cellStyle name="Moneda 3 5 4 3 2 2 2" xfId="5976"/>
    <cellStyle name="Moneda 3 5 4 3 2 2 2 2" xfId="12600"/>
    <cellStyle name="Moneda 3 5 4 3 2 2 3" xfId="9288"/>
    <cellStyle name="Moneda 3 5 4 3 2 3" xfId="4320"/>
    <cellStyle name="Moneda 3 5 4 3 2 3 2" xfId="10944"/>
    <cellStyle name="Moneda 3 5 4 3 2 4" xfId="7632"/>
    <cellStyle name="Moneda 3 5 4 3 3" xfId="1560"/>
    <cellStyle name="Moneda 3 5 4 3 3 2" xfId="3216"/>
    <cellStyle name="Moneda 3 5 4 3 3 2 2" xfId="6528"/>
    <cellStyle name="Moneda 3 5 4 3 3 2 2 2" xfId="13152"/>
    <cellStyle name="Moneda 3 5 4 3 3 2 3" xfId="9840"/>
    <cellStyle name="Moneda 3 5 4 3 3 3" xfId="4872"/>
    <cellStyle name="Moneda 3 5 4 3 3 3 2" xfId="11496"/>
    <cellStyle name="Moneda 3 5 4 3 3 4" xfId="8184"/>
    <cellStyle name="Moneda 3 5 4 3 4" xfId="2112"/>
    <cellStyle name="Moneda 3 5 4 3 4 2" xfId="5424"/>
    <cellStyle name="Moneda 3 5 4 3 4 2 2" xfId="12048"/>
    <cellStyle name="Moneda 3 5 4 3 4 3" xfId="8736"/>
    <cellStyle name="Moneda 3 5 4 3 5" xfId="3768"/>
    <cellStyle name="Moneda 3 5 4 3 5 2" xfId="10392"/>
    <cellStyle name="Moneda 3 5 4 3 6" xfId="7080"/>
    <cellStyle name="Moneda 3 5 4 4" xfId="732"/>
    <cellStyle name="Moneda 3 5 4 4 2" xfId="2388"/>
    <cellStyle name="Moneda 3 5 4 4 2 2" xfId="5700"/>
    <cellStyle name="Moneda 3 5 4 4 2 2 2" xfId="12324"/>
    <cellStyle name="Moneda 3 5 4 4 2 3" xfId="9012"/>
    <cellStyle name="Moneda 3 5 4 4 3" xfId="4044"/>
    <cellStyle name="Moneda 3 5 4 4 3 2" xfId="10668"/>
    <cellStyle name="Moneda 3 5 4 4 4" xfId="7356"/>
    <cellStyle name="Moneda 3 5 4 5" xfId="1284"/>
    <cellStyle name="Moneda 3 5 4 5 2" xfId="2940"/>
    <cellStyle name="Moneda 3 5 4 5 2 2" xfId="6252"/>
    <cellStyle name="Moneda 3 5 4 5 2 2 2" xfId="12876"/>
    <cellStyle name="Moneda 3 5 4 5 2 3" xfId="9564"/>
    <cellStyle name="Moneda 3 5 4 5 3" xfId="4596"/>
    <cellStyle name="Moneda 3 5 4 5 3 2" xfId="11220"/>
    <cellStyle name="Moneda 3 5 4 5 4" xfId="7908"/>
    <cellStyle name="Moneda 3 5 4 6" xfId="1836"/>
    <cellStyle name="Moneda 3 5 4 6 2" xfId="5148"/>
    <cellStyle name="Moneda 3 5 4 6 2 2" xfId="11772"/>
    <cellStyle name="Moneda 3 5 4 6 3" xfId="8460"/>
    <cellStyle name="Moneda 3 5 4 7" xfId="3492"/>
    <cellStyle name="Moneda 3 5 4 7 2" xfId="10116"/>
    <cellStyle name="Moneda 3 5 4 8" xfId="6804"/>
    <cellStyle name="Moneda 3 5 5" xfId="249"/>
    <cellStyle name="Moneda 3 5 5 2" xfId="525"/>
    <cellStyle name="Moneda 3 5 5 2 2" xfId="1077"/>
    <cellStyle name="Moneda 3 5 5 2 2 2" xfId="2733"/>
    <cellStyle name="Moneda 3 5 5 2 2 2 2" xfId="6045"/>
    <cellStyle name="Moneda 3 5 5 2 2 2 2 2" xfId="12669"/>
    <cellStyle name="Moneda 3 5 5 2 2 2 3" xfId="9357"/>
    <cellStyle name="Moneda 3 5 5 2 2 3" xfId="4389"/>
    <cellStyle name="Moneda 3 5 5 2 2 3 2" xfId="11013"/>
    <cellStyle name="Moneda 3 5 5 2 2 4" xfId="7701"/>
    <cellStyle name="Moneda 3 5 5 2 3" xfId="1629"/>
    <cellStyle name="Moneda 3 5 5 2 3 2" xfId="3285"/>
    <cellStyle name="Moneda 3 5 5 2 3 2 2" xfId="6597"/>
    <cellStyle name="Moneda 3 5 5 2 3 2 2 2" xfId="13221"/>
    <cellStyle name="Moneda 3 5 5 2 3 2 3" xfId="9909"/>
    <cellStyle name="Moneda 3 5 5 2 3 3" xfId="4941"/>
    <cellStyle name="Moneda 3 5 5 2 3 3 2" xfId="11565"/>
    <cellStyle name="Moneda 3 5 5 2 3 4" xfId="8253"/>
    <cellStyle name="Moneda 3 5 5 2 4" xfId="2181"/>
    <cellStyle name="Moneda 3 5 5 2 4 2" xfId="5493"/>
    <cellStyle name="Moneda 3 5 5 2 4 2 2" xfId="12117"/>
    <cellStyle name="Moneda 3 5 5 2 4 3" xfId="8805"/>
    <cellStyle name="Moneda 3 5 5 2 5" xfId="3837"/>
    <cellStyle name="Moneda 3 5 5 2 5 2" xfId="10461"/>
    <cellStyle name="Moneda 3 5 5 2 6" xfId="7149"/>
    <cellStyle name="Moneda 3 5 5 3" xfId="801"/>
    <cellStyle name="Moneda 3 5 5 3 2" xfId="2457"/>
    <cellStyle name="Moneda 3 5 5 3 2 2" xfId="5769"/>
    <cellStyle name="Moneda 3 5 5 3 2 2 2" xfId="12393"/>
    <cellStyle name="Moneda 3 5 5 3 2 3" xfId="9081"/>
    <cellStyle name="Moneda 3 5 5 3 3" xfId="4113"/>
    <cellStyle name="Moneda 3 5 5 3 3 2" xfId="10737"/>
    <cellStyle name="Moneda 3 5 5 3 4" xfId="7425"/>
    <cellStyle name="Moneda 3 5 5 4" xfId="1353"/>
    <cellStyle name="Moneda 3 5 5 4 2" xfId="3009"/>
    <cellStyle name="Moneda 3 5 5 4 2 2" xfId="6321"/>
    <cellStyle name="Moneda 3 5 5 4 2 2 2" xfId="12945"/>
    <cellStyle name="Moneda 3 5 5 4 2 3" xfId="9633"/>
    <cellStyle name="Moneda 3 5 5 4 3" xfId="4665"/>
    <cellStyle name="Moneda 3 5 5 4 3 2" xfId="11289"/>
    <cellStyle name="Moneda 3 5 5 4 4" xfId="7977"/>
    <cellStyle name="Moneda 3 5 5 5" xfId="1905"/>
    <cellStyle name="Moneda 3 5 5 5 2" xfId="5217"/>
    <cellStyle name="Moneda 3 5 5 5 2 2" xfId="11841"/>
    <cellStyle name="Moneda 3 5 5 5 3" xfId="8529"/>
    <cellStyle name="Moneda 3 5 5 6" xfId="3561"/>
    <cellStyle name="Moneda 3 5 5 6 2" xfId="10185"/>
    <cellStyle name="Moneda 3 5 5 7" xfId="6873"/>
    <cellStyle name="Moneda 3 5 6" xfId="387"/>
    <cellStyle name="Moneda 3 5 6 2" xfId="939"/>
    <cellStyle name="Moneda 3 5 6 2 2" xfId="2595"/>
    <cellStyle name="Moneda 3 5 6 2 2 2" xfId="5907"/>
    <cellStyle name="Moneda 3 5 6 2 2 2 2" xfId="12531"/>
    <cellStyle name="Moneda 3 5 6 2 2 3" xfId="9219"/>
    <cellStyle name="Moneda 3 5 6 2 3" xfId="4251"/>
    <cellStyle name="Moneda 3 5 6 2 3 2" xfId="10875"/>
    <cellStyle name="Moneda 3 5 6 2 4" xfId="7563"/>
    <cellStyle name="Moneda 3 5 6 3" xfId="1491"/>
    <cellStyle name="Moneda 3 5 6 3 2" xfId="3147"/>
    <cellStyle name="Moneda 3 5 6 3 2 2" xfId="6459"/>
    <cellStyle name="Moneda 3 5 6 3 2 2 2" xfId="13083"/>
    <cellStyle name="Moneda 3 5 6 3 2 3" xfId="9771"/>
    <cellStyle name="Moneda 3 5 6 3 3" xfId="4803"/>
    <cellStyle name="Moneda 3 5 6 3 3 2" xfId="11427"/>
    <cellStyle name="Moneda 3 5 6 3 4" xfId="8115"/>
    <cellStyle name="Moneda 3 5 6 4" xfId="2043"/>
    <cellStyle name="Moneda 3 5 6 4 2" xfId="5355"/>
    <cellStyle name="Moneda 3 5 6 4 2 2" xfId="11979"/>
    <cellStyle name="Moneda 3 5 6 4 3" xfId="8667"/>
    <cellStyle name="Moneda 3 5 6 5" xfId="3699"/>
    <cellStyle name="Moneda 3 5 6 5 2" xfId="10323"/>
    <cellStyle name="Moneda 3 5 6 6" xfId="7011"/>
    <cellStyle name="Moneda 3 5 7" xfId="663"/>
    <cellStyle name="Moneda 3 5 7 2" xfId="2319"/>
    <cellStyle name="Moneda 3 5 7 2 2" xfId="5631"/>
    <cellStyle name="Moneda 3 5 7 2 2 2" xfId="12255"/>
    <cellStyle name="Moneda 3 5 7 2 3" xfId="8943"/>
    <cellStyle name="Moneda 3 5 7 3" xfId="3975"/>
    <cellStyle name="Moneda 3 5 7 3 2" xfId="10599"/>
    <cellStyle name="Moneda 3 5 7 4" xfId="7287"/>
    <cellStyle name="Moneda 3 5 8" xfId="1215"/>
    <cellStyle name="Moneda 3 5 8 2" xfId="2871"/>
    <cellStyle name="Moneda 3 5 8 2 2" xfId="6183"/>
    <cellStyle name="Moneda 3 5 8 2 2 2" xfId="12807"/>
    <cellStyle name="Moneda 3 5 8 2 3" xfId="9495"/>
    <cellStyle name="Moneda 3 5 8 3" xfId="4527"/>
    <cellStyle name="Moneda 3 5 8 3 2" xfId="11151"/>
    <cellStyle name="Moneda 3 5 8 4" xfId="7839"/>
    <cellStyle name="Moneda 3 5 9" xfId="1767"/>
    <cellStyle name="Moneda 3 5 9 2" xfId="5079"/>
    <cellStyle name="Moneda 3 5 9 2 2" xfId="11703"/>
    <cellStyle name="Moneda 3 5 9 3" xfId="8391"/>
    <cellStyle name="Moneda 3 6" xfId="113"/>
    <cellStyle name="Moneda 3 6 10" xfId="3425"/>
    <cellStyle name="Moneda 3 6 10 2" xfId="10049"/>
    <cellStyle name="Moneda 3 6 11" xfId="6737"/>
    <cellStyle name="Moneda 3 6 2" xfId="129"/>
    <cellStyle name="Moneda 3 6 2 10" xfId="6753"/>
    <cellStyle name="Moneda 3 6 2 2" xfId="163"/>
    <cellStyle name="Moneda 3 6 2 2 2" xfId="232"/>
    <cellStyle name="Moneda 3 6 2 2 2 2" xfId="370"/>
    <cellStyle name="Moneda 3 6 2 2 2 2 2" xfId="646"/>
    <cellStyle name="Moneda 3 6 2 2 2 2 2 2" xfId="1198"/>
    <cellStyle name="Moneda 3 6 2 2 2 2 2 2 2" xfId="2854"/>
    <cellStyle name="Moneda 3 6 2 2 2 2 2 2 2 2" xfId="6166"/>
    <cellStyle name="Moneda 3 6 2 2 2 2 2 2 2 2 2" xfId="12790"/>
    <cellStyle name="Moneda 3 6 2 2 2 2 2 2 2 3" xfId="9478"/>
    <cellStyle name="Moneda 3 6 2 2 2 2 2 2 3" xfId="4510"/>
    <cellStyle name="Moneda 3 6 2 2 2 2 2 2 3 2" xfId="11134"/>
    <cellStyle name="Moneda 3 6 2 2 2 2 2 2 4" xfId="7822"/>
    <cellStyle name="Moneda 3 6 2 2 2 2 2 3" xfId="1750"/>
    <cellStyle name="Moneda 3 6 2 2 2 2 2 3 2" xfId="3406"/>
    <cellStyle name="Moneda 3 6 2 2 2 2 2 3 2 2" xfId="6718"/>
    <cellStyle name="Moneda 3 6 2 2 2 2 2 3 2 2 2" xfId="13342"/>
    <cellStyle name="Moneda 3 6 2 2 2 2 2 3 2 3" xfId="10030"/>
    <cellStyle name="Moneda 3 6 2 2 2 2 2 3 3" xfId="5062"/>
    <cellStyle name="Moneda 3 6 2 2 2 2 2 3 3 2" xfId="11686"/>
    <cellStyle name="Moneda 3 6 2 2 2 2 2 3 4" xfId="8374"/>
    <cellStyle name="Moneda 3 6 2 2 2 2 2 4" xfId="2302"/>
    <cellStyle name="Moneda 3 6 2 2 2 2 2 4 2" xfId="5614"/>
    <cellStyle name="Moneda 3 6 2 2 2 2 2 4 2 2" xfId="12238"/>
    <cellStyle name="Moneda 3 6 2 2 2 2 2 4 3" xfId="8926"/>
    <cellStyle name="Moneda 3 6 2 2 2 2 2 5" xfId="3958"/>
    <cellStyle name="Moneda 3 6 2 2 2 2 2 5 2" xfId="10582"/>
    <cellStyle name="Moneda 3 6 2 2 2 2 2 6" xfId="7270"/>
    <cellStyle name="Moneda 3 6 2 2 2 2 3" xfId="922"/>
    <cellStyle name="Moneda 3 6 2 2 2 2 3 2" xfId="2578"/>
    <cellStyle name="Moneda 3 6 2 2 2 2 3 2 2" xfId="5890"/>
    <cellStyle name="Moneda 3 6 2 2 2 2 3 2 2 2" xfId="12514"/>
    <cellStyle name="Moneda 3 6 2 2 2 2 3 2 3" xfId="9202"/>
    <cellStyle name="Moneda 3 6 2 2 2 2 3 3" xfId="4234"/>
    <cellStyle name="Moneda 3 6 2 2 2 2 3 3 2" xfId="10858"/>
    <cellStyle name="Moneda 3 6 2 2 2 2 3 4" xfId="7546"/>
    <cellStyle name="Moneda 3 6 2 2 2 2 4" xfId="1474"/>
    <cellStyle name="Moneda 3 6 2 2 2 2 4 2" xfId="3130"/>
    <cellStyle name="Moneda 3 6 2 2 2 2 4 2 2" xfId="6442"/>
    <cellStyle name="Moneda 3 6 2 2 2 2 4 2 2 2" xfId="13066"/>
    <cellStyle name="Moneda 3 6 2 2 2 2 4 2 3" xfId="9754"/>
    <cellStyle name="Moneda 3 6 2 2 2 2 4 3" xfId="4786"/>
    <cellStyle name="Moneda 3 6 2 2 2 2 4 3 2" xfId="11410"/>
    <cellStyle name="Moneda 3 6 2 2 2 2 4 4" xfId="8098"/>
    <cellStyle name="Moneda 3 6 2 2 2 2 5" xfId="2026"/>
    <cellStyle name="Moneda 3 6 2 2 2 2 5 2" xfId="5338"/>
    <cellStyle name="Moneda 3 6 2 2 2 2 5 2 2" xfId="11962"/>
    <cellStyle name="Moneda 3 6 2 2 2 2 5 3" xfId="8650"/>
    <cellStyle name="Moneda 3 6 2 2 2 2 6" xfId="3682"/>
    <cellStyle name="Moneda 3 6 2 2 2 2 6 2" xfId="10306"/>
    <cellStyle name="Moneda 3 6 2 2 2 2 7" xfId="6994"/>
    <cellStyle name="Moneda 3 6 2 2 2 3" xfId="508"/>
    <cellStyle name="Moneda 3 6 2 2 2 3 2" xfId="1060"/>
    <cellStyle name="Moneda 3 6 2 2 2 3 2 2" xfId="2716"/>
    <cellStyle name="Moneda 3 6 2 2 2 3 2 2 2" xfId="6028"/>
    <cellStyle name="Moneda 3 6 2 2 2 3 2 2 2 2" xfId="12652"/>
    <cellStyle name="Moneda 3 6 2 2 2 3 2 2 3" xfId="9340"/>
    <cellStyle name="Moneda 3 6 2 2 2 3 2 3" xfId="4372"/>
    <cellStyle name="Moneda 3 6 2 2 2 3 2 3 2" xfId="10996"/>
    <cellStyle name="Moneda 3 6 2 2 2 3 2 4" xfId="7684"/>
    <cellStyle name="Moneda 3 6 2 2 2 3 3" xfId="1612"/>
    <cellStyle name="Moneda 3 6 2 2 2 3 3 2" xfId="3268"/>
    <cellStyle name="Moneda 3 6 2 2 2 3 3 2 2" xfId="6580"/>
    <cellStyle name="Moneda 3 6 2 2 2 3 3 2 2 2" xfId="13204"/>
    <cellStyle name="Moneda 3 6 2 2 2 3 3 2 3" xfId="9892"/>
    <cellStyle name="Moneda 3 6 2 2 2 3 3 3" xfId="4924"/>
    <cellStyle name="Moneda 3 6 2 2 2 3 3 3 2" xfId="11548"/>
    <cellStyle name="Moneda 3 6 2 2 2 3 3 4" xfId="8236"/>
    <cellStyle name="Moneda 3 6 2 2 2 3 4" xfId="2164"/>
    <cellStyle name="Moneda 3 6 2 2 2 3 4 2" xfId="5476"/>
    <cellStyle name="Moneda 3 6 2 2 2 3 4 2 2" xfId="12100"/>
    <cellStyle name="Moneda 3 6 2 2 2 3 4 3" xfId="8788"/>
    <cellStyle name="Moneda 3 6 2 2 2 3 5" xfId="3820"/>
    <cellStyle name="Moneda 3 6 2 2 2 3 5 2" xfId="10444"/>
    <cellStyle name="Moneda 3 6 2 2 2 3 6" xfId="7132"/>
    <cellStyle name="Moneda 3 6 2 2 2 4" xfId="784"/>
    <cellStyle name="Moneda 3 6 2 2 2 4 2" xfId="2440"/>
    <cellStyle name="Moneda 3 6 2 2 2 4 2 2" xfId="5752"/>
    <cellStyle name="Moneda 3 6 2 2 2 4 2 2 2" xfId="12376"/>
    <cellStyle name="Moneda 3 6 2 2 2 4 2 3" xfId="9064"/>
    <cellStyle name="Moneda 3 6 2 2 2 4 3" xfId="4096"/>
    <cellStyle name="Moneda 3 6 2 2 2 4 3 2" xfId="10720"/>
    <cellStyle name="Moneda 3 6 2 2 2 4 4" xfId="7408"/>
    <cellStyle name="Moneda 3 6 2 2 2 5" xfId="1336"/>
    <cellStyle name="Moneda 3 6 2 2 2 5 2" xfId="2992"/>
    <cellStyle name="Moneda 3 6 2 2 2 5 2 2" xfId="6304"/>
    <cellStyle name="Moneda 3 6 2 2 2 5 2 2 2" xfId="12928"/>
    <cellStyle name="Moneda 3 6 2 2 2 5 2 3" xfId="9616"/>
    <cellStyle name="Moneda 3 6 2 2 2 5 3" xfId="4648"/>
    <cellStyle name="Moneda 3 6 2 2 2 5 3 2" xfId="11272"/>
    <cellStyle name="Moneda 3 6 2 2 2 5 4" xfId="7960"/>
    <cellStyle name="Moneda 3 6 2 2 2 6" xfId="1888"/>
    <cellStyle name="Moneda 3 6 2 2 2 6 2" xfId="5200"/>
    <cellStyle name="Moneda 3 6 2 2 2 6 2 2" xfId="11824"/>
    <cellStyle name="Moneda 3 6 2 2 2 6 3" xfId="8512"/>
    <cellStyle name="Moneda 3 6 2 2 2 7" xfId="3544"/>
    <cellStyle name="Moneda 3 6 2 2 2 7 2" xfId="10168"/>
    <cellStyle name="Moneda 3 6 2 2 2 8" xfId="6856"/>
    <cellStyle name="Moneda 3 6 2 2 3" xfId="301"/>
    <cellStyle name="Moneda 3 6 2 2 3 2" xfId="577"/>
    <cellStyle name="Moneda 3 6 2 2 3 2 2" xfId="1129"/>
    <cellStyle name="Moneda 3 6 2 2 3 2 2 2" xfId="2785"/>
    <cellStyle name="Moneda 3 6 2 2 3 2 2 2 2" xfId="6097"/>
    <cellStyle name="Moneda 3 6 2 2 3 2 2 2 2 2" xfId="12721"/>
    <cellStyle name="Moneda 3 6 2 2 3 2 2 2 3" xfId="9409"/>
    <cellStyle name="Moneda 3 6 2 2 3 2 2 3" xfId="4441"/>
    <cellStyle name="Moneda 3 6 2 2 3 2 2 3 2" xfId="11065"/>
    <cellStyle name="Moneda 3 6 2 2 3 2 2 4" xfId="7753"/>
    <cellStyle name="Moneda 3 6 2 2 3 2 3" xfId="1681"/>
    <cellStyle name="Moneda 3 6 2 2 3 2 3 2" xfId="3337"/>
    <cellStyle name="Moneda 3 6 2 2 3 2 3 2 2" xfId="6649"/>
    <cellStyle name="Moneda 3 6 2 2 3 2 3 2 2 2" xfId="13273"/>
    <cellStyle name="Moneda 3 6 2 2 3 2 3 2 3" xfId="9961"/>
    <cellStyle name="Moneda 3 6 2 2 3 2 3 3" xfId="4993"/>
    <cellStyle name="Moneda 3 6 2 2 3 2 3 3 2" xfId="11617"/>
    <cellStyle name="Moneda 3 6 2 2 3 2 3 4" xfId="8305"/>
    <cellStyle name="Moneda 3 6 2 2 3 2 4" xfId="2233"/>
    <cellStyle name="Moneda 3 6 2 2 3 2 4 2" xfId="5545"/>
    <cellStyle name="Moneda 3 6 2 2 3 2 4 2 2" xfId="12169"/>
    <cellStyle name="Moneda 3 6 2 2 3 2 4 3" xfId="8857"/>
    <cellStyle name="Moneda 3 6 2 2 3 2 5" xfId="3889"/>
    <cellStyle name="Moneda 3 6 2 2 3 2 5 2" xfId="10513"/>
    <cellStyle name="Moneda 3 6 2 2 3 2 6" xfId="7201"/>
    <cellStyle name="Moneda 3 6 2 2 3 3" xfId="853"/>
    <cellStyle name="Moneda 3 6 2 2 3 3 2" xfId="2509"/>
    <cellStyle name="Moneda 3 6 2 2 3 3 2 2" xfId="5821"/>
    <cellStyle name="Moneda 3 6 2 2 3 3 2 2 2" xfId="12445"/>
    <cellStyle name="Moneda 3 6 2 2 3 3 2 3" xfId="9133"/>
    <cellStyle name="Moneda 3 6 2 2 3 3 3" xfId="4165"/>
    <cellStyle name="Moneda 3 6 2 2 3 3 3 2" xfId="10789"/>
    <cellStyle name="Moneda 3 6 2 2 3 3 4" xfId="7477"/>
    <cellStyle name="Moneda 3 6 2 2 3 4" xfId="1405"/>
    <cellStyle name="Moneda 3 6 2 2 3 4 2" xfId="3061"/>
    <cellStyle name="Moneda 3 6 2 2 3 4 2 2" xfId="6373"/>
    <cellStyle name="Moneda 3 6 2 2 3 4 2 2 2" xfId="12997"/>
    <cellStyle name="Moneda 3 6 2 2 3 4 2 3" xfId="9685"/>
    <cellStyle name="Moneda 3 6 2 2 3 4 3" xfId="4717"/>
    <cellStyle name="Moneda 3 6 2 2 3 4 3 2" xfId="11341"/>
    <cellStyle name="Moneda 3 6 2 2 3 4 4" xfId="8029"/>
    <cellStyle name="Moneda 3 6 2 2 3 5" xfId="1957"/>
    <cellStyle name="Moneda 3 6 2 2 3 5 2" xfId="5269"/>
    <cellStyle name="Moneda 3 6 2 2 3 5 2 2" xfId="11893"/>
    <cellStyle name="Moneda 3 6 2 2 3 5 3" xfId="8581"/>
    <cellStyle name="Moneda 3 6 2 2 3 6" xfId="3613"/>
    <cellStyle name="Moneda 3 6 2 2 3 6 2" xfId="10237"/>
    <cellStyle name="Moneda 3 6 2 2 3 7" xfId="6925"/>
    <cellStyle name="Moneda 3 6 2 2 4" xfId="439"/>
    <cellStyle name="Moneda 3 6 2 2 4 2" xfId="991"/>
    <cellStyle name="Moneda 3 6 2 2 4 2 2" xfId="2647"/>
    <cellStyle name="Moneda 3 6 2 2 4 2 2 2" xfId="5959"/>
    <cellStyle name="Moneda 3 6 2 2 4 2 2 2 2" xfId="12583"/>
    <cellStyle name="Moneda 3 6 2 2 4 2 2 3" xfId="9271"/>
    <cellStyle name="Moneda 3 6 2 2 4 2 3" xfId="4303"/>
    <cellStyle name="Moneda 3 6 2 2 4 2 3 2" xfId="10927"/>
    <cellStyle name="Moneda 3 6 2 2 4 2 4" xfId="7615"/>
    <cellStyle name="Moneda 3 6 2 2 4 3" xfId="1543"/>
    <cellStyle name="Moneda 3 6 2 2 4 3 2" xfId="3199"/>
    <cellStyle name="Moneda 3 6 2 2 4 3 2 2" xfId="6511"/>
    <cellStyle name="Moneda 3 6 2 2 4 3 2 2 2" xfId="13135"/>
    <cellStyle name="Moneda 3 6 2 2 4 3 2 3" xfId="9823"/>
    <cellStyle name="Moneda 3 6 2 2 4 3 3" xfId="4855"/>
    <cellStyle name="Moneda 3 6 2 2 4 3 3 2" xfId="11479"/>
    <cellStyle name="Moneda 3 6 2 2 4 3 4" xfId="8167"/>
    <cellStyle name="Moneda 3 6 2 2 4 4" xfId="2095"/>
    <cellStyle name="Moneda 3 6 2 2 4 4 2" xfId="5407"/>
    <cellStyle name="Moneda 3 6 2 2 4 4 2 2" xfId="12031"/>
    <cellStyle name="Moneda 3 6 2 2 4 4 3" xfId="8719"/>
    <cellStyle name="Moneda 3 6 2 2 4 5" xfId="3751"/>
    <cellStyle name="Moneda 3 6 2 2 4 5 2" xfId="10375"/>
    <cellStyle name="Moneda 3 6 2 2 4 6" xfId="7063"/>
    <cellStyle name="Moneda 3 6 2 2 5" xfId="715"/>
    <cellStyle name="Moneda 3 6 2 2 5 2" xfId="2371"/>
    <cellStyle name="Moneda 3 6 2 2 5 2 2" xfId="5683"/>
    <cellStyle name="Moneda 3 6 2 2 5 2 2 2" xfId="12307"/>
    <cellStyle name="Moneda 3 6 2 2 5 2 3" xfId="8995"/>
    <cellStyle name="Moneda 3 6 2 2 5 3" xfId="4027"/>
    <cellStyle name="Moneda 3 6 2 2 5 3 2" xfId="10651"/>
    <cellStyle name="Moneda 3 6 2 2 5 4" xfId="7339"/>
    <cellStyle name="Moneda 3 6 2 2 6" xfId="1267"/>
    <cellStyle name="Moneda 3 6 2 2 6 2" xfId="2923"/>
    <cellStyle name="Moneda 3 6 2 2 6 2 2" xfId="6235"/>
    <cellStyle name="Moneda 3 6 2 2 6 2 2 2" xfId="12859"/>
    <cellStyle name="Moneda 3 6 2 2 6 2 3" xfId="9547"/>
    <cellStyle name="Moneda 3 6 2 2 6 3" xfId="4579"/>
    <cellStyle name="Moneda 3 6 2 2 6 3 2" xfId="11203"/>
    <cellStyle name="Moneda 3 6 2 2 6 4" xfId="7891"/>
    <cellStyle name="Moneda 3 6 2 2 7" xfId="1819"/>
    <cellStyle name="Moneda 3 6 2 2 7 2" xfId="5131"/>
    <cellStyle name="Moneda 3 6 2 2 7 2 2" xfId="11755"/>
    <cellStyle name="Moneda 3 6 2 2 7 3" xfId="8443"/>
    <cellStyle name="Moneda 3 6 2 2 8" xfId="3475"/>
    <cellStyle name="Moneda 3 6 2 2 8 2" xfId="10099"/>
    <cellStyle name="Moneda 3 6 2 2 9" xfId="6787"/>
    <cellStyle name="Moneda 3 6 2 3" xfId="198"/>
    <cellStyle name="Moneda 3 6 2 3 2" xfId="336"/>
    <cellStyle name="Moneda 3 6 2 3 2 2" xfId="612"/>
    <cellStyle name="Moneda 3 6 2 3 2 2 2" xfId="1164"/>
    <cellStyle name="Moneda 3 6 2 3 2 2 2 2" xfId="2820"/>
    <cellStyle name="Moneda 3 6 2 3 2 2 2 2 2" xfId="6132"/>
    <cellStyle name="Moneda 3 6 2 3 2 2 2 2 2 2" xfId="12756"/>
    <cellStyle name="Moneda 3 6 2 3 2 2 2 2 3" xfId="9444"/>
    <cellStyle name="Moneda 3 6 2 3 2 2 2 3" xfId="4476"/>
    <cellStyle name="Moneda 3 6 2 3 2 2 2 3 2" xfId="11100"/>
    <cellStyle name="Moneda 3 6 2 3 2 2 2 4" xfId="7788"/>
    <cellStyle name="Moneda 3 6 2 3 2 2 3" xfId="1716"/>
    <cellStyle name="Moneda 3 6 2 3 2 2 3 2" xfId="3372"/>
    <cellStyle name="Moneda 3 6 2 3 2 2 3 2 2" xfId="6684"/>
    <cellStyle name="Moneda 3 6 2 3 2 2 3 2 2 2" xfId="13308"/>
    <cellStyle name="Moneda 3 6 2 3 2 2 3 2 3" xfId="9996"/>
    <cellStyle name="Moneda 3 6 2 3 2 2 3 3" xfId="5028"/>
    <cellStyle name="Moneda 3 6 2 3 2 2 3 3 2" xfId="11652"/>
    <cellStyle name="Moneda 3 6 2 3 2 2 3 4" xfId="8340"/>
    <cellStyle name="Moneda 3 6 2 3 2 2 4" xfId="2268"/>
    <cellStyle name="Moneda 3 6 2 3 2 2 4 2" xfId="5580"/>
    <cellStyle name="Moneda 3 6 2 3 2 2 4 2 2" xfId="12204"/>
    <cellStyle name="Moneda 3 6 2 3 2 2 4 3" xfId="8892"/>
    <cellStyle name="Moneda 3 6 2 3 2 2 5" xfId="3924"/>
    <cellStyle name="Moneda 3 6 2 3 2 2 5 2" xfId="10548"/>
    <cellStyle name="Moneda 3 6 2 3 2 2 6" xfId="7236"/>
    <cellStyle name="Moneda 3 6 2 3 2 3" xfId="888"/>
    <cellStyle name="Moneda 3 6 2 3 2 3 2" xfId="2544"/>
    <cellStyle name="Moneda 3 6 2 3 2 3 2 2" xfId="5856"/>
    <cellStyle name="Moneda 3 6 2 3 2 3 2 2 2" xfId="12480"/>
    <cellStyle name="Moneda 3 6 2 3 2 3 2 3" xfId="9168"/>
    <cellStyle name="Moneda 3 6 2 3 2 3 3" xfId="4200"/>
    <cellStyle name="Moneda 3 6 2 3 2 3 3 2" xfId="10824"/>
    <cellStyle name="Moneda 3 6 2 3 2 3 4" xfId="7512"/>
    <cellStyle name="Moneda 3 6 2 3 2 4" xfId="1440"/>
    <cellStyle name="Moneda 3 6 2 3 2 4 2" xfId="3096"/>
    <cellStyle name="Moneda 3 6 2 3 2 4 2 2" xfId="6408"/>
    <cellStyle name="Moneda 3 6 2 3 2 4 2 2 2" xfId="13032"/>
    <cellStyle name="Moneda 3 6 2 3 2 4 2 3" xfId="9720"/>
    <cellStyle name="Moneda 3 6 2 3 2 4 3" xfId="4752"/>
    <cellStyle name="Moneda 3 6 2 3 2 4 3 2" xfId="11376"/>
    <cellStyle name="Moneda 3 6 2 3 2 4 4" xfId="8064"/>
    <cellStyle name="Moneda 3 6 2 3 2 5" xfId="1992"/>
    <cellStyle name="Moneda 3 6 2 3 2 5 2" xfId="5304"/>
    <cellStyle name="Moneda 3 6 2 3 2 5 2 2" xfId="11928"/>
    <cellStyle name="Moneda 3 6 2 3 2 5 3" xfId="8616"/>
    <cellStyle name="Moneda 3 6 2 3 2 6" xfId="3648"/>
    <cellStyle name="Moneda 3 6 2 3 2 6 2" xfId="10272"/>
    <cellStyle name="Moneda 3 6 2 3 2 7" xfId="6960"/>
    <cellStyle name="Moneda 3 6 2 3 3" xfId="474"/>
    <cellStyle name="Moneda 3 6 2 3 3 2" xfId="1026"/>
    <cellStyle name="Moneda 3 6 2 3 3 2 2" xfId="2682"/>
    <cellStyle name="Moneda 3 6 2 3 3 2 2 2" xfId="5994"/>
    <cellStyle name="Moneda 3 6 2 3 3 2 2 2 2" xfId="12618"/>
    <cellStyle name="Moneda 3 6 2 3 3 2 2 3" xfId="9306"/>
    <cellStyle name="Moneda 3 6 2 3 3 2 3" xfId="4338"/>
    <cellStyle name="Moneda 3 6 2 3 3 2 3 2" xfId="10962"/>
    <cellStyle name="Moneda 3 6 2 3 3 2 4" xfId="7650"/>
    <cellStyle name="Moneda 3 6 2 3 3 3" xfId="1578"/>
    <cellStyle name="Moneda 3 6 2 3 3 3 2" xfId="3234"/>
    <cellStyle name="Moneda 3 6 2 3 3 3 2 2" xfId="6546"/>
    <cellStyle name="Moneda 3 6 2 3 3 3 2 2 2" xfId="13170"/>
    <cellStyle name="Moneda 3 6 2 3 3 3 2 3" xfId="9858"/>
    <cellStyle name="Moneda 3 6 2 3 3 3 3" xfId="4890"/>
    <cellStyle name="Moneda 3 6 2 3 3 3 3 2" xfId="11514"/>
    <cellStyle name="Moneda 3 6 2 3 3 3 4" xfId="8202"/>
    <cellStyle name="Moneda 3 6 2 3 3 4" xfId="2130"/>
    <cellStyle name="Moneda 3 6 2 3 3 4 2" xfId="5442"/>
    <cellStyle name="Moneda 3 6 2 3 3 4 2 2" xfId="12066"/>
    <cellStyle name="Moneda 3 6 2 3 3 4 3" xfId="8754"/>
    <cellStyle name="Moneda 3 6 2 3 3 5" xfId="3786"/>
    <cellStyle name="Moneda 3 6 2 3 3 5 2" xfId="10410"/>
    <cellStyle name="Moneda 3 6 2 3 3 6" xfId="7098"/>
    <cellStyle name="Moneda 3 6 2 3 4" xfId="750"/>
    <cellStyle name="Moneda 3 6 2 3 4 2" xfId="2406"/>
    <cellStyle name="Moneda 3 6 2 3 4 2 2" xfId="5718"/>
    <cellStyle name="Moneda 3 6 2 3 4 2 2 2" xfId="12342"/>
    <cellStyle name="Moneda 3 6 2 3 4 2 3" xfId="9030"/>
    <cellStyle name="Moneda 3 6 2 3 4 3" xfId="4062"/>
    <cellStyle name="Moneda 3 6 2 3 4 3 2" xfId="10686"/>
    <cellStyle name="Moneda 3 6 2 3 4 4" xfId="7374"/>
    <cellStyle name="Moneda 3 6 2 3 5" xfId="1302"/>
    <cellStyle name="Moneda 3 6 2 3 5 2" xfId="2958"/>
    <cellStyle name="Moneda 3 6 2 3 5 2 2" xfId="6270"/>
    <cellStyle name="Moneda 3 6 2 3 5 2 2 2" xfId="12894"/>
    <cellStyle name="Moneda 3 6 2 3 5 2 3" xfId="9582"/>
    <cellStyle name="Moneda 3 6 2 3 5 3" xfId="4614"/>
    <cellStyle name="Moneda 3 6 2 3 5 3 2" xfId="11238"/>
    <cellStyle name="Moneda 3 6 2 3 5 4" xfId="7926"/>
    <cellStyle name="Moneda 3 6 2 3 6" xfId="1854"/>
    <cellStyle name="Moneda 3 6 2 3 6 2" xfId="5166"/>
    <cellStyle name="Moneda 3 6 2 3 6 2 2" xfId="11790"/>
    <cellStyle name="Moneda 3 6 2 3 6 3" xfId="8478"/>
    <cellStyle name="Moneda 3 6 2 3 7" xfId="3510"/>
    <cellStyle name="Moneda 3 6 2 3 7 2" xfId="10134"/>
    <cellStyle name="Moneda 3 6 2 3 8" xfId="6822"/>
    <cellStyle name="Moneda 3 6 2 4" xfId="267"/>
    <cellStyle name="Moneda 3 6 2 4 2" xfId="543"/>
    <cellStyle name="Moneda 3 6 2 4 2 2" xfId="1095"/>
    <cellStyle name="Moneda 3 6 2 4 2 2 2" xfId="2751"/>
    <cellStyle name="Moneda 3 6 2 4 2 2 2 2" xfId="6063"/>
    <cellStyle name="Moneda 3 6 2 4 2 2 2 2 2" xfId="12687"/>
    <cellStyle name="Moneda 3 6 2 4 2 2 2 3" xfId="9375"/>
    <cellStyle name="Moneda 3 6 2 4 2 2 3" xfId="4407"/>
    <cellStyle name="Moneda 3 6 2 4 2 2 3 2" xfId="11031"/>
    <cellStyle name="Moneda 3 6 2 4 2 2 4" xfId="7719"/>
    <cellStyle name="Moneda 3 6 2 4 2 3" xfId="1647"/>
    <cellStyle name="Moneda 3 6 2 4 2 3 2" xfId="3303"/>
    <cellStyle name="Moneda 3 6 2 4 2 3 2 2" xfId="6615"/>
    <cellStyle name="Moneda 3 6 2 4 2 3 2 2 2" xfId="13239"/>
    <cellStyle name="Moneda 3 6 2 4 2 3 2 3" xfId="9927"/>
    <cellStyle name="Moneda 3 6 2 4 2 3 3" xfId="4959"/>
    <cellStyle name="Moneda 3 6 2 4 2 3 3 2" xfId="11583"/>
    <cellStyle name="Moneda 3 6 2 4 2 3 4" xfId="8271"/>
    <cellStyle name="Moneda 3 6 2 4 2 4" xfId="2199"/>
    <cellStyle name="Moneda 3 6 2 4 2 4 2" xfId="5511"/>
    <cellStyle name="Moneda 3 6 2 4 2 4 2 2" xfId="12135"/>
    <cellStyle name="Moneda 3 6 2 4 2 4 3" xfId="8823"/>
    <cellStyle name="Moneda 3 6 2 4 2 5" xfId="3855"/>
    <cellStyle name="Moneda 3 6 2 4 2 5 2" xfId="10479"/>
    <cellStyle name="Moneda 3 6 2 4 2 6" xfId="7167"/>
    <cellStyle name="Moneda 3 6 2 4 3" xfId="819"/>
    <cellStyle name="Moneda 3 6 2 4 3 2" xfId="2475"/>
    <cellStyle name="Moneda 3 6 2 4 3 2 2" xfId="5787"/>
    <cellStyle name="Moneda 3 6 2 4 3 2 2 2" xfId="12411"/>
    <cellStyle name="Moneda 3 6 2 4 3 2 3" xfId="9099"/>
    <cellStyle name="Moneda 3 6 2 4 3 3" xfId="4131"/>
    <cellStyle name="Moneda 3 6 2 4 3 3 2" xfId="10755"/>
    <cellStyle name="Moneda 3 6 2 4 3 4" xfId="7443"/>
    <cellStyle name="Moneda 3 6 2 4 4" xfId="1371"/>
    <cellStyle name="Moneda 3 6 2 4 4 2" xfId="3027"/>
    <cellStyle name="Moneda 3 6 2 4 4 2 2" xfId="6339"/>
    <cellStyle name="Moneda 3 6 2 4 4 2 2 2" xfId="12963"/>
    <cellStyle name="Moneda 3 6 2 4 4 2 3" xfId="9651"/>
    <cellStyle name="Moneda 3 6 2 4 4 3" xfId="4683"/>
    <cellStyle name="Moneda 3 6 2 4 4 3 2" xfId="11307"/>
    <cellStyle name="Moneda 3 6 2 4 4 4" xfId="7995"/>
    <cellStyle name="Moneda 3 6 2 4 5" xfId="1923"/>
    <cellStyle name="Moneda 3 6 2 4 5 2" xfId="5235"/>
    <cellStyle name="Moneda 3 6 2 4 5 2 2" xfId="11859"/>
    <cellStyle name="Moneda 3 6 2 4 5 3" xfId="8547"/>
    <cellStyle name="Moneda 3 6 2 4 6" xfId="3579"/>
    <cellStyle name="Moneda 3 6 2 4 6 2" xfId="10203"/>
    <cellStyle name="Moneda 3 6 2 4 7" xfId="6891"/>
    <cellStyle name="Moneda 3 6 2 5" xfId="405"/>
    <cellStyle name="Moneda 3 6 2 5 2" xfId="957"/>
    <cellStyle name="Moneda 3 6 2 5 2 2" xfId="2613"/>
    <cellStyle name="Moneda 3 6 2 5 2 2 2" xfId="5925"/>
    <cellStyle name="Moneda 3 6 2 5 2 2 2 2" xfId="12549"/>
    <cellStyle name="Moneda 3 6 2 5 2 2 3" xfId="9237"/>
    <cellStyle name="Moneda 3 6 2 5 2 3" xfId="4269"/>
    <cellStyle name="Moneda 3 6 2 5 2 3 2" xfId="10893"/>
    <cellStyle name="Moneda 3 6 2 5 2 4" xfId="7581"/>
    <cellStyle name="Moneda 3 6 2 5 3" xfId="1509"/>
    <cellStyle name="Moneda 3 6 2 5 3 2" xfId="3165"/>
    <cellStyle name="Moneda 3 6 2 5 3 2 2" xfId="6477"/>
    <cellStyle name="Moneda 3 6 2 5 3 2 2 2" xfId="13101"/>
    <cellStyle name="Moneda 3 6 2 5 3 2 3" xfId="9789"/>
    <cellStyle name="Moneda 3 6 2 5 3 3" xfId="4821"/>
    <cellStyle name="Moneda 3 6 2 5 3 3 2" xfId="11445"/>
    <cellStyle name="Moneda 3 6 2 5 3 4" xfId="8133"/>
    <cellStyle name="Moneda 3 6 2 5 4" xfId="2061"/>
    <cellStyle name="Moneda 3 6 2 5 4 2" xfId="5373"/>
    <cellStyle name="Moneda 3 6 2 5 4 2 2" xfId="11997"/>
    <cellStyle name="Moneda 3 6 2 5 4 3" xfId="8685"/>
    <cellStyle name="Moneda 3 6 2 5 5" xfId="3717"/>
    <cellStyle name="Moneda 3 6 2 5 5 2" xfId="10341"/>
    <cellStyle name="Moneda 3 6 2 5 6" xfId="7029"/>
    <cellStyle name="Moneda 3 6 2 6" xfId="681"/>
    <cellStyle name="Moneda 3 6 2 6 2" xfId="2337"/>
    <cellStyle name="Moneda 3 6 2 6 2 2" xfId="5649"/>
    <cellStyle name="Moneda 3 6 2 6 2 2 2" xfId="12273"/>
    <cellStyle name="Moneda 3 6 2 6 2 3" xfId="8961"/>
    <cellStyle name="Moneda 3 6 2 6 3" xfId="3993"/>
    <cellStyle name="Moneda 3 6 2 6 3 2" xfId="10617"/>
    <cellStyle name="Moneda 3 6 2 6 4" xfId="7305"/>
    <cellStyle name="Moneda 3 6 2 7" xfId="1233"/>
    <cellStyle name="Moneda 3 6 2 7 2" xfId="2889"/>
    <cellStyle name="Moneda 3 6 2 7 2 2" xfId="6201"/>
    <cellStyle name="Moneda 3 6 2 7 2 2 2" xfId="12825"/>
    <cellStyle name="Moneda 3 6 2 7 2 3" xfId="9513"/>
    <cellStyle name="Moneda 3 6 2 7 3" xfId="4545"/>
    <cellStyle name="Moneda 3 6 2 7 3 2" xfId="11169"/>
    <cellStyle name="Moneda 3 6 2 7 4" xfId="7857"/>
    <cellStyle name="Moneda 3 6 2 8" xfId="1785"/>
    <cellStyle name="Moneda 3 6 2 8 2" xfId="5097"/>
    <cellStyle name="Moneda 3 6 2 8 2 2" xfId="11721"/>
    <cellStyle name="Moneda 3 6 2 8 3" xfId="8409"/>
    <cellStyle name="Moneda 3 6 2 9" xfId="3441"/>
    <cellStyle name="Moneda 3 6 2 9 2" xfId="10065"/>
    <cellStyle name="Moneda 3 6 3" xfId="147"/>
    <cellStyle name="Moneda 3 6 3 2" xfId="216"/>
    <cellStyle name="Moneda 3 6 3 2 2" xfId="354"/>
    <cellStyle name="Moneda 3 6 3 2 2 2" xfId="630"/>
    <cellStyle name="Moneda 3 6 3 2 2 2 2" xfId="1182"/>
    <cellStyle name="Moneda 3 6 3 2 2 2 2 2" xfId="2838"/>
    <cellStyle name="Moneda 3 6 3 2 2 2 2 2 2" xfId="6150"/>
    <cellStyle name="Moneda 3 6 3 2 2 2 2 2 2 2" xfId="12774"/>
    <cellStyle name="Moneda 3 6 3 2 2 2 2 2 3" xfId="9462"/>
    <cellStyle name="Moneda 3 6 3 2 2 2 2 3" xfId="4494"/>
    <cellStyle name="Moneda 3 6 3 2 2 2 2 3 2" xfId="11118"/>
    <cellStyle name="Moneda 3 6 3 2 2 2 2 4" xfId="7806"/>
    <cellStyle name="Moneda 3 6 3 2 2 2 3" xfId="1734"/>
    <cellStyle name="Moneda 3 6 3 2 2 2 3 2" xfId="3390"/>
    <cellStyle name="Moneda 3 6 3 2 2 2 3 2 2" xfId="6702"/>
    <cellStyle name="Moneda 3 6 3 2 2 2 3 2 2 2" xfId="13326"/>
    <cellStyle name="Moneda 3 6 3 2 2 2 3 2 3" xfId="10014"/>
    <cellStyle name="Moneda 3 6 3 2 2 2 3 3" xfId="5046"/>
    <cellStyle name="Moneda 3 6 3 2 2 2 3 3 2" xfId="11670"/>
    <cellStyle name="Moneda 3 6 3 2 2 2 3 4" xfId="8358"/>
    <cellStyle name="Moneda 3 6 3 2 2 2 4" xfId="2286"/>
    <cellStyle name="Moneda 3 6 3 2 2 2 4 2" xfId="5598"/>
    <cellStyle name="Moneda 3 6 3 2 2 2 4 2 2" xfId="12222"/>
    <cellStyle name="Moneda 3 6 3 2 2 2 4 3" xfId="8910"/>
    <cellStyle name="Moneda 3 6 3 2 2 2 5" xfId="3942"/>
    <cellStyle name="Moneda 3 6 3 2 2 2 5 2" xfId="10566"/>
    <cellStyle name="Moneda 3 6 3 2 2 2 6" xfId="7254"/>
    <cellStyle name="Moneda 3 6 3 2 2 3" xfId="906"/>
    <cellStyle name="Moneda 3 6 3 2 2 3 2" xfId="2562"/>
    <cellStyle name="Moneda 3 6 3 2 2 3 2 2" xfId="5874"/>
    <cellStyle name="Moneda 3 6 3 2 2 3 2 2 2" xfId="12498"/>
    <cellStyle name="Moneda 3 6 3 2 2 3 2 3" xfId="9186"/>
    <cellStyle name="Moneda 3 6 3 2 2 3 3" xfId="4218"/>
    <cellStyle name="Moneda 3 6 3 2 2 3 3 2" xfId="10842"/>
    <cellStyle name="Moneda 3 6 3 2 2 3 4" xfId="7530"/>
    <cellStyle name="Moneda 3 6 3 2 2 4" xfId="1458"/>
    <cellStyle name="Moneda 3 6 3 2 2 4 2" xfId="3114"/>
    <cellStyle name="Moneda 3 6 3 2 2 4 2 2" xfId="6426"/>
    <cellStyle name="Moneda 3 6 3 2 2 4 2 2 2" xfId="13050"/>
    <cellStyle name="Moneda 3 6 3 2 2 4 2 3" xfId="9738"/>
    <cellStyle name="Moneda 3 6 3 2 2 4 3" xfId="4770"/>
    <cellStyle name="Moneda 3 6 3 2 2 4 3 2" xfId="11394"/>
    <cellStyle name="Moneda 3 6 3 2 2 4 4" xfId="8082"/>
    <cellStyle name="Moneda 3 6 3 2 2 5" xfId="2010"/>
    <cellStyle name="Moneda 3 6 3 2 2 5 2" xfId="5322"/>
    <cellStyle name="Moneda 3 6 3 2 2 5 2 2" xfId="11946"/>
    <cellStyle name="Moneda 3 6 3 2 2 5 3" xfId="8634"/>
    <cellStyle name="Moneda 3 6 3 2 2 6" xfId="3666"/>
    <cellStyle name="Moneda 3 6 3 2 2 6 2" xfId="10290"/>
    <cellStyle name="Moneda 3 6 3 2 2 7" xfId="6978"/>
    <cellStyle name="Moneda 3 6 3 2 3" xfId="492"/>
    <cellStyle name="Moneda 3 6 3 2 3 2" xfId="1044"/>
    <cellStyle name="Moneda 3 6 3 2 3 2 2" xfId="2700"/>
    <cellStyle name="Moneda 3 6 3 2 3 2 2 2" xfId="6012"/>
    <cellStyle name="Moneda 3 6 3 2 3 2 2 2 2" xfId="12636"/>
    <cellStyle name="Moneda 3 6 3 2 3 2 2 3" xfId="9324"/>
    <cellStyle name="Moneda 3 6 3 2 3 2 3" xfId="4356"/>
    <cellStyle name="Moneda 3 6 3 2 3 2 3 2" xfId="10980"/>
    <cellStyle name="Moneda 3 6 3 2 3 2 4" xfId="7668"/>
    <cellStyle name="Moneda 3 6 3 2 3 3" xfId="1596"/>
    <cellStyle name="Moneda 3 6 3 2 3 3 2" xfId="3252"/>
    <cellStyle name="Moneda 3 6 3 2 3 3 2 2" xfId="6564"/>
    <cellStyle name="Moneda 3 6 3 2 3 3 2 2 2" xfId="13188"/>
    <cellStyle name="Moneda 3 6 3 2 3 3 2 3" xfId="9876"/>
    <cellStyle name="Moneda 3 6 3 2 3 3 3" xfId="4908"/>
    <cellStyle name="Moneda 3 6 3 2 3 3 3 2" xfId="11532"/>
    <cellStyle name="Moneda 3 6 3 2 3 3 4" xfId="8220"/>
    <cellStyle name="Moneda 3 6 3 2 3 4" xfId="2148"/>
    <cellStyle name="Moneda 3 6 3 2 3 4 2" xfId="5460"/>
    <cellStyle name="Moneda 3 6 3 2 3 4 2 2" xfId="12084"/>
    <cellStyle name="Moneda 3 6 3 2 3 4 3" xfId="8772"/>
    <cellStyle name="Moneda 3 6 3 2 3 5" xfId="3804"/>
    <cellStyle name="Moneda 3 6 3 2 3 5 2" xfId="10428"/>
    <cellStyle name="Moneda 3 6 3 2 3 6" xfId="7116"/>
    <cellStyle name="Moneda 3 6 3 2 4" xfId="768"/>
    <cellStyle name="Moneda 3 6 3 2 4 2" xfId="2424"/>
    <cellStyle name="Moneda 3 6 3 2 4 2 2" xfId="5736"/>
    <cellStyle name="Moneda 3 6 3 2 4 2 2 2" xfId="12360"/>
    <cellStyle name="Moneda 3 6 3 2 4 2 3" xfId="9048"/>
    <cellStyle name="Moneda 3 6 3 2 4 3" xfId="4080"/>
    <cellStyle name="Moneda 3 6 3 2 4 3 2" xfId="10704"/>
    <cellStyle name="Moneda 3 6 3 2 4 4" xfId="7392"/>
    <cellStyle name="Moneda 3 6 3 2 5" xfId="1320"/>
    <cellStyle name="Moneda 3 6 3 2 5 2" xfId="2976"/>
    <cellStyle name="Moneda 3 6 3 2 5 2 2" xfId="6288"/>
    <cellStyle name="Moneda 3 6 3 2 5 2 2 2" xfId="12912"/>
    <cellStyle name="Moneda 3 6 3 2 5 2 3" xfId="9600"/>
    <cellStyle name="Moneda 3 6 3 2 5 3" xfId="4632"/>
    <cellStyle name="Moneda 3 6 3 2 5 3 2" xfId="11256"/>
    <cellStyle name="Moneda 3 6 3 2 5 4" xfId="7944"/>
    <cellStyle name="Moneda 3 6 3 2 6" xfId="1872"/>
    <cellStyle name="Moneda 3 6 3 2 6 2" xfId="5184"/>
    <cellStyle name="Moneda 3 6 3 2 6 2 2" xfId="11808"/>
    <cellStyle name="Moneda 3 6 3 2 6 3" xfId="8496"/>
    <cellStyle name="Moneda 3 6 3 2 7" xfId="3528"/>
    <cellStyle name="Moneda 3 6 3 2 7 2" xfId="10152"/>
    <cellStyle name="Moneda 3 6 3 2 8" xfId="6840"/>
    <cellStyle name="Moneda 3 6 3 3" xfId="285"/>
    <cellStyle name="Moneda 3 6 3 3 2" xfId="561"/>
    <cellStyle name="Moneda 3 6 3 3 2 2" xfId="1113"/>
    <cellStyle name="Moneda 3 6 3 3 2 2 2" xfId="2769"/>
    <cellStyle name="Moneda 3 6 3 3 2 2 2 2" xfId="6081"/>
    <cellStyle name="Moneda 3 6 3 3 2 2 2 2 2" xfId="12705"/>
    <cellStyle name="Moneda 3 6 3 3 2 2 2 3" xfId="9393"/>
    <cellStyle name="Moneda 3 6 3 3 2 2 3" xfId="4425"/>
    <cellStyle name="Moneda 3 6 3 3 2 2 3 2" xfId="11049"/>
    <cellStyle name="Moneda 3 6 3 3 2 2 4" xfId="7737"/>
    <cellStyle name="Moneda 3 6 3 3 2 3" xfId="1665"/>
    <cellStyle name="Moneda 3 6 3 3 2 3 2" xfId="3321"/>
    <cellStyle name="Moneda 3 6 3 3 2 3 2 2" xfId="6633"/>
    <cellStyle name="Moneda 3 6 3 3 2 3 2 2 2" xfId="13257"/>
    <cellStyle name="Moneda 3 6 3 3 2 3 2 3" xfId="9945"/>
    <cellStyle name="Moneda 3 6 3 3 2 3 3" xfId="4977"/>
    <cellStyle name="Moneda 3 6 3 3 2 3 3 2" xfId="11601"/>
    <cellStyle name="Moneda 3 6 3 3 2 3 4" xfId="8289"/>
    <cellStyle name="Moneda 3 6 3 3 2 4" xfId="2217"/>
    <cellStyle name="Moneda 3 6 3 3 2 4 2" xfId="5529"/>
    <cellStyle name="Moneda 3 6 3 3 2 4 2 2" xfId="12153"/>
    <cellStyle name="Moneda 3 6 3 3 2 4 3" xfId="8841"/>
    <cellStyle name="Moneda 3 6 3 3 2 5" xfId="3873"/>
    <cellStyle name="Moneda 3 6 3 3 2 5 2" xfId="10497"/>
    <cellStyle name="Moneda 3 6 3 3 2 6" xfId="7185"/>
    <cellStyle name="Moneda 3 6 3 3 3" xfId="837"/>
    <cellStyle name="Moneda 3 6 3 3 3 2" xfId="2493"/>
    <cellStyle name="Moneda 3 6 3 3 3 2 2" xfId="5805"/>
    <cellStyle name="Moneda 3 6 3 3 3 2 2 2" xfId="12429"/>
    <cellStyle name="Moneda 3 6 3 3 3 2 3" xfId="9117"/>
    <cellStyle name="Moneda 3 6 3 3 3 3" xfId="4149"/>
    <cellStyle name="Moneda 3 6 3 3 3 3 2" xfId="10773"/>
    <cellStyle name="Moneda 3 6 3 3 3 4" xfId="7461"/>
    <cellStyle name="Moneda 3 6 3 3 4" xfId="1389"/>
    <cellStyle name="Moneda 3 6 3 3 4 2" xfId="3045"/>
    <cellStyle name="Moneda 3 6 3 3 4 2 2" xfId="6357"/>
    <cellStyle name="Moneda 3 6 3 3 4 2 2 2" xfId="12981"/>
    <cellStyle name="Moneda 3 6 3 3 4 2 3" xfId="9669"/>
    <cellStyle name="Moneda 3 6 3 3 4 3" xfId="4701"/>
    <cellStyle name="Moneda 3 6 3 3 4 3 2" xfId="11325"/>
    <cellStyle name="Moneda 3 6 3 3 4 4" xfId="8013"/>
    <cellStyle name="Moneda 3 6 3 3 5" xfId="1941"/>
    <cellStyle name="Moneda 3 6 3 3 5 2" xfId="5253"/>
    <cellStyle name="Moneda 3 6 3 3 5 2 2" xfId="11877"/>
    <cellStyle name="Moneda 3 6 3 3 5 3" xfId="8565"/>
    <cellStyle name="Moneda 3 6 3 3 6" xfId="3597"/>
    <cellStyle name="Moneda 3 6 3 3 6 2" xfId="10221"/>
    <cellStyle name="Moneda 3 6 3 3 7" xfId="6909"/>
    <cellStyle name="Moneda 3 6 3 4" xfId="423"/>
    <cellStyle name="Moneda 3 6 3 4 2" xfId="975"/>
    <cellStyle name="Moneda 3 6 3 4 2 2" xfId="2631"/>
    <cellStyle name="Moneda 3 6 3 4 2 2 2" xfId="5943"/>
    <cellStyle name="Moneda 3 6 3 4 2 2 2 2" xfId="12567"/>
    <cellStyle name="Moneda 3 6 3 4 2 2 3" xfId="9255"/>
    <cellStyle name="Moneda 3 6 3 4 2 3" xfId="4287"/>
    <cellStyle name="Moneda 3 6 3 4 2 3 2" xfId="10911"/>
    <cellStyle name="Moneda 3 6 3 4 2 4" xfId="7599"/>
    <cellStyle name="Moneda 3 6 3 4 3" xfId="1527"/>
    <cellStyle name="Moneda 3 6 3 4 3 2" xfId="3183"/>
    <cellStyle name="Moneda 3 6 3 4 3 2 2" xfId="6495"/>
    <cellStyle name="Moneda 3 6 3 4 3 2 2 2" xfId="13119"/>
    <cellStyle name="Moneda 3 6 3 4 3 2 3" xfId="9807"/>
    <cellStyle name="Moneda 3 6 3 4 3 3" xfId="4839"/>
    <cellStyle name="Moneda 3 6 3 4 3 3 2" xfId="11463"/>
    <cellStyle name="Moneda 3 6 3 4 3 4" xfId="8151"/>
    <cellStyle name="Moneda 3 6 3 4 4" xfId="2079"/>
    <cellStyle name="Moneda 3 6 3 4 4 2" xfId="5391"/>
    <cellStyle name="Moneda 3 6 3 4 4 2 2" xfId="12015"/>
    <cellStyle name="Moneda 3 6 3 4 4 3" xfId="8703"/>
    <cellStyle name="Moneda 3 6 3 4 5" xfId="3735"/>
    <cellStyle name="Moneda 3 6 3 4 5 2" xfId="10359"/>
    <cellStyle name="Moneda 3 6 3 4 6" xfId="7047"/>
    <cellStyle name="Moneda 3 6 3 5" xfId="699"/>
    <cellStyle name="Moneda 3 6 3 5 2" xfId="2355"/>
    <cellStyle name="Moneda 3 6 3 5 2 2" xfId="5667"/>
    <cellStyle name="Moneda 3 6 3 5 2 2 2" xfId="12291"/>
    <cellStyle name="Moneda 3 6 3 5 2 3" xfId="8979"/>
    <cellStyle name="Moneda 3 6 3 5 3" xfId="4011"/>
    <cellStyle name="Moneda 3 6 3 5 3 2" xfId="10635"/>
    <cellStyle name="Moneda 3 6 3 5 4" xfId="7323"/>
    <cellStyle name="Moneda 3 6 3 6" xfId="1251"/>
    <cellStyle name="Moneda 3 6 3 6 2" xfId="2907"/>
    <cellStyle name="Moneda 3 6 3 6 2 2" xfId="6219"/>
    <cellStyle name="Moneda 3 6 3 6 2 2 2" xfId="12843"/>
    <cellStyle name="Moneda 3 6 3 6 2 3" xfId="9531"/>
    <cellStyle name="Moneda 3 6 3 6 3" xfId="4563"/>
    <cellStyle name="Moneda 3 6 3 6 3 2" xfId="11187"/>
    <cellStyle name="Moneda 3 6 3 6 4" xfId="7875"/>
    <cellStyle name="Moneda 3 6 3 7" xfId="1803"/>
    <cellStyle name="Moneda 3 6 3 7 2" xfId="5115"/>
    <cellStyle name="Moneda 3 6 3 7 2 2" xfId="11739"/>
    <cellStyle name="Moneda 3 6 3 7 3" xfId="8427"/>
    <cellStyle name="Moneda 3 6 3 8" xfId="3459"/>
    <cellStyle name="Moneda 3 6 3 8 2" xfId="10083"/>
    <cellStyle name="Moneda 3 6 3 9" xfId="6771"/>
    <cellStyle name="Moneda 3 6 4" xfId="182"/>
    <cellStyle name="Moneda 3 6 4 2" xfId="320"/>
    <cellStyle name="Moneda 3 6 4 2 2" xfId="596"/>
    <cellStyle name="Moneda 3 6 4 2 2 2" xfId="1148"/>
    <cellStyle name="Moneda 3 6 4 2 2 2 2" xfId="2804"/>
    <cellStyle name="Moneda 3 6 4 2 2 2 2 2" xfId="6116"/>
    <cellStyle name="Moneda 3 6 4 2 2 2 2 2 2" xfId="12740"/>
    <cellStyle name="Moneda 3 6 4 2 2 2 2 3" xfId="9428"/>
    <cellStyle name="Moneda 3 6 4 2 2 2 3" xfId="4460"/>
    <cellStyle name="Moneda 3 6 4 2 2 2 3 2" xfId="11084"/>
    <cellStyle name="Moneda 3 6 4 2 2 2 4" xfId="7772"/>
    <cellStyle name="Moneda 3 6 4 2 2 3" xfId="1700"/>
    <cellStyle name="Moneda 3 6 4 2 2 3 2" xfId="3356"/>
    <cellStyle name="Moneda 3 6 4 2 2 3 2 2" xfId="6668"/>
    <cellStyle name="Moneda 3 6 4 2 2 3 2 2 2" xfId="13292"/>
    <cellStyle name="Moneda 3 6 4 2 2 3 2 3" xfId="9980"/>
    <cellStyle name="Moneda 3 6 4 2 2 3 3" xfId="5012"/>
    <cellStyle name="Moneda 3 6 4 2 2 3 3 2" xfId="11636"/>
    <cellStyle name="Moneda 3 6 4 2 2 3 4" xfId="8324"/>
    <cellStyle name="Moneda 3 6 4 2 2 4" xfId="2252"/>
    <cellStyle name="Moneda 3 6 4 2 2 4 2" xfId="5564"/>
    <cellStyle name="Moneda 3 6 4 2 2 4 2 2" xfId="12188"/>
    <cellStyle name="Moneda 3 6 4 2 2 4 3" xfId="8876"/>
    <cellStyle name="Moneda 3 6 4 2 2 5" xfId="3908"/>
    <cellStyle name="Moneda 3 6 4 2 2 5 2" xfId="10532"/>
    <cellStyle name="Moneda 3 6 4 2 2 6" xfId="7220"/>
    <cellStyle name="Moneda 3 6 4 2 3" xfId="872"/>
    <cellStyle name="Moneda 3 6 4 2 3 2" xfId="2528"/>
    <cellStyle name="Moneda 3 6 4 2 3 2 2" xfId="5840"/>
    <cellStyle name="Moneda 3 6 4 2 3 2 2 2" xfId="12464"/>
    <cellStyle name="Moneda 3 6 4 2 3 2 3" xfId="9152"/>
    <cellStyle name="Moneda 3 6 4 2 3 3" xfId="4184"/>
    <cellStyle name="Moneda 3 6 4 2 3 3 2" xfId="10808"/>
    <cellStyle name="Moneda 3 6 4 2 3 4" xfId="7496"/>
    <cellStyle name="Moneda 3 6 4 2 4" xfId="1424"/>
    <cellStyle name="Moneda 3 6 4 2 4 2" xfId="3080"/>
    <cellStyle name="Moneda 3 6 4 2 4 2 2" xfId="6392"/>
    <cellStyle name="Moneda 3 6 4 2 4 2 2 2" xfId="13016"/>
    <cellStyle name="Moneda 3 6 4 2 4 2 3" xfId="9704"/>
    <cellStyle name="Moneda 3 6 4 2 4 3" xfId="4736"/>
    <cellStyle name="Moneda 3 6 4 2 4 3 2" xfId="11360"/>
    <cellStyle name="Moneda 3 6 4 2 4 4" xfId="8048"/>
    <cellStyle name="Moneda 3 6 4 2 5" xfId="1976"/>
    <cellStyle name="Moneda 3 6 4 2 5 2" xfId="5288"/>
    <cellStyle name="Moneda 3 6 4 2 5 2 2" xfId="11912"/>
    <cellStyle name="Moneda 3 6 4 2 5 3" xfId="8600"/>
    <cellStyle name="Moneda 3 6 4 2 6" xfId="3632"/>
    <cellStyle name="Moneda 3 6 4 2 6 2" xfId="10256"/>
    <cellStyle name="Moneda 3 6 4 2 7" xfId="6944"/>
    <cellStyle name="Moneda 3 6 4 3" xfId="458"/>
    <cellStyle name="Moneda 3 6 4 3 2" xfId="1010"/>
    <cellStyle name="Moneda 3 6 4 3 2 2" xfId="2666"/>
    <cellStyle name="Moneda 3 6 4 3 2 2 2" xfId="5978"/>
    <cellStyle name="Moneda 3 6 4 3 2 2 2 2" xfId="12602"/>
    <cellStyle name="Moneda 3 6 4 3 2 2 3" xfId="9290"/>
    <cellStyle name="Moneda 3 6 4 3 2 3" xfId="4322"/>
    <cellStyle name="Moneda 3 6 4 3 2 3 2" xfId="10946"/>
    <cellStyle name="Moneda 3 6 4 3 2 4" xfId="7634"/>
    <cellStyle name="Moneda 3 6 4 3 3" xfId="1562"/>
    <cellStyle name="Moneda 3 6 4 3 3 2" xfId="3218"/>
    <cellStyle name="Moneda 3 6 4 3 3 2 2" xfId="6530"/>
    <cellStyle name="Moneda 3 6 4 3 3 2 2 2" xfId="13154"/>
    <cellStyle name="Moneda 3 6 4 3 3 2 3" xfId="9842"/>
    <cellStyle name="Moneda 3 6 4 3 3 3" xfId="4874"/>
    <cellStyle name="Moneda 3 6 4 3 3 3 2" xfId="11498"/>
    <cellStyle name="Moneda 3 6 4 3 3 4" xfId="8186"/>
    <cellStyle name="Moneda 3 6 4 3 4" xfId="2114"/>
    <cellStyle name="Moneda 3 6 4 3 4 2" xfId="5426"/>
    <cellStyle name="Moneda 3 6 4 3 4 2 2" xfId="12050"/>
    <cellStyle name="Moneda 3 6 4 3 4 3" xfId="8738"/>
    <cellStyle name="Moneda 3 6 4 3 5" xfId="3770"/>
    <cellStyle name="Moneda 3 6 4 3 5 2" xfId="10394"/>
    <cellStyle name="Moneda 3 6 4 3 6" xfId="7082"/>
    <cellStyle name="Moneda 3 6 4 4" xfId="734"/>
    <cellStyle name="Moneda 3 6 4 4 2" xfId="2390"/>
    <cellStyle name="Moneda 3 6 4 4 2 2" xfId="5702"/>
    <cellStyle name="Moneda 3 6 4 4 2 2 2" xfId="12326"/>
    <cellStyle name="Moneda 3 6 4 4 2 3" xfId="9014"/>
    <cellStyle name="Moneda 3 6 4 4 3" xfId="4046"/>
    <cellStyle name="Moneda 3 6 4 4 3 2" xfId="10670"/>
    <cellStyle name="Moneda 3 6 4 4 4" xfId="7358"/>
    <cellStyle name="Moneda 3 6 4 5" xfId="1286"/>
    <cellStyle name="Moneda 3 6 4 5 2" xfId="2942"/>
    <cellStyle name="Moneda 3 6 4 5 2 2" xfId="6254"/>
    <cellStyle name="Moneda 3 6 4 5 2 2 2" xfId="12878"/>
    <cellStyle name="Moneda 3 6 4 5 2 3" xfId="9566"/>
    <cellStyle name="Moneda 3 6 4 5 3" xfId="4598"/>
    <cellStyle name="Moneda 3 6 4 5 3 2" xfId="11222"/>
    <cellStyle name="Moneda 3 6 4 5 4" xfId="7910"/>
    <cellStyle name="Moneda 3 6 4 6" xfId="1838"/>
    <cellStyle name="Moneda 3 6 4 6 2" xfId="5150"/>
    <cellStyle name="Moneda 3 6 4 6 2 2" xfId="11774"/>
    <cellStyle name="Moneda 3 6 4 6 3" xfId="8462"/>
    <cellStyle name="Moneda 3 6 4 7" xfId="3494"/>
    <cellStyle name="Moneda 3 6 4 7 2" xfId="10118"/>
    <cellStyle name="Moneda 3 6 4 8" xfId="6806"/>
    <cellStyle name="Moneda 3 6 5" xfId="251"/>
    <cellStyle name="Moneda 3 6 5 2" xfId="527"/>
    <cellStyle name="Moneda 3 6 5 2 2" xfId="1079"/>
    <cellStyle name="Moneda 3 6 5 2 2 2" xfId="2735"/>
    <cellStyle name="Moneda 3 6 5 2 2 2 2" xfId="6047"/>
    <cellStyle name="Moneda 3 6 5 2 2 2 2 2" xfId="12671"/>
    <cellStyle name="Moneda 3 6 5 2 2 2 3" xfId="9359"/>
    <cellStyle name="Moneda 3 6 5 2 2 3" xfId="4391"/>
    <cellStyle name="Moneda 3 6 5 2 2 3 2" xfId="11015"/>
    <cellStyle name="Moneda 3 6 5 2 2 4" xfId="7703"/>
    <cellStyle name="Moneda 3 6 5 2 3" xfId="1631"/>
    <cellStyle name="Moneda 3 6 5 2 3 2" xfId="3287"/>
    <cellStyle name="Moneda 3 6 5 2 3 2 2" xfId="6599"/>
    <cellStyle name="Moneda 3 6 5 2 3 2 2 2" xfId="13223"/>
    <cellStyle name="Moneda 3 6 5 2 3 2 3" xfId="9911"/>
    <cellStyle name="Moneda 3 6 5 2 3 3" xfId="4943"/>
    <cellStyle name="Moneda 3 6 5 2 3 3 2" xfId="11567"/>
    <cellStyle name="Moneda 3 6 5 2 3 4" xfId="8255"/>
    <cellStyle name="Moneda 3 6 5 2 4" xfId="2183"/>
    <cellStyle name="Moneda 3 6 5 2 4 2" xfId="5495"/>
    <cellStyle name="Moneda 3 6 5 2 4 2 2" xfId="12119"/>
    <cellStyle name="Moneda 3 6 5 2 4 3" xfId="8807"/>
    <cellStyle name="Moneda 3 6 5 2 5" xfId="3839"/>
    <cellStyle name="Moneda 3 6 5 2 5 2" xfId="10463"/>
    <cellStyle name="Moneda 3 6 5 2 6" xfId="7151"/>
    <cellStyle name="Moneda 3 6 5 3" xfId="803"/>
    <cellStyle name="Moneda 3 6 5 3 2" xfId="2459"/>
    <cellStyle name="Moneda 3 6 5 3 2 2" xfId="5771"/>
    <cellStyle name="Moneda 3 6 5 3 2 2 2" xfId="12395"/>
    <cellStyle name="Moneda 3 6 5 3 2 3" xfId="9083"/>
    <cellStyle name="Moneda 3 6 5 3 3" xfId="4115"/>
    <cellStyle name="Moneda 3 6 5 3 3 2" xfId="10739"/>
    <cellStyle name="Moneda 3 6 5 3 4" xfId="7427"/>
    <cellStyle name="Moneda 3 6 5 4" xfId="1355"/>
    <cellStyle name="Moneda 3 6 5 4 2" xfId="3011"/>
    <cellStyle name="Moneda 3 6 5 4 2 2" xfId="6323"/>
    <cellStyle name="Moneda 3 6 5 4 2 2 2" xfId="12947"/>
    <cellStyle name="Moneda 3 6 5 4 2 3" xfId="9635"/>
    <cellStyle name="Moneda 3 6 5 4 3" xfId="4667"/>
    <cellStyle name="Moneda 3 6 5 4 3 2" xfId="11291"/>
    <cellStyle name="Moneda 3 6 5 4 4" xfId="7979"/>
    <cellStyle name="Moneda 3 6 5 5" xfId="1907"/>
    <cellStyle name="Moneda 3 6 5 5 2" xfId="5219"/>
    <cellStyle name="Moneda 3 6 5 5 2 2" xfId="11843"/>
    <cellStyle name="Moneda 3 6 5 5 3" xfId="8531"/>
    <cellStyle name="Moneda 3 6 5 6" xfId="3563"/>
    <cellStyle name="Moneda 3 6 5 6 2" xfId="10187"/>
    <cellStyle name="Moneda 3 6 5 7" xfId="6875"/>
    <cellStyle name="Moneda 3 6 6" xfId="389"/>
    <cellStyle name="Moneda 3 6 6 2" xfId="941"/>
    <cellStyle name="Moneda 3 6 6 2 2" xfId="2597"/>
    <cellStyle name="Moneda 3 6 6 2 2 2" xfId="5909"/>
    <cellStyle name="Moneda 3 6 6 2 2 2 2" xfId="12533"/>
    <cellStyle name="Moneda 3 6 6 2 2 3" xfId="9221"/>
    <cellStyle name="Moneda 3 6 6 2 3" xfId="4253"/>
    <cellStyle name="Moneda 3 6 6 2 3 2" xfId="10877"/>
    <cellStyle name="Moneda 3 6 6 2 4" xfId="7565"/>
    <cellStyle name="Moneda 3 6 6 3" xfId="1493"/>
    <cellStyle name="Moneda 3 6 6 3 2" xfId="3149"/>
    <cellStyle name="Moneda 3 6 6 3 2 2" xfId="6461"/>
    <cellStyle name="Moneda 3 6 6 3 2 2 2" xfId="13085"/>
    <cellStyle name="Moneda 3 6 6 3 2 3" xfId="9773"/>
    <cellStyle name="Moneda 3 6 6 3 3" xfId="4805"/>
    <cellStyle name="Moneda 3 6 6 3 3 2" xfId="11429"/>
    <cellStyle name="Moneda 3 6 6 3 4" xfId="8117"/>
    <cellStyle name="Moneda 3 6 6 4" xfId="2045"/>
    <cellStyle name="Moneda 3 6 6 4 2" xfId="5357"/>
    <cellStyle name="Moneda 3 6 6 4 2 2" xfId="11981"/>
    <cellStyle name="Moneda 3 6 6 4 3" xfId="8669"/>
    <cellStyle name="Moneda 3 6 6 5" xfId="3701"/>
    <cellStyle name="Moneda 3 6 6 5 2" xfId="10325"/>
    <cellStyle name="Moneda 3 6 6 6" xfId="7013"/>
    <cellStyle name="Moneda 3 6 7" xfId="665"/>
    <cellStyle name="Moneda 3 6 7 2" xfId="2321"/>
    <cellStyle name="Moneda 3 6 7 2 2" xfId="5633"/>
    <cellStyle name="Moneda 3 6 7 2 2 2" xfId="12257"/>
    <cellStyle name="Moneda 3 6 7 2 3" xfId="8945"/>
    <cellStyle name="Moneda 3 6 7 3" xfId="3977"/>
    <cellStyle name="Moneda 3 6 7 3 2" xfId="10601"/>
    <cellStyle name="Moneda 3 6 7 4" xfId="7289"/>
    <cellStyle name="Moneda 3 6 8" xfId="1217"/>
    <cellStyle name="Moneda 3 6 8 2" xfId="2873"/>
    <cellStyle name="Moneda 3 6 8 2 2" xfId="6185"/>
    <cellStyle name="Moneda 3 6 8 2 2 2" xfId="12809"/>
    <cellStyle name="Moneda 3 6 8 2 3" xfId="9497"/>
    <cellStyle name="Moneda 3 6 8 3" xfId="4529"/>
    <cellStyle name="Moneda 3 6 8 3 2" xfId="11153"/>
    <cellStyle name="Moneda 3 6 8 4" xfId="7841"/>
    <cellStyle name="Moneda 3 6 9" xfId="1769"/>
    <cellStyle name="Moneda 3 6 9 2" xfId="5081"/>
    <cellStyle name="Moneda 3 6 9 2 2" xfId="11705"/>
    <cellStyle name="Moneda 3 6 9 3" xfId="8393"/>
    <cellStyle name="Moneda 3 7" xfId="115"/>
    <cellStyle name="Moneda 3 7 10" xfId="6739"/>
    <cellStyle name="Moneda 3 7 2" xfId="149"/>
    <cellStyle name="Moneda 3 7 2 2" xfId="218"/>
    <cellStyle name="Moneda 3 7 2 2 2" xfId="356"/>
    <cellStyle name="Moneda 3 7 2 2 2 2" xfId="632"/>
    <cellStyle name="Moneda 3 7 2 2 2 2 2" xfId="1184"/>
    <cellStyle name="Moneda 3 7 2 2 2 2 2 2" xfId="2840"/>
    <cellStyle name="Moneda 3 7 2 2 2 2 2 2 2" xfId="6152"/>
    <cellStyle name="Moneda 3 7 2 2 2 2 2 2 2 2" xfId="12776"/>
    <cellStyle name="Moneda 3 7 2 2 2 2 2 2 3" xfId="9464"/>
    <cellStyle name="Moneda 3 7 2 2 2 2 2 3" xfId="4496"/>
    <cellStyle name="Moneda 3 7 2 2 2 2 2 3 2" xfId="11120"/>
    <cellStyle name="Moneda 3 7 2 2 2 2 2 4" xfId="7808"/>
    <cellStyle name="Moneda 3 7 2 2 2 2 3" xfId="1736"/>
    <cellStyle name="Moneda 3 7 2 2 2 2 3 2" xfId="3392"/>
    <cellStyle name="Moneda 3 7 2 2 2 2 3 2 2" xfId="6704"/>
    <cellStyle name="Moneda 3 7 2 2 2 2 3 2 2 2" xfId="13328"/>
    <cellStyle name="Moneda 3 7 2 2 2 2 3 2 3" xfId="10016"/>
    <cellStyle name="Moneda 3 7 2 2 2 2 3 3" xfId="5048"/>
    <cellStyle name="Moneda 3 7 2 2 2 2 3 3 2" xfId="11672"/>
    <cellStyle name="Moneda 3 7 2 2 2 2 3 4" xfId="8360"/>
    <cellStyle name="Moneda 3 7 2 2 2 2 4" xfId="2288"/>
    <cellStyle name="Moneda 3 7 2 2 2 2 4 2" xfId="5600"/>
    <cellStyle name="Moneda 3 7 2 2 2 2 4 2 2" xfId="12224"/>
    <cellStyle name="Moneda 3 7 2 2 2 2 4 3" xfId="8912"/>
    <cellStyle name="Moneda 3 7 2 2 2 2 5" xfId="3944"/>
    <cellStyle name="Moneda 3 7 2 2 2 2 5 2" xfId="10568"/>
    <cellStyle name="Moneda 3 7 2 2 2 2 6" xfId="7256"/>
    <cellStyle name="Moneda 3 7 2 2 2 3" xfId="908"/>
    <cellStyle name="Moneda 3 7 2 2 2 3 2" xfId="2564"/>
    <cellStyle name="Moneda 3 7 2 2 2 3 2 2" xfId="5876"/>
    <cellStyle name="Moneda 3 7 2 2 2 3 2 2 2" xfId="12500"/>
    <cellStyle name="Moneda 3 7 2 2 2 3 2 3" xfId="9188"/>
    <cellStyle name="Moneda 3 7 2 2 2 3 3" xfId="4220"/>
    <cellStyle name="Moneda 3 7 2 2 2 3 3 2" xfId="10844"/>
    <cellStyle name="Moneda 3 7 2 2 2 3 4" xfId="7532"/>
    <cellStyle name="Moneda 3 7 2 2 2 4" xfId="1460"/>
    <cellStyle name="Moneda 3 7 2 2 2 4 2" xfId="3116"/>
    <cellStyle name="Moneda 3 7 2 2 2 4 2 2" xfId="6428"/>
    <cellStyle name="Moneda 3 7 2 2 2 4 2 2 2" xfId="13052"/>
    <cellStyle name="Moneda 3 7 2 2 2 4 2 3" xfId="9740"/>
    <cellStyle name="Moneda 3 7 2 2 2 4 3" xfId="4772"/>
    <cellStyle name="Moneda 3 7 2 2 2 4 3 2" xfId="11396"/>
    <cellStyle name="Moneda 3 7 2 2 2 4 4" xfId="8084"/>
    <cellStyle name="Moneda 3 7 2 2 2 5" xfId="2012"/>
    <cellStyle name="Moneda 3 7 2 2 2 5 2" xfId="5324"/>
    <cellStyle name="Moneda 3 7 2 2 2 5 2 2" xfId="11948"/>
    <cellStyle name="Moneda 3 7 2 2 2 5 3" xfId="8636"/>
    <cellStyle name="Moneda 3 7 2 2 2 6" xfId="3668"/>
    <cellStyle name="Moneda 3 7 2 2 2 6 2" xfId="10292"/>
    <cellStyle name="Moneda 3 7 2 2 2 7" xfId="6980"/>
    <cellStyle name="Moneda 3 7 2 2 3" xfId="494"/>
    <cellStyle name="Moneda 3 7 2 2 3 2" xfId="1046"/>
    <cellStyle name="Moneda 3 7 2 2 3 2 2" xfId="2702"/>
    <cellStyle name="Moneda 3 7 2 2 3 2 2 2" xfId="6014"/>
    <cellStyle name="Moneda 3 7 2 2 3 2 2 2 2" xfId="12638"/>
    <cellStyle name="Moneda 3 7 2 2 3 2 2 3" xfId="9326"/>
    <cellStyle name="Moneda 3 7 2 2 3 2 3" xfId="4358"/>
    <cellStyle name="Moneda 3 7 2 2 3 2 3 2" xfId="10982"/>
    <cellStyle name="Moneda 3 7 2 2 3 2 4" xfId="7670"/>
    <cellStyle name="Moneda 3 7 2 2 3 3" xfId="1598"/>
    <cellStyle name="Moneda 3 7 2 2 3 3 2" xfId="3254"/>
    <cellStyle name="Moneda 3 7 2 2 3 3 2 2" xfId="6566"/>
    <cellStyle name="Moneda 3 7 2 2 3 3 2 2 2" xfId="13190"/>
    <cellStyle name="Moneda 3 7 2 2 3 3 2 3" xfId="9878"/>
    <cellStyle name="Moneda 3 7 2 2 3 3 3" xfId="4910"/>
    <cellStyle name="Moneda 3 7 2 2 3 3 3 2" xfId="11534"/>
    <cellStyle name="Moneda 3 7 2 2 3 3 4" xfId="8222"/>
    <cellStyle name="Moneda 3 7 2 2 3 4" xfId="2150"/>
    <cellStyle name="Moneda 3 7 2 2 3 4 2" xfId="5462"/>
    <cellStyle name="Moneda 3 7 2 2 3 4 2 2" xfId="12086"/>
    <cellStyle name="Moneda 3 7 2 2 3 4 3" xfId="8774"/>
    <cellStyle name="Moneda 3 7 2 2 3 5" xfId="3806"/>
    <cellStyle name="Moneda 3 7 2 2 3 5 2" xfId="10430"/>
    <cellStyle name="Moneda 3 7 2 2 3 6" xfId="7118"/>
    <cellStyle name="Moneda 3 7 2 2 4" xfId="770"/>
    <cellStyle name="Moneda 3 7 2 2 4 2" xfId="2426"/>
    <cellStyle name="Moneda 3 7 2 2 4 2 2" xfId="5738"/>
    <cellStyle name="Moneda 3 7 2 2 4 2 2 2" xfId="12362"/>
    <cellStyle name="Moneda 3 7 2 2 4 2 3" xfId="9050"/>
    <cellStyle name="Moneda 3 7 2 2 4 3" xfId="4082"/>
    <cellStyle name="Moneda 3 7 2 2 4 3 2" xfId="10706"/>
    <cellStyle name="Moneda 3 7 2 2 4 4" xfId="7394"/>
    <cellStyle name="Moneda 3 7 2 2 5" xfId="1322"/>
    <cellStyle name="Moneda 3 7 2 2 5 2" xfId="2978"/>
    <cellStyle name="Moneda 3 7 2 2 5 2 2" xfId="6290"/>
    <cellStyle name="Moneda 3 7 2 2 5 2 2 2" xfId="12914"/>
    <cellStyle name="Moneda 3 7 2 2 5 2 3" xfId="9602"/>
    <cellStyle name="Moneda 3 7 2 2 5 3" xfId="4634"/>
    <cellStyle name="Moneda 3 7 2 2 5 3 2" xfId="11258"/>
    <cellStyle name="Moneda 3 7 2 2 5 4" xfId="7946"/>
    <cellStyle name="Moneda 3 7 2 2 6" xfId="1874"/>
    <cellStyle name="Moneda 3 7 2 2 6 2" xfId="5186"/>
    <cellStyle name="Moneda 3 7 2 2 6 2 2" xfId="11810"/>
    <cellStyle name="Moneda 3 7 2 2 6 3" xfId="8498"/>
    <cellStyle name="Moneda 3 7 2 2 7" xfId="3530"/>
    <cellStyle name="Moneda 3 7 2 2 7 2" xfId="10154"/>
    <cellStyle name="Moneda 3 7 2 2 8" xfId="6842"/>
    <cellStyle name="Moneda 3 7 2 3" xfId="287"/>
    <cellStyle name="Moneda 3 7 2 3 2" xfId="563"/>
    <cellStyle name="Moneda 3 7 2 3 2 2" xfId="1115"/>
    <cellStyle name="Moneda 3 7 2 3 2 2 2" xfId="2771"/>
    <cellStyle name="Moneda 3 7 2 3 2 2 2 2" xfId="6083"/>
    <cellStyle name="Moneda 3 7 2 3 2 2 2 2 2" xfId="12707"/>
    <cellStyle name="Moneda 3 7 2 3 2 2 2 3" xfId="9395"/>
    <cellStyle name="Moneda 3 7 2 3 2 2 3" xfId="4427"/>
    <cellStyle name="Moneda 3 7 2 3 2 2 3 2" xfId="11051"/>
    <cellStyle name="Moneda 3 7 2 3 2 2 4" xfId="7739"/>
    <cellStyle name="Moneda 3 7 2 3 2 3" xfId="1667"/>
    <cellStyle name="Moneda 3 7 2 3 2 3 2" xfId="3323"/>
    <cellStyle name="Moneda 3 7 2 3 2 3 2 2" xfId="6635"/>
    <cellStyle name="Moneda 3 7 2 3 2 3 2 2 2" xfId="13259"/>
    <cellStyle name="Moneda 3 7 2 3 2 3 2 3" xfId="9947"/>
    <cellStyle name="Moneda 3 7 2 3 2 3 3" xfId="4979"/>
    <cellStyle name="Moneda 3 7 2 3 2 3 3 2" xfId="11603"/>
    <cellStyle name="Moneda 3 7 2 3 2 3 4" xfId="8291"/>
    <cellStyle name="Moneda 3 7 2 3 2 4" xfId="2219"/>
    <cellStyle name="Moneda 3 7 2 3 2 4 2" xfId="5531"/>
    <cellStyle name="Moneda 3 7 2 3 2 4 2 2" xfId="12155"/>
    <cellStyle name="Moneda 3 7 2 3 2 4 3" xfId="8843"/>
    <cellStyle name="Moneda 3 7 2 3 2 5" xfId="3875"/>
    <cellStyle name="Moneda 3 7 2 3 2 5 2" xfId="10499"/>
    <cellStyle name="Moneda 3 7 2 3 2 6" xfId="7187"/>
    <cellStyle name="Moneda 3 7 2 3 3" xfId="839"/>
    <cellStyle name="Moneda 3 7 2 3 3 2" xfId="2495"/>
    <cellStyle name="Moneda 3 7 2 3 3 2 2" xfId="5807"/>
    <cellStyle name="Moneda 3 7 2 3 3 2 2 2" xfId="12431"/>
    <cellStyle name="Moneda 3 7 2 3 3 2 3" xfId="9119"/>
    <cellStyle name="Moneda 3 7 2 3 3 3" xfId="4151"/>
    <cellStyle name="Moneda 3 7 2 3 3 3 2" xfId="10775"/>
    <cellStyle name="Moneda 3 7 2 3 3 4" xfId="7463"/>
    <cellStyle name="Moneda 3 7 2 3 4" xfId="1391"/>
    <cellStyle name="Moneda 3 7 2 3 4 2" xfId="3047"/>
    <cellStyle name="Moneda 3 7 2 3 4 2 2" xfId="6359"/>
    <cellStyle name="Moneda 3 7 2 3 4 2 2 2" xfId="12983"/>
    <cellStyle name="Moneda 3 7 2 3 4 2 3" xfId="9671"/>
    <cellStyle name="Moneda 3 7 2 3 4 3" xfId="4703"/>
    <cellStyle name="Moneda 3 7 2 3 4 3 2" xfId="11327"/>
    <cellStyle name="Moneda 3 7 2 3 4 4" xfId="8015"/>
    <cellStyle name="Moneda 3 7 2 3 5" xfId="1943"/>
    <cellStyle name="Moneda 3 7 2 3 5 2" xfId="5255"/>
    <cellStyle name="Moneda 3 7 2 3 5 2 2" xfId="11879"/>
    <cellStyle name="Moneda 3 7 2 3 5 3" xfId="8567"/>
    <cellStyle name="Moneda 3 7 2 3 6" xfId="3599"/>
    <cellStyle name="Moneda 3 7 2 3 6 2" xfId="10223"/>
    <cellStyle name="Moneda 3 7 2 3 7" xfId="6911"/>
    <cellStyle name="Moneda 3 7 2 4" xfId="425"/>
    <cellStyle name="Moneda 3 7 2 4 2" xfId="977"/>
    <cellStyle name="Moneda 3 7 2 4 2 2" xfId="2633"/>
    <cellStyle name="Moneda 3 7 2 4 2 2 2" xfId="5945"/>
    <cellStyle name="Moneda 3 7 2 4 2 2 2 2" xfId="12569"/>
    <cellStyle name="Moneda 3 7 2 4 2 2 3" xfId="9257"/>
    <cellStyle name="Moneda 3 7 2 4 2 3" xfId="4289"/>
    <cellStyle name="Moneda 3 7 2 4 2 3 2" xfId="10913"/>
    <cellStyle name="Moneda 3 7 2 4 2 4" xfId="7601"/>
    <cellStyle name="Moneda 3 7 2 4 3" xfId="1529"/>
    <cellStyle name="Moneda 3 7 2 4 3 2" xfId="3185"/>
    <cellStyle name="Moneda 3 7 2 4 3 2 2" xfId="6497"/>
    <cellStyle name="Moneda 3 7 2 4 3 2 2 2" xfId="13121"/>
    <cellStyle name="Moneda 3 7 2 4 3 2 3" xfId="9809"/>
    <cellStyle name="Moneda 3 7 2 4 3 3" xfId="4841"/>
    <cellStyle name="Moneda 3 7 2 4 3 3 2" xfId="11465"/>
    <cellStyle name="Moneda 3 7 2 4 3 4" xfId="8153"/>
    <cellStyle name="Moneda 3 7 2 4 4" xfId="2081"/>
    <cellStyle name="Moneda 3 7 2 4 4 2" xfId="5393"/>
    <cellStyle name="Moneda 3 7 2 4 4 2 2" xfId="12017"/>
    <cellStyle name="Moneda 3 7 2 4 4 3" xfId="8705"/>
    <cellStyle name="Moneda 3 7 2 4 5" xfId="3737"/>
    <cellStyle name="Moneda 3 7 2 4 5 2" xfId="10361"/>
    <cellStyle name="Moneda 3 7 2 4 6" xfId="7049"/>
    <cellStyle name="Moneda 3 7 2 5" xfId="701"/>
    <cellStyle name="Moneda 3 7 2 5 2" xfId="2357"/>
    <cellStyle name="Moneda 3 7 2 5 2 2" xfId="5669"/>
    <cellStyle name="Moneda 3 7 2 5 2 2 2" xfId="12293"/>
    <cellStyle name="Moneda 3 7 2 5 2 3" xfId="8981"/>
    <cellStyle name="Moneda 3 7 2 5 3" xfId="4013"/>
    <cellStyle name="Moneda 3 7 2 5 3 2" xfId="10637"/>
    <cellStyle name="Moneda 3 7 2 5 4" xfId="7325"/>
    <cellStyle name="Moneda 3 7 2 6" xfId="1253"/>
    <cellStyle name="Moneda 3 7 2 6 2" xfId="2909"/>
    <cellStyle name="Moneda 3 7 2 6 2 2" xfId="6221"/>
    <cellStyle name="Moneda 3 7 2 6 2 2 2" xfId="12845"/>
    <cellStyle name="Moneda 3 7 2 6 2 3" xfId="9533"/>
    <cellStyle name="Moneda 3 7 2 6 3" xfId="4565"/>
    <cellStyle name="Moneda 3 7 2 6 3 2" xfId="11189"/>
    <cellStyle name="Moneda 3 7 2 6 4" xfId="7877"/>
    <cellStyle name="Moneda 3 7 2 7" xfId="1805"/>
    <cellStyle name="Moneda 3 7 2 7 2" xfId="5117"/>
    <cellStyle name="Moneda 3 7 2 7 2 2" xfId="11741"/>
    <cellStyle name="Moneda 3 7 2 7 3" xfId="8429"/>
    <cellStyle name="Moneda 3 7 2 8" xfId="3461"/>
    <cellStyle name="Moneda 3 7 2 8 2" xfId="10085"/>
    <cellStyle name="Moneda 3 7 2 9" xfId="6773"/>
    <cellStyle name="Moneda 3 7 3" xfId="184"/>
    <cellStyle name="Moneda 3 7 3 2" xfId="322"/>
    <cellStyle name="Moneda 3 7 3 2 2" xfId="598"/>
    <cellStyle name="Moneda 3 7 3 2 2 2" xfId="1150"/>
    <cellStyle name="Moneda 3 7 3 2 2 2 2" xfId="2806"/>
    <cellStyle name="Moneda 3 7 3 2 2 2 2 2" xfId="6118"/>
    <cellStyle name="Moneda 3 7 3 2 2 2 2 2 2" xfId="12742"/>
    <cellStyle name="Moneda 3 7 3 2 2 2 2 3" xfId="9430"/>
    <cellStyle name="Moneda 3 7 3 2 2 2 3" xfId="4462"/>
    <cellStyle name="Moneda 3 7 3 2 2 2 3 2" xfId="11086"/>
    <cellStyle name="Moneda 3 7 3 2 2 2 4" xfId="7774"/>
    <cellStyle name="Moneda 3 7 3 2 2 3" xfId="1702"/>
    <cellStyle name="Moneda 3 7 3 2 2 3 2" xfId="3358"/>
    <cellStyle name="Moneda 3 7 3 2 2 3 2 2" xfId="6670"/>
    <cellStyle name="Moneda 3 7 3 2 2 3 2 2 2" xfId="13294"/>
    <cellStyle name="Moneda 3 7 3 2 2 3 2 3" xfId="9982"/>
    <cellStyle name="Moneda 3 7 3 2 2 3 3" xfId="5014"/>
    <cellStyle name="Moneda 3 7 3 2 2 3 3 2" xfId="11638"/>
    <cellStyle name="Moneda 3 7 3 2 2 3 4" xfId="8326"/>
    <cellStyle name="Moneda 3 7 3 2 2 4" xfId="2254"/>
    <cellStyle name="Moneda 3 7 3 2 2 4 2" xfId="5566"/>
    <cellStyle name="Moneda 3 7 3 2 2 4 2 2" xfId="12190"/>
    <cellStyle name="Moneda 3 7 3 2 2 4 3" xfId="8878"/>
    <cellStyle name="Moneda 3 7 3 2 2 5" xfId="3910"/>
    <cellStyle name="Moneda 3 7 3 2 2 5 2" xfId="10534"/>
    <cellStyle name="Moneda 3 7 3 2 2 6" xfId="7222"/>
    <cellStyle name="Moneda 3 7 3 2 3" xfId="874"/>
    <cellStyle name="Moneda 3 7 3 2 3 2" xfId="2530"/>
    <cellStyle name="Moneda 3 7 3 2 3 2 2" xfId="5842"/>
    <cellStyle name="Moneda 3 7 3 2 3 2 2 2" xfId="12466"/>
    <cellStyle name="Moneda 3 7 3 2 3 2 3" xfId="9154"/>
    <cellStyle name="Moneda 3 7 3 2 3 3" xfId="4186"/>
    <cellStyle name="Moneda 3 7 3 2 3 3 2" xfId="10810"/>
    <cellStyle name="Moneda 3 7 3 2 3 4" xfId="7498"/>
    <cellStyle name="Moneda 3 7 3 2 4" xfId="1426"/>
    <cellStyle name="Moneda 3 7 3 2 4 2" xfId="3082"/>
    <cellStyle name="Moneda 3 7 3 2 4 2 2" xfId="6394"/>
    <cellStyle name="Moneda 3 7 3 2 4 2 2 2" xfId="13018"/>
    <cellStyle name="Moneda 3 7 3 2 4 2 3" xfId="9706"/>
    <cellStyle name="Moneda 3 7 3 2 4 3" xfId="4738"/>
    <cellStyle name="Moneda 3 7 3 2 4 3 2" xfId="11362"/>
    <cellStyle name="Moneda 3 7 3 2 4 4" xfId="8050"/>
    <cellStyle name="Moneda 3 7 3 2 5" xfId="1978"/>
    <cellStyle name="Moneda 3 7 3 2 5 2" xfId="5290"/>
    <cellStyle name="Moneda 3 7 3 2 5 2 2" xfId="11914"/>
    <cellStyle name="Moneda 3 7 3 2 5 3" xfId="8602"/>
    <cellStyle name="Moneda 3 7 3 2 6" xfId="3634"/>
    <cellStyle name="Moneda 3 7 3 2 6 2" xfId="10258"/>
    <cellStyle name="Moneda 3 7 3 2 7" xfId="6946"/>
    <cellStyle name="Moneda 3 7 3 3" xfId="460"/>
    <cellStyle name="Moneda 3 7 3 3 2" xfId="1012"/>
    <cellStyle name="Moneda 3 7 3 3 2 2" xfId="2668"/>
    <cellStyle name="Moneda 3 7 3 3 2 2 2" xfId="5980"/>
    <cellStyle name="Moneda 3 7 3 3 2 2 2 2" xfId="12604"/>
    <cellStyle name="Moneda 3 7 3 3 2 2 3" xfId="9292"/>
    <cellStyle name="Moneda 3 7 3 3 2 3" xfId="4324"/>
    <cellStyle name="Moneda 3 7 3 3 2 3 2" xfId="10948"/>
    <cellStyle name="Moneda 3 7 3 3 2 4" xfId="7636"/>
    <cellStyle name="Moneda 3 7 3 3 3" xfId="1564"/>
    <cellStyle name="Moneda 3 7 3 3 3 2" xfId="3220"/>
    <cellStyle name="Moneda 3 7 3 3 3 2 2" xfId="6532"/>
    <cellStyle name="Moneda 3 7 3 3 3 2 2 2" xfId="13156"/>
    <cellStyle name="Moneda 3 7 3 3 3 2 3" xfId="9844"/>
    <cellStyle name="Moneda 3 7 3 3 3 3" xfId="4876"/>
    <cellStyle name="Moneda 3 7 3 3 3 3 2" xfId="11500"/>
    <cellStyle name="Moneda 3 7 3 3 3 4" xfId="8188"/>
    <cellStyle name="Moneda 3 7 3 3 4" xfId="2116"/>
    <cellStyle name="Moneda 3 7 3 3 4 2" xfId="5428"/>
    <cellStyle name="Moneda 3 7 3 3 4 2 2" xfId="12052"/>
    <cellStyle name="Moneda 3 7 3 3 4 3" xfId="8740"/>
    <cellStyle name="Moneda 3 7 3 3 5" xfId="3772"/>
    <cellStyle name="Moneda 3 7 3 3 5 2" xfId="10396"/>
    <cellStyle name="Moneda 3 7 3 3 6" xfId="7084"/>
    <cellStyle name="Moneda 3 7 3 4" xfId="736"/>
    <cellStyle name="Moneda 3 7 3 4 2" xfId="2392"/>
    <cellStyle name="Moneda 3 7 3 4 2 2" xfId="5704"/>
    <cellStyle name="Moneda 3 7 3 4 2 2 2" xfId="12328"/>
    <cellStyle name="Moneda 3 7 3 4 2 3" xfId="9016"/>
    <cellStyle name="Moneda 3 7 3 4 3" xfId="4048"/>
    <cellStyle name="Moneda 3 7 3 4 3 2" xfId="10672"/>
    <cellStyle name="Moneda 3 7 3 4 4" xfId="7360"/>
    <cellStyle name="Moneda 3 7 3 5" xfId="1288"/>
    <cellStyle name="Moneda 3 7 3 5 2" xfId="2944"/>
    <cellStyle name="Moneda 3 7 3 5 2 2" xfId="6256"/>
    <cellStyle name="Moneda 3 7 3 5 2 2 2" xfId="12880"/>
    <cellStyle name="Moneda 3 7 3 5 2 3" xfId="9568"/>
    <cellStyle name="Moneda 3 7 3 5 3" xfId="4600"/>
    <cellStyle name="Moneda 3 7 3 5 3 2" xfId="11224"/>
    <cellStyle name="Moneda 3 7 3 5 4" xfId="7912"/>
    <cellStyle name="Moneda 3 7 3 6" xfId="1840"/>
    <cellStyle name="Moneda 3 7 3 6 2" xfId="5152"/>
    <cellStyle name="Moneda 3 7 3 6 2 2" xfId="11776"/>
    <cellStyle name="Moneda 3 7 3 6 3" xfId="8464"/>
    <cellStyle name="Moneda 3 7 3 7" xfId="3496"/>
    <cellStyle name="Moneda 3 7 3 7 2" xfId="10120"/>
    <cellStyle name="Moneda 3 7 3 8" xfId="6808"/>
    <cellStyle name="Moneda 3 7 4" xfId="253"/>
    <cellStyle name="Moneda 3 7 4 2" xfId="529"/>
    <cellStyle name="Moneda 3 7 4 2 2" xfId="1081"/>
    <cellStyle name="Moneda 3 7 4 2 2 2" xfId="2737"/>
    <cellStyle name="Moneda 3 7 4 2 2 2 2" xfId="6049"/>
    <cellStyle name="Moneda 3 7 4 2 2 2 2 2" xfId="12673"/>
    <cellStyle name="Moneda 3 7 4 2 2 2 3" xfId="9361"/>
    <cellStyle name="Moneda 3 7 4 2 2 3" xfId="4393"/>
    <cellStyle name="Moneda 3 7 4 2 2 3 2" xfId="11017"/>
    <cellStyle name="Moneda 3 7 4 2 2 4" xfId="7705"/>
    <cellStyle name="Moneda 3 7 4 2 3" xfId="1633"/>
    <cellStyle name="Moneda 3 7 4 2 3 2" xfId="3289"/>
    <cellStyle name="Moneda 3 7 4 2 3 2 2" xfId="6601"/>
    <cellStyle name="Moneda 3 7 4 2 3 2 2 2" xfId="13225"/>
    <cellStyle name="Moneda 3 7 4 2 3 2 3" xfId="9913"/>
    <cellStyle name="Moneda 3 7 4 2 3 3" xfId="4945"/>
    <cellStyle name="Moneda 3 7 4 2 3 3 2" xfId="11569"/>
    <cellStyle name="Moneda 3 7 4 2 3 4" xfId="8257"/>
    <cellStyle name="Moneda 3 7 4 2 4" xfId="2185"/>
    <cellStyle name="Moneda 3 7 4 2 4 2" xfId="5497"/>
    <cellStyle name="Moneda 3 7 4 2 4 2 2" xfId="12121"/>
    <cellStyle name="Moneda 3 7 4 2 4 3" xfId="8809"/>
    <cellStyle name="Moneda 3 7 4 2 5" xfId="3841"/>
    <cellStyle name="Moneda 3 7 4 2 5 2" xfId="10465"/>
    <cellStyle name="Moneda 3 7 4 2 6" xfId="7153"/>
    <cellStyle name="Moneda 3 7 4 3" xfId="805"/>
    <cellStyle name="Moneda 3 7 4 3 2" xfId="2461"/>
    <cellStyle name="Moneda 3 7 4 3 2 2" xfId="5773"/>
    <cellStyle name="Moneda 3 7 4 3 2 2 2" xfId="12397"/>
    <cellStyle name="Moneda 3 7 4 3 2 3" xfId="9085"/>
    <cellStyle name="Moneda 3 7 4 3 3" xfId="4117"/>
    <cellStyle name="Moneda 3 7 4 3 3 2" xfId="10741"/>
    <cellStyle name="Moneda 3 7 4 3 4" xfId="7429"/>
    <cellStyle name="Moneda 3 7 4 4" xfId="1357"/>
    <cellStyle name="Moneda 3 7 4 4 2" xfId="3013"/>
    <cellStyle name="Moneda 3 7 4 4 2 2" xfId="6325"/>
    <cellStyle name="Moneda 3 7 4 4 2 2 2" xfId="12949"/>
    <cellStyle name="Moneda 3 7 4 4 2 3" xfId="9637"/>
    <cellStyle name="Moneda 3 7 4 4 3" xfId="4669"/>
    <cellStyle name="Moneda 3 7 4 4 3 2" xfId="11293"/>
    <cellStyle name="Moneda 3 7 4 4 4" xfId="7981"/>
    <cellStyle name="Moneda 3 7 4 5" xfId="1909"/>
    <cellStyle name="Moneda 3 7 4 5 2" xfId="5221"/>
    <cellStyle name="Moneda 3 7 4 5 2 2" xfId="11845"/>
    <cellStyle name="Moneda 3 7 4 5 3" xfId="8533"/>
    <cellStyle name="Moneda 3 7 4 6" xfId="3565"/>
    <cellStyle name="Moneda 3 7 4 6 2" xfId="10189"/>
    <cellStyle name="Moneda 3 7 4 7" xfId="6877"/>
    <cellStyle name="Moneda 3 7 5" xfId="391"/>
    <cellStyle name="Moneda 3 7 5 2" xfId="943"/>
    <cellStyle name="Moneda 3 7 5 2 2" xfId="2599"/>
    <cellStyle name="Moneda 3 7 5 2 2 2" xfId="5911"/>
    <cellStyle name="Moneda 3 7 5 2 2 2 2" xfId="12535"/>
    <cellStyle name="Moneda 3 7 5 2 2 3" xfId="9223"/>
    <cellStyle name="Moneda 3 7 5 2 3" xfId="4255"/>
    <cellStyle name="Moneda 3 7 5 2 3 2" xfId="10879"/>
    <cellStyle name="Moneda 3 7 5 2 4" xfId="7567"/>
    <cellStyle name="Moneda 3 7 5 3" xfId="1495"/>
    <cellStyle name="Moneda 3 7 5 3 2" xfId="3151"/>
    <cellStyle name="Moneda 3 7 5 3 2 2" xfId="6463"/>
    <cellStyle name="Moneda 3 7 5 3 2 2 2" xfId="13087"/>
    <cellStyle name="Moneda 3 7 5 3 2 3" xfId="9775"/>
    <cellStyle name="Moneda 3 7 5 3 3" xfId="4807"/>
    <cellStyle name="Moneda 3 7 5 3 3 2" xfId="11431"/>
    <cellStyle name="Moneda 3 7 5 3 4" xfId="8119"/>
    <cellStyle name="Moneda 3 7 5 4" xfId="2047"/>
    <cellStyle name="Moneda 3 7 5 4 2" xfId="5359"/>
    <cellStyle name="Moneda 3 7 5 4 2 2" xfId="11983"/>
    <cellStyle name="Moneda 3 7 5 4 3" xfId="8671"/>
    <cellStyle name="Moneda 3 7 5 5" xfId="3703"/>
    <cellStyle name="Moneda 3 7 5 5 2" xfId="10327"/>
    <cellStyle name="Moneda 3 7 5 6" xfId="7015"/>
    <cellStyle name="Moneda 3 7 6" xfId="667"/>
    <cellStyle name="Moneda 3 7 6 2" xfId="2323"/>
    <cellStyle name="Moneda 3 7 6 2 2" xfId="5635"/>
    <cellStyle name="Moneda 3 7 6 2 2 2" xfId="12259"/>
    <cellStyle name="Moneda 3 7 6 2 3" xfId="8947"/>
    <cellStyle name="Moneda 3 7 6 3" xfId="3979"/>
    <cellStyle name="Moneda 3 7 6 3 2" xfId="10603"/>
    <cellStyle name="Moneda 3 7 6 4" xfId="7291"/>
    <cellStyle name="Moneda 3 7 7" xfId="1219"/>
    <cellStyle name="Moneda 3 7 7 2" xfId="2875"/>
    <cellStyle name="Moneda 3 7 7 2 2" xfId="6187"/>
    <cellStyle name="Moneda 3 7 7 2 2 2" xfId="12811"/>
    <cellStyle name="Moneda 3 7 7 2 3" xfId="9499"/>
    <cellStyle name="Moneda 3 7 7 3" xfId="4531"/>
    <cellStyle name="Moneda 3 7 7 3 2" xfId="11155"/>
    <cellStyle name="Moneda 3 7 7 4" xfId="7843"/>
    <cellStyle name="Moneda 3 7 8" xfId="1771"/>
    <cellStyle name="Moneda 3 7 8 2" xfId="5083"/>
    <cellStyle name="Moneda 3 7 8 2 2" xfId="11707"/>
    <cellStyle name="Moneda 3 7 8 3" xfId="8395"/>
    <cellStyle name="Moneda 3 7 9" xfId="3427"/>
    <cellStyle name="Moneda 3 7 9 2" xfId="10051"/>
    <cellStyle name="Moneda 3 8" xfId="131"/>
    <cellStyle name="Moneda 3 8 10" xfId="6755"/>
    <cellStyle name="Moneda 3 8 2" xfId="165"/>
    <cellStyle name="Moneda 3 8 2 2" xfId="234"/>
    <cellStyle name="Moneda 3 8 2 2 2" xfId="372"/>
    <cellStyle name="Moneda 3 8 2 2 2 2" xfId="648"/>
    <cellStyle name="Moneda 3 8 2 2 2 2 2" xfId="1200"/>
    <cellStyle name="Moneda 3 8 2 2 2 2 2 2" xfId="2856"/>
    <cellStyle name="Moneda 3 8 2 2 2 2 2 2 2" xfId="6168"/>
    <cellStyle name="Moneda 3 8 2 2 2 2 2 2 2 2" xfId="12792"/>
    <cellStyle name="Moneda 3 8 2 2 2 2 2 2 3" xfId="9480"/>
    <cellStyle name="Moneda 3 8 2 2 2 2 2 3" xfId="4512"/>
    <cellStyle name="Moneda 3 8 2 2 2 2 2 3 2" xfId="11136"/>
    <cellStyle name="Moneda 3 8 2 2 2 2 2 4" xfId="7824"/>
    <cellStyle name="Moneda 3 8 2 2 2 2 3" xfId="1752"/>
    <cellStyle name="Moneda 3 8 2 2 2 2 3 2" xfId="3408"/>
    <cellStyle name="Moneda 3 8 2 2 2 2 3 2 2" xfId="6720"/>
    <cellStyle name="Moneda 3 8 2 2 2 2 3 2 2 2" xfId="13344"/>
    <cellStyle name="Moneda 3 8 2 2 2 2 3 2 3" xfId="10032"/>
    <cellStyle name="Moneda 3 8 2 2 2 2 3 3" xfId="5064"/>
    <cellStyle name="Moneda 3 8 2 2 2 2 3 3 2" xfId="11688"/>
    <cellStyle name="Moneda 3 8 2 2 2 2 3 4" xfId="8376"/>
    <cellStyle name="Moneda 3 8 2 2 2 2 4" xfId="2304"/>
    <cellStyle name="Moneda 3 8 2 2 2 2 4 2" xfId="5616"/>
    <cellStyle name="Moneda 3 8 2 2 2 2 4 2 2" xfId="12240"/>
    <cellStyle name="Moneda 3 8 2 2 2 2 4 3" xfId="8928"/>
    <cellStyle name="Moneda 3 8 2 2 2 2 5" xfId="3960"/>
    <cellStyle name="Moneda 3 8 2 2 2 2 5 2" xfId="10584"/>
    <cellStyle name="Moneda 3 8 2 2 2 2 6" xfId="7272"/>
    <cellStyle name="Moneda 3 8 2 2 2 3" xfId="924"/>
    <cellStyle name="Moneda 3 8 2 2 2 3 2" xfId="2580"/>
    <cellStyle name="Moneda 3 8 2 2 2 3 2 2" xfId="5892"/>
    <cellStyle name="Moneda 3 8 2 2 2 3 2 2 2" xfId="12516"/>
    <cellStyle name="Moneda 3 8 2 2 2 3 2 3" xfId="9204"/>
    <cellStyle name="Moneda 3 8 2 2 2 3 3" xfId="4236"/>
    <cellStyle name="Moneda 3 8 2 2 2 3 3 2" xfId="10860"/>
    <cellStyle name="Moneda 3 8 2 2 2 3 4" xfId="7548"/>
    <cellStyle name="Moneda 3 8 2 2 2 4" xfId="1476"/>
    <cellStyle name="Moneda 3 8 2 2 2 4 2" xfId="3132"/>
    <cellStyle name="Moneda 3 8 2 2 2 4 2 2" xfId="6444"/>
    <cellStyle name="Moneda 3 8 2 2 2 4 2 2 2" xfId="13068"/>
    <cellStyle name="Moneda 3 8 2 2 2 4 2 3" xfId="9756"/>
    <cellStyle name="Moneda 3 8 2 2 2 4 3" xfId="4788"/>
    <cellStyle name="Moneda 3 8 2 2 2 4 3 2" xfId="11412"/>
    <cellStyle name="Moneda 3 8 2 2 2 4 4" xfId="8100"/>
    <cellStyle name="Moneda 3 8 2 2 2 5" xfId="2028"/>
    <cellStyle name="Moneda 3 8 2 2 2 5 2" xfId="5340"/>
    <cellStyle name="Moneda 3 8 2 2 2 5 2 2" xfId="11964"/>
    <cellStyle name="Moneda 3 8 2 2 2 5 3" xfId="8652"/>
    <cellStyle name="Moneda 3 8 2 2 2 6" xfId="3684"/>
    <cellStyle name="Moneda 3 8 2 2 2 6 2" xfId="10308"/>
    <cellStyle name="Moneda 3 8 2 2 2 7" xfId="6996"/>
    <cellStyle name="Moneda 3 8 2 2 3" xfId="510"/>
    <cellStyle name="Moneda 3 8 2 2 3 2" xfId="1062"/>
    <cellStyle name="Moneda 3 8 2 2 3 2 2" xfId="2718"/>
    <cellStyle name="Moneda 3 8 2 2 3 2 2 2" xfId="6030"/>
    <cellStyle name="Moneda 3 8 2 2 3 2 2 2 2" xfId="12654"/>
    <cellStyle name="Moneda 3 8 2 2 3 2 2 3" xfId="9342"/>
    <cellStyle name="Moneda 3 8 2 2 3 2 3" xfId="4374"/>
    <cellStyle name="Moneda 3 8 2 2 3 2 3 2" xfId="10998"/>
    <cellStyle name="Moneda 3 8 2 2 3 2 4" xfId="7686"/>
    <cellStyle name="Moneda 3 8 2 2 3 3" xfId="1614"/>
    <cellStyle name="Moneda 3 8 2 2 3 3 2" xfId="3270"/>
    <cellStyle name="Moneda 3 8 2 2 3 3 2 2" xfId="6582"/>
    <cellStyle name="Moneda 3 8 2 2 3 3 2 2 2" xfId="13206"/>
    <cellStyle name="Moneda 3 8 2 2 3 3 2 3" xfId="9894"/>
    <cellStyle name="Moneda 3 8 2 2 3 3 3" xfId="4926"/>
    <cellStyle name="Moneda 3 8 2 2 3 3 3 2" xfId="11550"/>
    <cellStyle name="Moneda 3 8 2 2 3 3 4" xfId="8238"/>
    <cellStyle name="Moneda 3 8 2 2 3 4" xfId="2166"/>
    <cellStyle name="Moneda 3 8 2 2 3 4 2" xfId="5478"/>
    <cellStyle name="Moneda 3 8 2 2 3 4 2 2" xfId="12102"/>
    <cellStyle name="Moneda 3 8 2 2 3 4 3" xfId="8790"/>
    <cellStyle name="Moneda 3 8 2 2 3 5" xfId="3822"/>
    <cellStyle name="Moneda 3 8 2 2 3 5 2" xfId="10446"/>
    <cellStyle name="Moneda 3 8 2 2 3 6" xfId="7134"/>
    <cellStyle name="Moneda 3 8 2 2 4" xfId="786"/>
    <cellStyle name="Moneda 3 8 2 2 4 2" xfId="2442"/>
    <cellStyle name="Moneda 3 8 2 2 4 2 2" xfId="5754"/>
    <cellStyle name="Moneda 3 8 2 2 4 2 2 2" xfId="12378"/>
    <cellStyle name="Moneda 3 8 2 2 4 2 3" xfId="9066"/>
    <cellStyle name="Moneda 3 8 2 2 4 3" xfId="4098"/>
    <cellStyle name="Moneda 3 8 2 2 4 3 2" xfId="10722"/>
    <cellStyle name="Moneda 3 8 2 2 4 4" xfId="7410"/>
    <cellStyle name="Moneda 3 8 2 2 5" xfId="1338"/>
    <cellStyle name="Moneda 3 8 2 2 5 2" xfId="2994"/>
    <cellStyle name="Moneda 3 8 2 2 5 2 2" xfId="6306"/>
    <cellStyle name="Moneda 3 8 2 2 5 2 2 2" xfId="12930"/>
    <cellStyle name="Moneda 3 8 2 2 5 2 3" xfId="9618"/>
    <cellStyle name="Moneda 3 8 2 2 5 3" xfId="4650"/>
    <cellStyle name="Moneda 3 8 2 2 5 3 2" xfId="11274"/>
    <cellStyle name="Moneda 3 8 2 2 5 4" xfId="7962"/>
    <cellStyle name="Moneda 3 8 2 2 6" xfId="1890"/>
    <cellStyle name="Moneda 3 8 2 2 6 2" xfId="5202"/>
    <cellStyle name="Moneda 3 8 2 2 6 2 2" xfId="11826"/>
    <cellStyle name="Moneda 3 8 2 2 6 3" xfId="8514"/>
    <cellStyle name="Moneda 3 8 2 2 7" xfId="3546"/>
    <cellStyle name="Moneda 3 8 2 2 7 2" xfId="10170"/>
    <cellStyle name="Moneda 3 8 2 2 8" xfId="6858"/>
    <cellStyle name="Moneda 3 8 2 3" xfId="303"/>
    <cellStyle name="Moneda 3 8 2 3 2" xfId="579"/>
    <cellStyle name="Moneda 3 8 2 3 2 2" xfId="1131"/>
    <cellStyle name="Moneda 3 8 2 3 2 2 2" xfId="2787"/>
    <cellStyle name="Moneda 3 8 2 3 2 2 2 2" xfId="6099"/>
    <cellStyle name="Moneda 3 8 2 3 2 2 2 2 2" xfId="12723"/>
    <cellStyle name="Moneda 3 8 2 3 2 2 2 3" xfId="9411"/>
    <cellStyle name="Moneda 3 8 2 3 2 2 3" xfId="4443"/>
    <cellStyle name="Moneda 3 8 2 3 2 2 3 2" xfId="11067"/>
    <cellStyle name="Moneda 3 8 2 3 2 2 4" xfId="7755"/>
    <cellStyle name="Moneda 3 8 2 3 2 3" xfId="1683"/>
    <cellStyle name="Moneda 3 8 2 3 2 3 2" xfId="3339"/>
    <cellStyle name="Moneda 3 8 2 3 2 3 2 2" xfId="6651"/>
    <cellStyle name="Moneda 3 8 2 3 2 3 2 2 2" xfId="13275"/>
    <cellStyle name="Moneda 3 8 2 3 2 3 2 3" xfId="9963"/>
    <cellStyle name="Moneda 3 8 2 3 2 3 3" xfId="4995"/>
    <cellStyle name="Moneda 3 8 2 3 2 3 3 2" xfId="11619"/>
    <cellStyle name="Moneda 3 8 2 3 2 3 4" xfId="8307"/>
    <cellStyle name="Moneda 3 8 2 3 2 4" xfId="2235"/>
    <cellStyle name="Moneda 3 8 2 3 2 4 2" xfId="5547"/>
    <cellStyle name="Moneda 3 8 2 3 2 4 2 2" xfId="12171"/>
    <cellStyle name="Moneda 3 8 2 3 2 4 3" xfId="8859"/>
    <cellStyle name="Moneda 3 8 2 3 2 5" xfId="3891"/>
    <cellStyle name="Moneda 3 8 2 3 2 5 2" xfId="10515"/>
    <cellStyle name="Moneda 3 8 2 3 2 6" xfId="7203"/>
    <cellStyle name="Moneda 3 8 2 3 3" xfId="855"/>
    <cellStyle name="Moneda 3 8 2 3 3 2" xfId="2511"/>
    <cellStyle name="Moneda 3 8 2 3 3 2 2" xfId="5823"/>
    <cellStyle name="Moneda 3 8 2 3 3 2 2 2" xfId="12447"/>
    <cellStyle name="Moneda 3 8 2 3 3 2 3" xfId="9135"/>
    <cellStyle name="Moneda 3 8 2 3 3 3" xfId="4167"/>
    <cellStyle name="Moneda 3 8 2 3 3 3 2" xfId="10791"/>
    <cellStyle name="Moneda 3 8 2 3 3 4" xfId="7479"/>
    <cellStyle name="Moneda 3 8 2 3 4" xfId="1407"/>
    <cellStyle name="Moneda 3 8 2 3 4 2" xfId="3063"/>
    <cellStyle name="Moneda 3 8 2 3 4 2 2" xfId="6375"/>
    <cellStyle name="Moneda 3 8 2 3 4 2 2 2" xfId="12999"/>
    <cellStyle name="Moneda 3 8 2 3 4 2 3" xfId="9687"/>
    <cellStyle name="Moneda 3 8 2 3 4 3" xfId="4719"/>
    <cellStyle name="Moneda 3 8 2 3 4 3 2" xfId="11343"/>
    <cellStyle name="Moneda 3 8 2 3 4 4" xfId="8031"/>
    <cellStyle name="Moneda 3 8 2 3 5" xfId="1959"/>
    <cellStyle name="Moneda 3 8 2 3 5 2" xfId="5271"/>
    <cellStyle name="Moneda 3 8 2 3 5 2 2" xfId="11895"/>
    <cellStyle name="Moneda 3 8 2 3 5 3" xfId="8583"/>
    <cellStyle name="Moneda 3 8 2 3 6" xfId="3615"/>
    <cellStyle name="Moneda 3 8 2 3 6 2" xfId="10239"/>
    <cellStyle name="Moneda 3 8 2 3 7" xfId="6927"/>
    <cellStyle name="Moneda 3 8 2 4" xfId="441"/>
    <cellStyle name="Moneda 3 8 2 4 2" xfId="993"/>
    <cellStyle name="Moneda 3 8 2 4 2 2" xfId="2649"/>
    <cellStyle name="Moneda 3 8 2 4 2 2 2" xfId="5961"/>
    <cellStyle name="Moneda 3 8 2 4 2 2 2 2" xfId="12585"/>
    <cellStyle name="Moneda 3 8 2 4 2 2 3" xfId="9273"/>
    <cellStyle name="Moneda 3 8 2 4 2 3" xfId="4305"/>
    <cellStyle name="Moneda 3 8 2 4 2 3 2" xfId="10929"/>
    <cellStyle name="Moneda 3 8 2 4 2 4" xfId="7617"/>
    <cellStyle name="Moneda 3 8 2 4 3" xfId="1545"/>
    <cellStyle name="Moneda 3 8 2 4 3 2" xfId="3201"/>
    <cellStyle name="Moneda 3 8 2 4 3 2 2" xfId="6513"/>
    <cellStyle name="Moneda 3 8 2 4 3 2 2 2" xfId="13137"/>
    <cellStyle name="Moneda 3 8 2 4 3 2 3" xfId="9825"/>
    <cellStyle name="Moneda 3 8 2 4 3 3" xfId="4857"/>
    <cellStyle name="Moneda 3 8 2 4 3 3 2" xfId="11481"/>
    <cellStyle name="Moneda 3 8 2 4 3 4" xfId="8169"/>
    <cellStyle name="Moneda 3 8 2 4 4" xfId="2097"/>
    <cellStyle name="Moneda 3 8 2 4 4 2" xfId="5409"/>
    <cellStyle name="Moneda 3 8 2 4 4 2 2" xfId="12033"/>
    <cellStyle name="Moneda 3 8 2 4 4 3" xfId="8721"/>
    <cellStyle name="Moneda 3 8 2 4 5" xfId="3753"/>
    <cellStyle name="Moneda 3 8 2 4 5 2" xfId="10377"/>
    <cellStyle name="Moneda 3 8 2 4 6" xfId="7065"/>
    <cellStyle name="Moneda 3 8 2 5" xfId="717"/>
    <cellStyle name="Moneda 3 8 2 5 2" xfId="2373"/>
    <cellStyle name="Moneda 3 8 2 5 2 2" xfId="5685"/>
    <cellStyle name="Moneda 3 8 2 5 2 2 2" xfId="12309"/>
    <cellStyle name="Moneda 3 8 2 5 2 3" xfId="8997"/>
    <cellStyle name="Moneda 3 8 2 5 3" xfId="4029"/>
    <cellStyle name="Moneda 3 8 2 5 3 2" xfId="10653"/>
    <cellStyle name="Moneda 3 8 2 5 4" xfId="7341"/>
    <cellStyle name="Moneda 3 8 2 6" xfId="1269"/>
    <cellStyle name="Moneda 3 8 2 6 2" xfId="2925"/>
    <cellStyle name="Moneda 3 8 2 6 2 2" xfId="6237"/>
    <cellStyle name="Moneda 3 8 2 6 2 2 2" xfId="12861"/>
    <cellStyle name="Moneda 3 8 2 6 2 3" xfId="9549"/>
    <cellStyle name="Moneda 3 8 2 6 3" xfId="4581"/>
    <cellStyle name="Moneda 3 8 2 6 3 2" xfId="11205"/>
    <cellStyle name="Moneda 3 8 2 6 4" xfId="7893"/>
    <cellStyle name="Moneda 3 8 2 7" xfId="1821"/>
    <cellStyle name="Moneda 3 8 2 7 2" xfId="5133"/>
    <cellStyle name="Moneda 3 8 2 7 2 2" xfId="11757"/>
    <cellStyle name="Moneda 3 8 2 7 3" xfId="8445"/>
    <cellStyle name="Moneda 3 8 2 8" xfId="3477"/>
    <cellStyle name="Moneda 3 8 2 8 2" xfId="10101"/>
    <cellStyle name="Moneda 3 8 2 9" xfId="6789"/>
    <cellStyle name="Moneda 3 8 3" xfId="200"/>
    <cellStyle name="Moneda 3 8 3 2" xfId="338"/>
    <cellStyle name="Moneda 3 8 3 2 2" xfId="614"/>
    <cellStyle name="Moneda 3 8 3 2 2 2" xfId="1166"/>
    <cellStyle name="Moneda 3 8 3 2 2 2 2" xfId="2822"/>
    <cellStyle name="Moneda 3 8 3 2 2 2 2 2" xfId="6134"/>
    <cellStyle name="Moneda 3 8 3 2 2 2 2 2 2" xfId="12758"/>
    <cellStyle name="Moneda 3 8 3 2 2 2 2 3" xfId="9446"/>
    <cellStyle name="Moneda 3 8 3 2 2 2 3" xfId="4478"/>
    <cellStyle name="Moneda 3 8 3 2 2 2 3 2" xfId="11102"/>
    <cellStyle name="Moneda 3 8 3 2 2 2 4" xfId="7790"/>
    <cellStyle name="Moneda 3 8 3 2 2 3" xfId="1718"/>
    <cellStyle name="Moneda 3 8 3 2 2 3 2" xfId="3374"/>
    <cellStyle name="Moneda 3 8 3 2 2 3 2 2" xfId="6686"/>
    <cellStyle name="Moneda 3 8 3 2 2 3 2 2 2" xfId="13310"/>
    <cellStyle name="Moneda 3 8 3 2 2 3 2 3" xfId="9998"/>
    <cellStyle name="Moneda 3 8 3 2 2 3 3" xfId="5030"/>
    <cellStyle name="Moneda 3 8 3 2 2 3 3 2" xfId="11654"/>
    <cellStyle name="Moneda 3 8 3 2 2 3 4" xfId="8342"/>
    <cellStyle name="Moneda 3 8 3 2 2 4" xfId="2270"/>
    <cellStyle name="Moneda 3 8 3 2 2 4 2" xfId="5582"/>
    <cellStyle name="Moneda 3 8 3 2 2 4 2 2" xfId="12206"/>
    <cellStyle name="Moneda 3 8 3 2 2 4 3" xfId="8894"/>
    <cellStyle name="Moneda 3 8 3 2 2 5" xfId="3926"/>
    <cellStyle name="Moneda 3 8 3 2 2 5 2" xfId="10550"/>
    <cellStyle name="Moneda 3 8 3 2 2 6" xfId="7238"/>
    <cellStyle name="Moneda 3 8 3 2 3" xfId="890"/>
    <cellStyle name="Moneda 3 8 3 2 3 2" xfId="2546"/>
    <cellStyle name="Moneda 3 8 3 2 3 2 2" xfId="5858"/>
    <cellStyle name="Moneda 3 8 3 2 3 2 2 2" xfId="12482"/>
    <cellStyle name="Moneda 3 8 3 2 3 2 3" xfId="9170"/>
    <cellStyle name="Moneda 3 8 3 2 3 3" xfId="4202"/>
    <cellStyle name="Moneda 3 8 3 2 3 3 2" xfId="10826"/>
    <cellStyle name="Moneda 3 8 3 2 3 4" xfId="7514"/>
    <cellStyle name="Moneda 3 8 3 2 4" xfId="1442"/>
    <cellStyle name="Moneda 3 8 3 2 4 2" xfId="3098"/>
    <cellStyle name="Moneda 3 8 3 2 4 2 2" xfId="6410"/>
    <cellStyle name="Moneda 3 8 3 2 4 2 2 2" xfId="13034"/>
    <cellStyle name="Moneda 3 8 3 2 4 2 3" xfId="9722"/>
    <cellStyle name="Moneda 3 8 3 2 4 3" xfId="4754"/>
    <cellStyle name="Moneda 3 8 3 2 4 3 2" xfId="11378"/>
    <cellStyle name="Moneda 3 8 3 2 4 4" xfId="8066"/>
    <cellStyle name="Moneda 3 8 3 2 5" xfId="1994"/>
    <cellStyle name="Moneda 3 8 3 2 5 2" xfId="5306"/>
    <cellStyle name="Moneda 3 8 3 2 5 2 2" xfId="11930"/>
    <cellStyle name="Moneda 3 8 3 2 5 3" xfId="8618"/>
    <cellStyle name="Moneda 3 8 3 2 6" xfId="3650"/>
    <cellStyle name="Moneda 3 8 3 2 6 2" xfId="10274"/>
    <cellStyle name="Moneda 3 8 3 2 7" xfId="6962"/>
    <cellStyle name="Moneda 3 8 3 3" xfId="476"/>
    <cellStyle name="Moneda 3 8 3 3 2" xfId="1028"/>
    <cellStyle name="Moneda 3 8 3 3 2 2" xfId="2684"/>
    <cellStyle name="Moneda 3 8 3 3 2 2 2" xfId="5996"/>
    <cellStyle name="Moneda 3 8 3 3 2 2 2 2" xfId="12620"/>
    <cellStyle name="Moneda 3 8 3 3 2 2 3" xfId="9308"/>
    <cellStyle name="Moneda 3 8 3 3 2 3" xfId="4340"/>
    <cellStyle name="Moneda 3 8 3 3 2 3 2" xfId="10964"/>
    <cellStyle name="Moneda 3 8 3 3 2 4" xfId="7652"/>
    <cellStyle name="Moneda 3 8 3 3 3" xfId="1580"/>
    <cellStyle name="Moneda 3 8 3 3 3 2" xfId="3236"/>
    <cellStyle name="Moneda 3 8 3 3 3 2 2" xfId="6548"/>
    <cellStyle name="Moneda 3 8 3 3 3 2 2 2" xfId="13172"/>
    <cellStyle name="Moneda 3 8 3 3 3 2 3" xfId="9860"/>
    <cellStyle name="Moneda 3 8 3 3 3 3" xfId="4892"/>
    <cellStyle name="Moneda 3 8 3 3 3 3 2" xfId="11516"/>
    <cellStyle name="Moneda 3 8 3 3 3 4" xfId="8204"/>
    <cellStyle name="Moneda 3 8 3 3 4" xfId="2132"/>
    <cellStyle name="Moneda 3 8 3 3 4 2" xfId="5444"/>
    <cellStyle name="Moneda 3 8 3 3 4 2 2" xfId="12068"/>
    <cellStyle name="Moneda 3 8 3 3 4 3" xfId="8756"/>
    <cellStyle name="Moneda 3 8 3 3 5" xfId="3788"/>
    <cellStyle name="Moneda 3 8 3 3 5 2" xfId="10412"/>
    <cellStyle name="Moneda 3 8 3 3 6" xfId="7100"/>
    <cellStyle name="Moneda 3 8 3 4" xfId="752"/>
    <cellStyle name="Moneda 3 8 3 4 2" xfId="2408"/>
    <cellStyle name="Moneda 3 8 3 4 2 2" xfId="5720"/>
    <cellStyle name="Moneda 3 8 3 4 2 2 2" xfId="12344"/>
    <cellStyle name="Moneda 3 8 3 4 2 3" xfId="9032"/>
    <cellStyle name="Moneda 3 8 3 4 3" xfId="4064"/>
    <cellStyle name="Moneda 3 8 3 4 3 2" xfId="10688"/>
    <cellStyle name="Moneda 3 8 3 4 4" xfId="7376"/>
    <cellStyle name="Moneda 3 8 3 5" xfId="1304"/>
    <cellStyle name="Moneda 3 8 3 5 2" xfId="2960"/>
    <cellStyle name="Moneda 3 8 3 5 2 2" xfId="6272"/>
    <cellStyle name="Moneda 3 8 3 5 2 2 2" xfId="12896"/>
    <cellStyle name="Moneda 3 8 3 5 2 3" xfId="9584"/>
    <cellStyle name="Moneda 3 8 3 5 3" xfId="4616"/>
    <cellStyle name="Moneda 3 8 3 5 3 2" xfId="11240"/>
    <cellStyle name="Moneda 3 8 3 5 4" xfId="7928"/>
    <cellStyle name="Moneda 3 8 3 6" xfId="1856"/>
    <cellStyle name="Moneda 3 8 3 6 2" xfId="5168"/>
    <cellStyle name="Moneda 3 8 3 6 2 2" xfId="11792"/>
    <cellStyle name="Moneda 3 8 3 6 3" xfId="8480"/>
    <cellStyle name="Moneda 3 8 3 7" xfId="3512"/>
    <cellStyle name="Moneda 3 8 3 7 2" xfId="10136"/>
    <cellStyle name="Moneda 3 8 3 8" xfId="6824"/>
    <cellStyle name="Moneda 3 8 4" xfId="269"/>
    <cellStyle name="Moneda 3 8 4 2" xfId="545"/>
    <cellStyle name="Moneda 3 8 4 2 2" xfId="1097"/>
    <cellStyle name="Moneda 3 8 4 2 2 2" xfId="2753"/>
    <cellStyle name="Moneda 3 8 4 2 2 2 2" xfId="6065"/>
    <cellStyle name="Moneda 3 8 4 2 2 2 2 2" xfId="12689"/>
    <cellStyle name="Moneda 3 8 4 2 2 2 3" xfId="9377"/>
    <cellStyle name="Moneda 3 8 4 2 2 3" xfId="4409"/>
    <cellStyle name="Moneda 3 8 4 2 2 3 2" xfId="11033"/>
    <cellStyle name="Moneda 3 8 4 2 2 4" xfId="7721"/>
    <cellStyle name="Moneda 3 8 4 2 3" xfId="1649"/>
    <cellStyle name="Moneda 3 8 4 2 3 2" xfId="3305"/>
    <cellStyle name="Moneda 3 8 4 2 3 2 2" xfId="6617"/>
    <cellStyle name="Moneda 3 8 4 2 3 2 2 2" xfId="13241"/>
    <cellStyle name="Moneda 3 8 4 2 3 2 3" xfId="9929"/>
    <cellStyle name="Moneda 3 8 4 2 3 3" xfId="4961"/>
    <cellStyle name="Moneda 3 8 4 2 3 3 2" xfId="11585"/>
    <cellStyle name="Moneda 3 8 4 2 3 4" xfId="8273"/>
    <cellStyle name="Moneda 3 8 4 2 4" xfId="2201"/>
    <cellStyle name="Moneda 3 8 4 2 4 2" xfId="5513"/>
    <cellStyle name="Moneda 3 8 4 2 4 2 2" xfId="12137"/>
    <cellStyle name="Moneda 3 8 4 2 4 3" xfId="8825"/>
    <cellStyle name="Moneda 3 8 4 2 5" xfId="3857"/>
    <cellStyle name="Moneda 3 8 4 2 5 2" xfId="10481"/>
    <cellStyle name="Moneda 3 8 4 2 6" xfId="7169"/>
    <cellStyle name="Moneda 3 8 4 3" xfId="821"/>
    <cellStyle name="Moneda 3 8 4 3 2" xfId="2477"/>
    <cellStyle name="Moneda 3 8 4 3 2 2" xfId="5789"/>
    <cellStyle name="Moneda 3 8 4 3 2 2 2" xfId="12413"/>
    <cellStyle name="Moneda 3 8 4 3 2 3" xfId="9101"/>
    <cellStyle name="Moneda 3 8 4 3 3" xfId="4133"/>
    <cellStyle name="Moneda 3 8 4 3 3 2" xfId="10757"/>
    <cellStyle name="Moneda 3 8 4 3 4" xfId="7445"/>
    <cellStyle name="Moneda 3 8 4 4" xfId="1373"/>
    <cellStyle name="Moneda 3 8 4 4 2" xfId="3029"/>
    <cellStyle name="Moneda 3 8 4 4 2 2" xfId="6341"/>
    <cellStyle name="Moneda 3 8 4 4 2 2 2" xfId="12965"/>
    <cellStyle name="Moneda 3 8 4 4 2 3" xfId="9653"/>
    <cellStyle name="Moneda 3 8 4 4 3" xfId="4685"/>
    <cellStyle name="Moneda 3 8 4 4 3 2" xfId="11309"/>
    <cellStyle name="Moneda 3 8 4 4 4" xfId="7997"/>
    <cellStyle name="Moneda 3 8 4 5" xfId="1925"/>
    <cellStyle name="Moneda 3 8 4 5 2" xfId="5237"/>
    <cellStyle name="Moneda 3 8 4 5 2 2" xfId="11861"/>
    <cellStyle name="Moneda 3 8 4 5 3" xfId="8549"/>
    <cellStyle name="Moneda 3 8 4 6" xfId="3581"/>
    <cellStyle name="Moneda 3 8 4 6 2" xfId="10205"/>
    <cellStyle name="Moneda 3 8 4 7" xfId="6893"/>
    <cellStyle name="Moneda 3 8 5" xfId="407"/>
    <cellStyle name="Moneda 3 8 5 2" xfId="959"/>
    <cellStyle name="Moneda 3 8 5 2 2" xfId="2615"/>
    <cellStyle name="Moneda 3 8 5 2 2 2" xfId="5927"/>
    <cellStyle name="Moneda 3 8 5 2 2 2 2" xfId="12551"/>
    <cellStyle name="Moneda 3 8 5 2 2 3" xfId="9239"/>
    <cellStyle name="Moneda 3 8 5 2 3" xfId="4271"/>
    <cellStyle name="Moneda 3 8 5 2 3 2" xfId="10895"/>
    <cellStyle name="Moneda 3 8 5 2 4" xfId="7583"/>
    <cellStyle name="Moneda 3 8 5 3" xfId="1511"/>
    <cellStyle name="Moneda 3 8 5 3 2" xfId="3167"/>
    <cellStyle name="Moneda 3 8 5 3 2 2" xfId="6479"/>
    <cellStyle name="Moneda 3 8 5 3 2 2 2" xfId="13103"/>
    <cellStyle name="Moneda 3 8 5 3 2 3" xfId="9791"/>
    <cellStyle name="Moneda 3 8 5 3 3" xfId="4823"/>
    <cellStyle name="Moneda 3 8 5 3 3 2" xfId="11447"/>
    <cellStyle name="Moneda 3 8 5 3 4" xfId="8135"/>
    <cellStyle name="Moneda 3 8 5 4" xfId="2063"/>
    <cellStyle name="Moneda 3 8 5 4 2" xfId="5375"/>
    <cellStyle name="Moneda 3 8 5 4 2 2" xfId="11999"/>
    <cellStyle name="Moneda 3 8 5 4 3" xfId="8687"/>
    <cellStyle name="Moneda 3 8 5 5" xfId="3719"/>
    <cellStyle name="Moneda 3 8 5 5 2" xfId="10343"/>
    <cellStyle name="Moneda 3 8 5 6" xfId="7031"/>
    <cellStyle name="Moneda 3 8 6" xfId="683"/>
    <cellStyle name="Moneda 3 8 6 2" xfId="2339"/>
    <cellStyle name="Moneda 3 8 6 2 2" xfId="5651"/>
    <cellStyle name="Moneda 3 8 6 2 2 2" xfId="12275"/>
    <cellStyle name="Moneda 3 8 6 2 3" xfId="8963"/>
    <cellStyle name="Moneda 3 8 6 3" xfId="3995"/>
    <cellStyle name="Moneda 3 8 6 3 2" xfId="10619"/>
    <cellStyle name="Moneda 3 8 6 4" xfId="7307"/>
    <cellStyle name="Moneda 3 8 7" xfId="1235"/>
    <cellStyle name="Moneda 3 8 7 2" xfId="2891"/>
    <cellStyle name="Moneda 3 8 7 2 2" xfId="6203"/>
    <cellStyle name="Moneda 3 8 7 2 2 2" xfId="12827"/>
    <cellStyle name="Moneda 3 8 7 2 3" xfId="9515"/>
    <cellStyle name="Moneda 3 8 7 3" xfId="4547"/>
    <cellStyle name="Moneda 3 8 7 3 2" xfId="11171"/>
    <cellStyle name="Moneda 3 8 7 4" xfId="7859"/>
    <cellStyle name="Moneda 3 8 8" xfId="1787"/>
    <cellStyle name="Moneda 3 8 8 2" xfId="5099"/>
    <cellStyle name="Moneda 3 8 8 2 2" xfId="11723"/>
    <cellStyle name="Moneda 3 8 8 3" xfId="8411"/>
    <cellStyle name="Moneda 3 8 9" xfId="3443"/>
    <cellStyle name="Moneda 3 8 9 2" xfId="10067"/>
    <cellStyle name="Moneda 3 9" xfId="133"/>
    <cellStyle name="Moneda 3 9 2" xfId="202"/>
    <cellStyle name="Moneda 3 9 2 2" xfId="340"/>
    <cellStyle name="Moneda 3 9 2 2 2" xfId="616"/>
    <cellStyle name="Moneda 3 9 2 2 2 2" xfId="1168"/>
    <cellStyle name="Moneda 3 9 2 2 2 2 2" xfId="2824"/>
    <cellStyle name="Moneda 3 9 2 2 2 2 2 2" xfId="6136"/>
    <cellStyle name="Moneda 3 9 2 2 2 2 2 2 2" xfId="12760"/>
    <cellStyle name="Moneda 3 9 2 2 2 2 2 3" xfId="9448"/>
    <cellStyle name="Moneda 3 9 2 2 2 2 3" xfId="4480"/>
    <cellStyle name="Moneda 3 9 2 2 2 2 3 2" xfId="11104"/>
    <cellStyle name="Moneda 3 9 2 2 2 2 4" xfId="7792"/>
    <cellStyle name="Moneda 3 9 2 2 2 3" xfId="1720"/>
    <cellStyle name="Moneda 3 9 2 2 2 3 2" xfId="3376"/>
    <cellStyle name="Moneda 3 9 2 2 2 3 2 2" xfId="6688"/>
    <cellStyle name="Moneda 3 9 2 2 2 3 2 2 2" xfId="13312"/>
    <cellStyle name="Moneda 3 9 2 2 2 3 2 3" xfId="10000"/>
    <cellStyle name="Moneda 3 9 2 2 2 3 3" xfId="5032"/>
    <cellStyle name="Moneda 3 9 2 2 2 3 3 2" xfId="11656"/>
    <cellStyle name="Moneda 3 9 2 2 2 3 4" xfId="8344"/>
    <cellStyle name="Moneda 3 9 2 2 2 4" xfId="2272"/>
    <cellStyle name="Moneda 3 9 2 2 2 4 2" xfId="5584"/>
    <cellStyle name="Moneda 3 9 2 2 2 4 2 2" xfId="12208"/>
    <cellStyle name="Moneda 3 9 2 2 2 4 3" xfId="8896"/>
    <cellStyle name="Moneda 3 9 2 2 2 5" xfId="3928"/>
    <cellStyle name="Moneda 3 9 2 2 2 5 2" xfId="10552"/>
    <cellStyle name="Moneda 3 9 2 2 2 6" xfId="7240"/>
    <cellStyle name="Moneda 3 9 2 2 3" xfId="892"/>
    <cellStyle name="Moneda 3 9 2 2 3 2" xfId="2548"/>
    <cellStyle name="Moneda 3 9 2 2 3 2 2" xfId="5860"/>
    <cellStyle name="Moneda 3 9 2 2 3 2 2 2" xfId="12484"/>
    <cellStyle name="Moneda 3 9 2 2 3 2 3" xfId="9172"/>
    <cellStyle name="Moneda 3 9 2 2 3 3" xfId="4204"/>
    <cellStyle name="Moneda 3 9 2 2 3 3 2" xfId="10828"/>
    <cellStyle name="Moneda 3 9 2 2 3 4" xfId="7516"/>
    <cellStyle name="Moneda 3 9 2 2 4" xfId="1444"/>
    <cellStyle name="Moneda 3 9 2 2 4 2" xfId="3100"/>
    <cellStyle name="Moneda 3 9 2 2 4 2 2" xfId="6412"/>
    <cellStyle name="Moneda 3 9 2 2 4 2 2 2" xfId="13036"/>
    <cellStyle name="Moneda 3 9 2 2 4 2 3" xfId="9724"/>
    <cellStyle name="Moneda 3 9 2 2 4 3" xfId="4756"/>
    <cellStyle name="Moneda 3 9 2 2 4 3 2" xfId="11380"/>
    <cellStyle name="Moneda 3 9 2 2 4 4" xfId="8068"/>
    <cellStyle name="Moneda 3 9 2 2 5" xfId="1996"/>
    <cellStyle name="Moneda 3 9 2 2 5 2" xfId="5308"/>
    <cellStyle name="Moneda 3 9 2 2 5 2 2" xfId="11932"/>
    <cellStyle name="Moneda 3 9 2 2 5 3" xfId="8620"/>
    <cellStyle name="Moneda 3 9 2 2 6" xfId="3652"/>
    <cellStyle name="Moneda 3 9 2 2 6 2" xfId="10276"/>
    <cellStyle name="Moneda 3 9 2 2 7" xfId="6964"/>
    <cellStyle name="Moneda 3 9 2 3" xfId="478"/>
    <cellStyle name="Moneda 3 9 2 3 2" xfId="1030"/>
    <cellStyle name="Moneda 3 9 2 3 2 2" xfId="2686"/>
    <cellStyle name="Moneda 3 9 2 3 2 2 2" xfId="5998"/>
    <cellStyle name="Moneda 3 9 2 3 2 2 2 2" xfId="12622"/>
    <cellStyle name="Moneda 3 9 2 3 2 2 3" xfId="9310"/>
    <cellStyle name="Moneda 3 9 2 3 2 3" xfId="4342"/>
    <cellStyle name="Moneda 3 9 2 3 2 3 2" xfId="10966"/>
    <cellStyle name="Moneda 3 9 2 3 2 4" xfId="7654"/>
    <cellStyle name="Moneda 3 9 2 3 3" xfId="1582"/>
    <cellStyle name="Moneda 3 9 2 3 3 2" xfId="3238"/>
    <cellStyle name="Moneda 3 9 2 3 3 2 2" xfId="6550"/>
    <cellStyle name="Moneda 3 9 2 3 3 2 2 2" xfId="13174"/>
    <cellStyle name="Moneda 3 9 2 3 3 2 3" xfId="9862"/>
    <cellStyle name="Moneda 3 9 2 3 3 3" xfId="4894"/>
    <cellStyle name="Moneda 3 9 2 3 3 3 2" xfId="11518"/>
    <cellStyle name="Moneda 3 9 2 3 3 4" xfId="8206"/>
    <cellStyle name="Moneda 3 9 2 3 4" xfId="2134"/>
    <cellStyle name="Moneda 3 9 2 3 4 2" xfId="5446"/>
    <cellStyle name="Moneda 3 9 2 3 4 2 2" xfId="12070"/>
    <cellStyle name="Moneda 3 9 2 3 4 3" xfId="8758"/>
    <cellStyle name="Moneda 3 9 2 3 5" xfId="3790"/>
    <cellStyle name="Moneda 3 9 2 3 5 2" xfId="10414"/>
    <cellStyle name="Moneda 3 9 2 3 6" xfId="7102"/>
    <cellStyle name="Moneda 3 9 2 4" xfId="754"/>
    <cellStyle name="Moneda 3 9 2 4 2" xfId="2410"/>
    <cellStyle name="Moneda 3 9 2 4 2 2" xfId="5722"/>
    <cellStyle name="Moneda 3 9 2 4 2 2 2" xfId="12346"/>
    <cellStyle name="Moneda 3 9 2 4 2 3" xfId="9034"/>
    <cellStyle name="Moneda 3 9 2 4 3" xfId="4066"/>
    <cellStyle name="Moneda 3 9 2 4 3 2" xfId="10690"/>
    <cellStyle name="Moneda 3 9 2 4 4" xfId="7378"/>
    <cellStyle name="Moneda 3 9 2 5" xfId="1306"/>
    <cellStyle name="Moneda 3 9 2 5 2" xfId="2962"/>
    <cellStyle name="Moneda 3 9 2 5 2 2" xfId="6274"/>
    <cellStyle name="Moneda 3 9 2 5 2 2 2" xfId="12898"/>
    <cellStyle name="Moneda 3 9 2 5 2 3" xfId="9586"/>
    <cellStyle name="Moneda 3 9 2 5 3" xfId="4618"/>
    <cellStyle name="Moneda 3 9 2 5 3 2" xfId="11242"/>
    <cellStyle name="Moneda 3 9 2 5 4" xfId="7930"/>
    <cellStyle name="Moneda 3 9 2 6" xfId="1858"/>
    <cellStyle name="Moneda 3 9 2 6 2" xfId="5170"/>
    <cellStyle name="Moneda 3 9 2 6 2 2" xfId="11794"/>
    <cellStyle name="Moneda 3 9 2 6 3" xfId="8482"/>
    <cellStyle name="Moneda 3 9 2 7" xfId="3514"/>
    <cellStyle name="Moneda 3 9 2 7 2" xfId="10138"/>
    <cellStyle name="Moneda 3 9 2 8" xfId="6826"/>
    <cellStyle name="Moneda 3 9 3" xfId="271"/>
    <cellStyle name="Moneda 3 9 3 2" xfId="547"/>
    <cellStyle name="Moneda 3 9 3 2 2" xfId="1099"/>
    <cellStyle name="Moneda 3 9 3 2 2 2" xfId="2755"/>
    <cellStyle name="Moneda 3 9 3 2 2 2 2" xfId="6067"/>
    <cellStyle name="Moneda 3 9 3 2 2 2 2 2" xfId="12691"/>
    <cellStyle name="Moneda 3 9 3 2 2 2 3" xfId="9379"/>
    <cellStyle name="Moneda 3 9 3 2 2 3" xfId="4411"/>
    <cellStyle name="Moneda 3 9 3 2 2 3 2" xfId="11035"/>
    <cellStyle name="Moneda 3 9 3 2 2 4" xfId="7723"/>
    <cellStyle name="Moneda 3 9 3 2 3" xfId="1651"/>
    <cellStyle name="Moneda 3 9 3 2 3 2" xfId="3307"/>
    <cellStyle name="Moneda 3 9 3 2 3 2 2" xfId="6619"/>
    <cellStyle name="Moneda 3 9 3 2 3 2 2 2" xfId="13243"/>
    <cellStyle name="Moneda 3 9 3 2 3 2 3" xfId="9931"/>
    <cellStyle name="Moneda 3 9 3 2 3 3" xfId="4963"/>
    <cellStyle name="Moneda 3 9 3 2 3 3 2" xfId="11587"/>
    <cellStyle name="Moneda 3 9 3 2 3 4" xfId="8275"/>
    <cellStyle name="Moneda 3 9 3 2 4" xfId="2203"/>
    <cellStyle name="Moneda 3 9 3 2 4 2" xfId="5515"/>
    <cellStyle name="Moneda 3 9 3 2 4 2 2" xfId="12139"/>
    <cellStyle name="Moneda 3 9 3 2 4 3" xfId="8827"/>
    <cellStyle name="Moneda 3 9 3 2 5" xfId="3859"/>
    <cellStyle name="Moneda 3 9 3 2 5 2" xfId="10483"/>
    <cellStyle name="Moneda 3 9 3 2 6" xfId="7171"/>
    <cellStyle name="Moneda 3 9 3 3" xfId="823"/>
    <cellStyle name="Moneda 3 9 3 3 2" xfId="2479"/>
    <cellStyle name="Moneda 3 9 3 3 2 2" xfId="5791"/>
    <cellStyle name="Moneda 3 9 3 3 2 2 2" xfId="12415"/>
    <cellStyle name="Moneda 3 9 3 3 2 3" xfId="9103"/>
    <cellStyle name="Moneda 3 9 3 3 3" xfId="4135"/>
    <cellStyle name="Moneda 3 9 3 3 3 2" xfId="10759"/>
    <cellStyle name="Moneda 3 9 3 3 4" xfId="7447"/>
    <cellStyle name="Moneda 3 9 3 4" xfId="1375"/>
    <cellStyle name="Moneda 3 9 3 4 2" xfId="3031"/>
    <cellStyle name="Moneda 3 9 3 4 2 2" xfId="6343"/>
    <cellStyle name="Moneda 3 9 3 4 2 2 2" xfId="12967"/>
    <cellStyle name="Moneda 3 9 3 4 2 3" xfId="9655"/>
    <cellStyle name="Moneda 3 9 3 4 3" xfId="4687"/>
    <cellStyle name="Moneda 3 9 3 4 3 2" xfId="11311"/>
    <cellStyle name="Moneda 3 9 3 4 4" xfId="7999"/>
    <cellStyle name="Moneda 3 9 3 5" xfId="1927"/>
    <cellStyle name="Moneda 3 9 3 5 2" xfId="5239"/>
    <cellStyle name="Moneda 3 9 3 5 2 2" xfId="11863"/>
    <cellStyle name="Moneda 3 9 3 5 3" xfId="8551"/>
    <cellStyle name="Moneda 3 9 3 6" xfId="3583"/>
    <cellStyle name="Moneda 3 9 3 6 2" xfId="10207"/>
    <cellStyle name="Moneda 3 9 3 7" xfId="6895"/>
    <cellStyle name="Moneda 3 9 4" xfId="409"/>
    <cellStyle name="Moneda 3 9 4 2" xfId="961"/>
    <cellStyle name="Moneda 3 9 4 2 2" xfId="2617"/>
    <cellStyle name="Moneda 3 9 4 2 2 2" xfId="5929"/>
    <cellStyle name="Moneda 3 9 4 2 2 2 2" xfId="12553"/>
    <cellStyle name="Moneda 3 9 4 2 2 3" xfId="9241"/>
    <cellStyle name="Moneda 3 9 4 2 3" xfId="4273"/>
    <cellStyle name="Moneda 3 9 4 2 3 2" xfId="10897"/>
    <cellStyle name="Moneda 3 9 4 2 4" xfId="7585"/>
    <cellStyle name="Moneda 3 9 4 3" xfId="1513"/>
    <cellStyle name="Moneda 3 9 4 3 2" xfId="3169"/>
    <cellStyle name="Moneda 3 9 4 3 2 2" xfId="6481"/>
    <cellStyle name="Moneda 3 9 4 3 2 2 2" xfId="13105"/>
    <cellStyle name="Moneda 3 9 4 3 2 3" xfId="9793"/>
    <cellStyle name="Moneda 3 9 4 3 3" xfId="4825"/>
    <cellStyle name="Moneda 3 9 4 3 3 2" xfId="11449"/>
    <cellStyle name="Moneda 3 9 4 3 4" xfId="8137"/>
    <cellStyle name="Moneda 3 9 4 4" xfId="2065"/>
    <cellStyle name="Moneda 3 9 4 4 2" xfId="5377"/>
    <cellStyle name="Moneda 3 9 4 4 2 2" xfId="12001"/>
    <cellStyle name="Moneda 3 9 4 4 3" xfId="8689"/>
    <cellStyle name="Moneda 3 9 4 5" xfId="3721"/>
    <cellStyle name="Moneda 3 9 4 5 2" xfId="10345"/>
    <cellStyle name="Moneda 3 9 4 6" xfId="7033"/>
    <cellStyle name="Moneda 3 9 5" xfId="685"/>
    <cellStyle name="Moneda 3 9 5 2" xfId="2341"/>
    <cellStyle name="Moneda 3 9 5 2 2" xfId="5653"/>
    <cellStyle name="Moneda 3 9 5 2 2 2" xfId="12277"/>
    <cellStyle name="Moneda 3 9 5 2 3" xfId="8965"/>
    <cellStyle name="Moneda 3 9 5 3" xfId="3997"/>
    <cellStyle name="Moneda 3 9 5 3 2" xfId="10621"/>
    <cellStyle name="Moneda 3 9 5 4" xfId="7309"/>
    <cellStyle name="Moneda 3 9 6" xfId="1237"/>
    <cellStyle name="Moneda 3 9 6 2" xfId="2893"/>
    <cellStyle name="Moneda 3 9 6 2 2" xfId="6205"/>
    <cellStyle name="Moneda 3 9 6 2 2 2" xfId="12829"/>
    <cellStyle name="Moneda 3 9 6 2 3" xfId="9517"/>
    <cellStyle name="Moneda 3 9 6 3" xfId="4549"/>
    <cellStyle name="Moneda 3 9 6 3 2" xfId="11173"/>
    <cellStyle name="Moneda 3 9 6 4" xfId="7861"/>
    <cellStyle name="Moneda 3 9 7" xfId="1789"/>
    <cellStyle name="Moneda 3 9 7 2" xfId="5101"/>
    <cellStyle name="Moneda 3 9 7 2 2" xfId="11725"/>
    <cellStyle name="Moneda 3 9 7 3" xfId="8413"/>
    <cellStyle name="Moneda 3 9 8" xfId="3445"/>
    <cellStyle name="Moneda 3 9 8 2" xfId="10069"/>
    <cellStyle name="Moneda 3 9 9" xfId="6757"/>
    <cellStyle name="Moneda 4" xfId="27"/>
    <cellStyle name="Moneda 5" xfId="28"/>
    <cellStyle name="Moneda 5 10" xfId="169"/>
    <cellStyle name="Moneda 5 10 2" xfId="307"/>
    <cellStyle name="Moneda 5 10 2 2" xfId="583"/>
    <cellStyle name="Moneda 5 10 2 2 2" xfId="1135"/>
    <cellStyle name="Moneda 5 10 2 2 2 2" xfId="2791"/>
    <cellStyle name="Moneda 5 10 2 2 2 2 2" xfId="6103"/>
    <cellStyle name="Moneda 5 10 2 2 2 2 2 2" xfId="12727"/>
    <cellStyle name="Moneda 5 10 2 2 2 2 3" xfId="9415"/>
    <cellStyle name="Moneda 5 10 2 2 2 3" xfId="4447"/>
    <cellStyle name="Moneda 5 10 2 2 2 3 2" xfId="11071"/>
    <cellStyle name="Moneda 5 10 2 2 2 4" xfId="7759"/>
    <cellStyle name="Moneda 5 10 2 2 3" xfId="1687"/>
    <cellStyle name="Moneda 5 10 2 2 3 2" xfId="3343"/>
    <cellStyle name="Moneda 5 10 2 2 3 2 2" xfId="6655"/>
    <cellStyle name="Moneda 5 10 2 2 3 2 2 2" xfId="13279"/>
    <cellStyle name="Moneda 5 10 2 2 3 2 3" xfId="9967"/>
    <cellStyle name="Moneda 5 10 2 2 3 3" xfId="4999"/>
    <cellStyle name="Moneda 5 10 2 2 3 3 2" xfId="11623"/>
    <cellStyle name="Moneda 5 10 2 2 3 4" xfId="8311"/>
    <cellStyle name="Moneda 5 10 2 2 4" xfId="2239"/>
    <cellStyle name="Moneda 5 10 2 2 4 2" xfId="5551"/>
    <cellStyle name="Moneda 5 10 2 2 4 2 2" xfId="12175"/>
    <cellStyle name="Moneda 5 10 2 2 4 3" xfId="8863"/>
    <cellStyle name="Moneda 5 10 2 2 5" xfId="3895"/>
    <cellStyle name="Moneda 5 10 2 2 5 2" xfId="10519"/>
    <cellStyle name="Moneda 5 10 2 2 6" xfId="7207"/>
    <cellStyle name="Moneda 5 10 2 3" xfId="859"/>
    <cellStyle name="Moneda 5 10 2 3 2" xfId="2515"/>
    <cellStyle name="Moneda 5 10 2 3 2 2" xfId="5827"/>
    <cellStyle name="Moneda 5 10 2 3 2 2 2" xfId="12451"/>
    <cellStyle name="Moneda 5 10 2 3 2 3" xfId="9139"/>
    <cellStyle name="Moneda 5 10 2 3 3" xfId="4171"/>
    <cellStyle name="Moneda 5 10 2 3 3 2" xfId="10795"/>
    <cellStyle name="Moneda 5 10 2 3 4" xfId="7483"/>
    <cellStyle name="Moneda 5 10 2 4" xfId="1411"/>
    <cellStyle name="Moneda 5 10 2 4 2" xfId="3067"/>
    <cellStyle name="Moneda 5 10 2 4 2 2" xfId="6379"/>
    <cellStyle name="Moneda 5 10 2 4 2 2 2" xfId="13003"/>
    <cellStyle name="Moneda 5 10 2 4 2 3" xfId="9691"/>
    <cellStyle name="Moneda 5 10 2 4 3" xfId="4723"/>
    <cellStyle name="Moneda 5 10 2 4 3 2" xfId="11347"/>
    <cellStyle name="Moneda 5 10 2 4 4" xfId="8035"/>
    <cellStyle name="Moneda 5 10 2 5" xfId="1963"/>
    <cellStyle name="Moneda 5 10 2 5 2" xfId="5275"/>
    <cellStyle name="Moneda 5 10 2 5 2 2" xfId="11899"/>
    <cellStyle name="Moneda 5 10 2 5 3" xfId="8587"/>
    <cellStyle name="Moneda 5 10 2 6" xfId="3619"/>
    <cellStyle name="Moneda 5 10 2 6 2" xfId="10243"/>
    <cellStyle name="Moneda 5 10 2 7" xfId="6931"/>
    <cellStyle name="Moneda 5 10 3" xfId="445"/>
    <cellStyle name="Moneda 5 10 3 2" xfId="997"/>
    <cellStyle name="Moneda 5 10 3 2 2" xfId="2653"/>
    <cellStyle name="Moneda 5 10 3 2 2 2" xfId="5965"/>
    <cellStyle name="Moneda 5 10 3 2 2 2 2" xfId="12589"/>
    <cellStyle name="Moneda 5 10 3 2 2 3" xfId="9277"/>
    <cellStyle name="Moneda 5 10 3 2 3" xfId="4309"/>
    <cellStyle name="Moneda 5 10 3 2 3 2" xfId="10933"/>
    <cellStyle name="Moneda 5 10 3 2 4" xfId="7621"/>
    <cellStyle name="Moneda 5 10 3 3" xfId="1549"/>
    <cellStyle name="Moneda 5 10 3 3 2" xfId="3205"/>
    <cellStyle name="Moneda 5 10 3 3 2 2" xfId="6517"/>
    <cellStyle name="Moneda 5 10 3 3 2 2 2" xfId="13141"/>
    <cellStyle name="Moneda 5 10 3 3 2 3" xfId="9829"/>
    <cellStyle name="Moneda 5 10 3 3 3" xfId="4861"/>
    <cellStyle name="Moneda 5 10 3 3 3 2" xfId="11485"/>
    <cellStyle name="Moneda 5 10 3 3 4" xfId="8173"/>
    <cellStyle name="Moneda 5 10 3 4" xfId="2101"/>
    <cellStyle name="Moneda 5 10 3 4 2" xfId="5413"/>
    <cellStyle name="Moneda 5 10 3 4 2 2" xfId="12037"/>
    <cellStyle name="Moneda 5 10 3 4 3" xfId="8725"/>
    <cellStyle name="Moneda 5 10 3 5" xfId="3757"/>
    <cellStyle name="Moneda 5 10 3 5 2" xfId="10381"/>
    <cellStyle name="Moneda 5 10 3 6" xfId="7069"/>
    <cellStyle name="Moneda 5 10 4" xfId="721"/>
    <cellStyle name="Moneda 5 10 4 2" xfId="2377"/>
    <cellStyle name="Moneda 5 10 4 2 2" xfId="5689"/>
    <cellStyle name="Moneda 5 10 4 2 2 2" xfId="12313"/>
    <cellStyle name="Moneda 5 10 4 2 3" xfId="9001"/>
    <cellStyle name="Moneda 5 10 4 3" xfId="4033"/>
    <cellStyle name="Moneda 5 10 4 3 2" xfId="10657"/>
    <cellStyle name="Moneda 5 10 4 4" xfId="7345"/>
    <cellStyle name="Moneda 5 10 5" xfId="1273"/>
    <cellStyle name="Moneda 5 10 5 2" xfId="2929"/>
    <cellStyle name="Moneda 5 10 5 2 2" xfId="6241"/>
    <cellStyle name="Moneda 5 10 5 2 2 2" xfId="12865"/>
    <cellStyle name="Moneda 5 10 5 2 3" xfId="9553"/>
    <cellStyle name="Moneda 5 10 5 3" xfId="4585"/>
    <cellStyle name="Moneda 5 10 5 3 2" xfId="11209"/>
    <cellStyle name="Moneda 5 10 5 4" xfId="7897"/>
    <cellStyle name="Moneda 5 10 6" xfId="1825"/>
    <cellStyle name="Moneda 5 10 6 2" xfId="5137"/>
    <cellStyle name="Moneda 5 10 6 2 2" xfId="11761"/>
    <cellStyle name="Moneda 5 10 6 3" xfId="8449"/>
    <cellStyle name="Moneda 5 10 7" xfId="3481"/>
    <cellStyle name="Moneda 5 10 7 2" xfId="10105"/>
    <cellStyle name="Moneda 5 10 8" xfId="6793"/>
    <cellStyle name="Moneda 5 11" xfId="238"/>
    <cellStyle name="Moneda 5 11 2" xfId="514"/>
    <cellStyle name="Moneda 5 11 2 2" xfId="1066"/>
    <cellStyle name="Moneda 5 11 2 2 2" xfId="2722"/>
    <cellStyle name="Moneda 5 11 2 2 2 2" xfId="6034"/>
    <cellStyle name="Moneda 5 11 2 2 2 2 2" xfId="12658"/>
    <cellStyle name="Moneda 5 11 2 2 2 3" xfId="9346"/>
    <cellStyle name="Moneda 5 11 2 2 3" xfId="4378"/>
    <cellStyle name="Moneda 5 11 2 2 3 2" xfId="11002"/>
    <cellStyle name="Moneda 5 11 2 2 4" xfId="7690"/>
    <cellStyle name="Moneda 5 11 2 3" xfId="1618"/>
    <cellStyle name="Moneda 5 11 2 3 2" xfId="3274"/>
    <cellStyle name="Moneda 5 11 2 3 2 2" xfId="6586"/>
    <cellStyle name="Moneda 5 11 2 3 2 2 2" xfId="13210"/>
    <cellStyle name="Moneda 5 11 2 3 2 3" xfId="9898"/>
    <cellStyle name="Moneda 5 11 2 3 3" xfId="4930"/>
    <cellStyle name="Moneda 5 11 2 3 3 2" xfId="11554"/>
    <cellStyle name="Moneda 5 11 2 3 4" xfId="8242"/>
    <cellStyle name="Moneda 5 11 2 4" xfId="2170"/>
    <cellStyle name="Moneda 5 11 2 4 2" xfId="5482"/>
    <cellStyle name="Moneda 5 11 2 4 2 2" xfId="12106"/>
    <cellStyle name="Moneda 5 11 2 4 3" xfId="8794"/>
    <cellStyle name="Moneda 5 11 2 5" xfId="3826"/>
    <cellStyle name="Moneda 5 11 2 5 2" xfId="10450"/>
    <cellStyle name="Moneda 5 11 2 6" xfId="7138"/>
    <cellStyle name="Moneda 5 11 3" xfId="790"/>
    <cellStyle name="Moneda 5 11 3 2" xfId="2446"/>
    <cellStyle name="Moneda 5 11 3 2 2" xfId="5758"/>
    <cellStyle name="Moneda 5 11 3 2 2 2" xfId="12382"/>
    <cellStyle name="Moneda 5 11 3 2 3" xfId="9070"/>
    <cellStyle name="Moneda 5 11 3 3" xfId="4102"/>
    <cellStyle name="Moneda 5 11 3 3 2" xfId="10726"/>
    <cellStyle name="Moneda 5 11 3 4" xfId="7414"/>
    <cellStyle name="Moneda 5 11 4" xfId="1342"/>
    <cellStyle name="Moneda 5 11 4 2" xfId="2998"/>
    <cellStyle name="Moneda 5 11 4 2 2" xfId="6310"/>
    <cellStyle name="Moneda 5 11 4 2 2 2" xfId="12934"/>
    <cellStyle name="Moneda 5 11 4 2 3" xfId="9622"/>
    <cellStyle name="Moneda 5 11 4 3" xfId="4654"/>
    <cellStyle name="Moneda 5 11 4 3 2" xfId="11278"/>
    <cellStyle name="Moneda 5 11 4 4" xfId="7966"/>
    <cellStyle name="Moneda 5 11 5" xfId="1894"/>
    <cellStyle name="Moneda 5 11 5 2" xfId="5206"/>
    <cellStyle name="Moneda 5 11 5 2 2" xfId="11830"/>
    <cellStyle name="Moneda 5 11 5 3" xfId="8518"/>
    <cellStyle name="Moneda 5 11 6" xfId="3550"/>
    <cellStyle name="Moneda 5 11 6 2" xfId="10174"/>
    <cellStyle name="Moneda 5 11 7" xfId="6862"/>
    <cellStyle name="Moneda 5 12" xfId="376"/>
    <cellStyle name="Moneda 5 12 2" xfId="928"/>
    <cellStyle name="Moneda 5 12 2 2" xfId="2584"/>
    <cellStyle name="Moneda 5 12 2 2 2" xfId="5896"/>
    <cellStyle name="Moneda 5 12 2 2 2 2" xfId="12520"/>
    <cellStyle name="Moneda 5 12 2 2 3" xfId="9208"/>
    <cellStyle name="Moneda 5 12 2 3" xfId="4240"/>
    <cellStyle name="Moneda 5 12 2 3 2" xfId="10864"/>
    <cellStyle name="Moneda 5 12 2 4" xfId="7552"/>
    <cellStyle name="Moneda 5 12 3" xfId="1480"/>
    <cellStyle name="Moneda 5 12 3 2" xfId="3136"/>
    <cellStyle name="Moneda 5 12 3 2 2" xfId="6448"/>
    <cellStyle name="Moneda 5 12 3 2 2 2" xfId="13072"/>
    <cellStyle name="Moneda 5 12 3 2 3" xfId="9760"/>
    <cellStyle name="Moneda 5 12 3 3" xfId="4792"/>
    <cellStyle name="Moneda 5 12 3 3 2" xfId="11416"/>
    <cellStyle name="Moneda 5 12 3 4" xfId="8104"/>
    <cellStyle name="Moneda 5 12 4" xfId="2032"/>
    <cellStyle name="Moneda 5 12 4 2" xfId="5344"/>
    <cellStyle name="Moneda 5 12 4 2 2" xfId="11968"/>
    <cellStyle name="Moneda 5 12 4 3" xfId="8656"/>
    <cellStyle name="Moneda 5 12 5" xfId="3688"/>
    <cellStyle name="Moneda 5 12 5 2" xfId="10312"/>
    <cellStyle name="Moneda 5 12 6" xfId="7000"/>
    <cellStyle name="Moneda 5 13" xfId="652"/>
    <cellStyle name="Moneda 5 13 2" xfId="2308"/>
    <cellStyle name="Moneda 5 13 2 2" xfId="5620"/>
    <cellStyle name="Moneda 5 13 2 2 2" xfId="12244"/>
    <cellStyle name="Moneda 5 13 2 3" xfId="8932"/>
    <cellStyle name="Moneda 5 13 3" xfId="3964"/>
    <cellStyle name="Moneda 5 13 3 2" xfId="10588"/>
    <cellStyle name="Moneda 5 13 4" xfId="7276"/>
    <cellStyle name="Moneda 5 14" xfId="1204"/>
    <cellStyle name="Moneda 5 14 2" xfId="2860"/>
    <cellStyle name="Moneda 5 14 2 2" xfId="6172"/>
    <cellStyle name="Moneda 5 14 2 2 2" xfId="12796"/>
    <cellStyle name="Moneda 5 14 2 3" xfId="9484"/>
    <cellStyle name="Moneda 5 14 3" xfId="4516"/>
    <cellStyle name="Moneda 5 14 3 2" xfId="11140"/>
    <cellStyle name="Moneda 5 14 4" xfId="7828"/>
    <cellStyle name="Moneda 5 15" xfId="1756"/>
    <cellStyle name="Moneda 5 15 2" xfId="5068"/>
    <cellStyle name="Moneda 5 15 2 2" xfId="11692"/>
    <cellStyle name="Moneda 5 15 3" xfId="8380"/>
    <cellStyle name="Moneda 5 16" xfId="3412"/>
    <cellStyle name="Moneda 5 16 2" xfId="10036"/>
    <cellStyle name="Moneda 5 17" xfId="6724"/>
    <cellStyle name="Moneda 5 2" xfId="101"/>
    <cellStyle name="Moneda 5 2 10" xfId="1206"/>
    <cellStyle name="Moneda 5 2 10 2" xfId="2862"/>
    <cellStyle name="Moneda 5 2 10 2 2" xfId="6174"/>
    <cellStyle name="Moneda 5 2 10 2 2 2" xfId="12798"/>
    <cellStyle name="Moneda 5 2 10 2 3" xfId="9486"/>
    <cellStyle name="Moneda 5 2 10 3" xfId="4518"/>
    <cellStyle name="Moneda 5 2 10 3 2" xfId="11142"/>
    <cellStyle name="Moneda 5 2 10 4" xfId="7830"/>
    <cellStyle name="Moneda 5 2 11" xfId="1758"/>
    <cellStyle name="Moneda 5 2 11 2" xfId="5070"/>
    <cellStyle name="Moneda 5 2 11 2 2" xfId="11694"/>
    <cellStyle name="Moneda 5 2 11 3" xfId="8382"/>
    <cellStyle name="Moneda 5 2 12" xfId="3414"/>
    <cellStyle name="Moneda 5 2 12 2" xfId="10038"/>
    <cellStyle name="Moneda 5 2 13" xfId="6726"/>
    <cellStyle name="Moneda 5 2 2" xfId="106"/>
    <cellStyle name="Moneda 5 2 2 10" xfId="3418"/>
    <cellStyle name="Moneda 5 2 2 10 2" xfId="10042"/>
    <cellStyle name="Moneda 5 2 2 11" xfId="6730"/>
    <cellStyle name="Moneda 5 2 2 2" xfId="122"/>
    <cellStyle name="Moneda 5 2 2 2 10" xfId="6746"/>
    <cellStyle name="Moneda 5 2 2 2 2" xfId="156"/>
    <cellStyle name="Moneda 5 2 2 2 2 2" xfId="225"/>
    <cellStyle name="Moneda 5 2 2 2 2 2 2" xfId="363"/>
    <cellStyle name="Moneda 5 2 2 2 2 2 2 2" xfId="639"/>
    <cellStyle name="Moneda 5 2 2 2 2 2 2 2 2" xfId="1191"/>
    <cellStyle name="Moneda 5 2 2 2 2 2 2 2 2 2" xfId="2847"/>
    <cellStyle name="Moneda 5 2 2 2 2 2 2 2 2 2 2" xfId="6159"/>
    <cellStyle name="Moneda 5 2 2 2 2 2 2 2 2 2 2 2" xfId="12783"/>
    <cellStyle name="Moneda 5 2 2 2 2 2 2 2 2 2 3" xfId="9471"/>
    <cellStyle name="Moneda 5 2 2 2 2 2 2 2 2 3" xfId="4503"/>
    <cellStyle name="Moneda 5 2 2 2 2 2 2 2 2 3 2" xfId="11127"/>
    <cellStyle name="Moneda 5 2 2 2 2 2 2 2 2 4" xfId="7815"/>
    <cellStyle name="Moneda 5 2 2 2 2 2 2 2 3" xfId="1743"/>
    <cellStyle name="Moneda 5 2 2 2 2 2 2 2 3 2" xfId="3399"/>
    <cellStyle name="Moneda 5 2 2 2 2 2 2 2 3 2 2" xfId="6711"/>
    <cellStyle name="Moneda 5 2 2 2 2 2 2 2 3 2 2 2" xfId="13335"/>
    <cellStyle name="Moneda 5 2 2 2 2 2 2 2 3 2 3" xfId="10023"/>
    <cellStyle name="Moneda 5 2 2 2 2 2 2 2 3 3" xfId="5055"/>
    <cellStyle name="Moneda 5 2 2 2 2 2 2 2 3 3 2" xfId="11679"/>
    <cellStyle name="Moneda 5 2 2 2 2 2 2 2 3 4" xfId="8367"/>
    <cellStyle name="Moneda 5 2 2 2 2 2 2 2 4" xfId="2295"/>
    <cellStyle name="Moneda 5 2 2 2 2 2 2 2 4 2" xfId="5607"/>
    <cellStyle name="Moneda 5 2 2 2 2 2 2 2 4 2 2" xfId="12231"/>
    <cellStyle name="Moneda 5 2 2 2 2 2 2 2 4 3" xfId="8919"/>
    <cellStyle name="Moneda 5 2 2 2 2 2 2 2 5" xfId="3951"/>
    <cellStyle name="Moneda 5 2 2 2 2 2 2 2 5 2" xfId="10575"/>
    <cellStyle name="Moneda 5 2 2 2 2 2 2 2 6" xfId="7263"/>
    <cellStyle name="Moneda 5 2 2 2 2 2 2 3" xfId="915"/>
    <cellStyle name="Moneda 5 2 2 2 2 2 2 3 2" xfId="2571"/>
    <cellStyle name="Moneda 5 2 2 2 2 2 2 3 2 2" xfId="5883"/>
    <cellStyle name="Moneda 5 2 2 2 2 2 2 3 2 2 2" xfId="12507"/>
    <cellStyle name="Moneda 5 2 2 2 2 2 2 3 2 3" xfId="9195"/>
    <cellStyle name="Moneda 5 2 2 2 2 2 2 3 3" xfId="4227"/>
    <cellStyle name="Moneda 5 2 2 2 2 2 2 3 3 2" xfId="10851"/>
    <cellStyle name="Moneda 5 2 2 2 2 2 2 3 4" xfId="7539"/>
    <cellStyle name="Moneda 5 2 2 2 2 2 2 4" xfId="1467"/>
    <cellStyle name="Moneda 5 2 2 2 2 2 2 4 2" xfId="3123"/>
    <cellStyle name="Moneda 5 2 2 2 2 2 2 4 2 2" xfId="6435"/>
    <cellStyle name="Moneda 5 2 2 2 2 2 2 4 2 2 2" xfId="13059"/>
    <cellStyle name="Moneda 5 2 2 2 2 2 2 4 2 3" xfId="9747"/>
    <cellStyle name="Moneda 5 2 2 2 2 2 2 4 3" xfId="4779"/>
    <cellStyle name="Moneda 5 2 2 2 2 2 2 4 3 2" xfId="11403"/>
    <cellStyle name="Moneda 5 2 2 2 2 2 2 4 4" xfId="8091"/>
    <cellStyle name="Moneda 5 2 2 2 2 2 2 5" xfId="2019"/>
    <cellStyle name="Moneda 5 2 2 2 2 2 2 5 2" xfId="5331"/>
    <cellStyle name="Moneda 5 2 2 2 2 2 2 5 2 2" xfId="11955"/>
    <cellStyle name="Moneda 5 2 2 2 2 2 2 5 3" xfId="8643"/>
    <cellStyle name="Moneda 5 2 2 2 2 2 2 6" xfId="3675"/>
    <cellStyle name="Moneda 5 2 2 2 2 2 2 6 2" xfId="10299"/>
    <cellStyle name="Moneda 5 2 2 2 2 2 2 7" xfId="6987"/>
    <cellStyle name="Moneda 5 2 2 2 2 2 3" xfId="501"/>
    <cellStyle name="Moneda 5 2 2 2 2 2 3 2" xfId="1053"/>
    <cellStyle name="Moneda 5 2 2 2 2 2 3 2 2" xfId="2709"/>
    <cellStyle name="Moneda 5 2 2 2 2 2 3 2 2 2" xfId="6021"/>
    <cellStyle name="Moneda 5 2 2 2 2 2 3 2 2 2 2" xfId="12645"/>
    <cellStyle name="Moneda 5 2 2 2 2 2 3 2 2 3" xfId="9333"/>
    <cellStyle name="Moneda 5 2 2 2 2 2 3 2 3" xfId="4365"/>
    <cellStyle name="Moneda 5 2 2 2 2 2 3 2 3 2" xfId="10989"/>
    <cellStyle name="Moneda 5 2 2 2 2 2 3 2 4" xfId="7677"/>
    <cellStyle name="Moneda 5 2 2 2 2 2 3 3" xfId="1605"/>
    <cellStyle name="Moneda 5 2 2 2 2 2 3 3 2" xfId="3261"/>
    <cellStyle name="Moneda 5 2 2 2 2 2 3 3 2 2" xfId="6573"/>
    <cellStyle name="Moneda 5 2 2 2 2 2 3 3 2 2 2" xfId="13197"/>
    <cellStyle name="Moneda 5 2 2 2 2 2 3 3 2 3" xfId="9885"/>
    <cellStyle name="Moneda 5 2 2 2 2 2 3 3 3" xfId="4917"/>
    <cellStyle name="Moneda 5 2 2 2 2 2 3 3 3 2" xfId="11541"/>
    <cellStyle name="Moneda 5 2 2 2 2 2 3 3 4" xfId="8229"/>
    <cellStyle name="Moneda 5 2 2 2 2 2 3 4" xfId="2157"/>
    <cellStyle name="Moneda 5 2 2 2 2 2 3 4 2" xfId="5469"/>
    <cellStyle name="Moneda 5 2 2 2 2 2 3 4 2 2" xfId="12093"/>
    <cellStyle name="Moneda 5 2 2 2 2 2 3 4 3" xfId="8781"/>
    <cellStyle name="Moneda 5 2 2 2 2 2 3 5" xfId="3813"/>
    <cellStyle name="Moneda 5 2 2 2 2 2 3 5 2" xfId="10437"/>
    <cellStyle name="Moneda 5 2 2 2 2 2 3 6" xfId="7125"/>
    <cellStyle name="Moneda 5 2 2 2 2 2 4" xfId="777"/>
    <cellStyle name="Moneda 5 2 2 2 2 2 4 2" xfId="2433"/>
    <cellStyle name="Moneda 5 2 2 2 2 2 4 2 2" xfId="5745"/>
    <cellStyle name="Moneda 5 2 2 2 2 2 4 2 2 2" xfId="12369"/>
    <cellStyle name="Moneda 5 2 2 2 2 2 4 2 3" xfId="9057"/>
    <cellStyle name="Moneda 5 2 2 2 2 2 4 3" xfId="4089"/>
    <cellStyle name="Moneda 5 2 2 2 2 2 4 3 2" xfId="10713"/>
    <cellStyle name="Moneda 5 2 2 2 2 2 4 4" xfId="7401"/>
    <cellStyle name="Moneda 5 2 2 2 2 2 5" xfId="1329"/>
    <cellStyle name="Moneda 5 2 2 2 2 2 5 2" xfId="2985"/>
    <cellStyle name="Moneda 5 2 2 2 2 2 5 2 2" xfId="6297"/>
    <cellStyle name="Moneda 5 2 2 2 2 2 5 2 2 2" xfId="12921"/>
    <cellStyle name="Moneda 5 2 2 2 2 2 5 2 3" xfId="9609"/>
    <cellStyle name="Moneda 5 2 2 2 2 2 5 3" xfId="4641"/>
    <cellStyle name="Moneda 5 2 2 2 2 2 5 3 2" xfId="11265"/>
    <cellStyle name="Moneda 5 2 2 2 2 2 5 4" xfId="7953"/>
    <cellStyle name="Moneda 5 2 2 2 2 2 6" xfId="1881"/>
    <cellStyle name="Moneda 5 2 2 2 2 2 6 2" xfId="5193"/>
    <cellStyle name="Moneda 5 2 2 2 2 2 6 2 2" xfId="11817"/>
    <cellStyle name="Moneda 5 2 2 2 2 2 6 3" xfId="8505"/>
    <cellStyle name="Moneda 5 2 2 2 2 2 7" xfId="3537"/>
    <cellStyle name="Moneda 5 2 2 2 2 2 7 2" xfId="10161"/>
    <cellStyle name="Moneda 5 2 2 2 2 2 8" xfId="6849"/>
    <cellStyle name="Moneda 5 2 2 2 2 3" xfId="294"/>
    <cellStyle name="Moneda 5 2 2 2 2 3 2" xfId="570"/>
    <cellStyle name="Moneda 5 2 2 2 2 3 2 2" xfId="1122"/>
    <cellStyle name="Moneda 5 2 2 2 2 3 2 2 2" xfId="2778"/>
    <cellStyle name="Moneda 5 2 2 2 2 3 2 2 2 2" xfId="6090"/>
    <cellStyle name="Moneda 5 2 2 2 2 3 2 2 2 2 2" xfId="12714"/>
    <cellStyle name="Moneda 5 2 2 2 2 3 2 2 2 3" xfId="9402"/>
    <cellStyle name="Moneda 5 2 2 2 2 3 2 2 3" xfId="4434"/>
    <cellStyle name="Moneda 5 2 2 2 2 3 2 2 3 2" xfId="11058"/>
    <cellStyle name="Moneda 5 2 2 2 2 3 2 2 4" xfId="7746"/>
    <cellStyle name="Moneda 5 2 2 2 2 3 2 3" xfId="1674"/>
    <cellStyle name="Moneda 5 2 2 2 2 3 2 3 2" xfId="3330"/>
    <cellStyle name="Moneda 5 2 2 2 2 3 2 3 2 2" xfId="6642"/>
    <cellStyle name="Moneda 5 2 2 2 2 3 2 3 2 2 2" xfId="13266"/>
    <cellStyle name="Moneda 5 2 2 2 2 3 2 3 2 3" xfId="9954"/>
    <cellStyle name="Moneda 5 2 2 2 2 3 2 3 3" xfId="4986"/>
    <cellStyle name="Moneda 5 2 2 2 2 3 2 3 3 2" xfId="11610"/>
    <cellStyle name="Moneda 5 2 2 2 2 3 2 3 4" xfId="8298"/>
    <cellStyle name="Moneda 5 2 2 2 2 3 2 4" xfId="2226"/>
    <cellStyle name="Moneda 5 2 2 2 2 3 2 4 2" xfId="5538"/>
    <cellStyle name="Moneda 5 2 2 2 2 3 2 4 2 2" xfId="12162"/>
    <cellStyle name="Moneda 5 2 2 2 2 3 2 4 3" xfId="8850"/>
    <cellStyle name="Moneda 5 2 2 2 2 3 2 5" xfId="3882"/>
    <cellStyle name="Moneda 5 2 2 2 2 3 2 5 2" xfId="10506"/>
    <cellStyle name="Moneda 5 2 2 2 2 3 2 6" xfId="7194"/>
    <cellStyle name="Moneda 5 2 2 2 2 3 3" xfId="846"/>
    <cellStyle name="Moneda 5 2 2 2 2 3 3 2" xfId="2502"/>
    <cellStyle name="Moneda 5 2 2 2 2 3 3 2 2" xfId="5814"/>
    <cellStyle name="Moneda 5 2 2 2 2 3 3 2 2 2" xfId="12438"/>
    <cellStyle name="Moneda 5 2 2 2 2 3 3 2 3" xfId="9126"/>
    <cellStyle name="Moneda 5 2 2 2 2 3 3 3" xfId="4158"/>
    <cellStyle name="Moneda 5 2 2 2 2 3 3 3 2" xfId="10782"/>
    <cellStyle name="Moneda 5 2 2 2 2 3 3 4" xfId="7470"/>
    <cellStyle name="Moneda 5 2 2 2 2 3 4" xfId="1398"/>
    <cellStyle name="Moneda 5 2 2 2 2 3 4 2" xfId="3054"/>
    <cellStyle name="Moneda 5 2 2 2 2 3 4 2 2" xfId="6366"/>
    <cellStyle name="Moneda 5 2 2 2 2 3 4 2 2 2" xfId="12990"/>
    <cellStyle name="Moneda 5 2 2 2 2 3 4 2 3" xfId="9678"/>
    <cellStyle name="Moneda 5 2 2 2 2 3 4 3" xfId="4710"/>
    <cellStyle name="Moneda 5 2 2 2 2 3 4 3 2" xfId="11334"/>
    <cellStyle name="Moneda 5 2 2 2 2 3 4 4" xfId="8022"/>
    <cellStyle name="Moneda 5 2 2 2 2 3 5" xfId="1950"/>
    <cellStyle name="Moneda 5 2 2 2 2 3 5 2" xfId="5262"/>
    <cellStyle name="Moneda 5 2 2 2 2 3 5 2 2" xfId="11886"/>
    <cellStyle name="Moneda 5 2 2 2 2 3 5 3" xfId="8574"/>
    <cellStyle name="Moneda 5 2 2 2 2 3 6" xfId="3606"/>
    <cellStyle name="Moneda 5 2 2 2 2 3 6 2" xfId="10230"/>
    <cellStyle name="Moneda 5 2 2 2 2 3 7" xfId="6918"/>
    <cellStyle name="Moneda 5 2 2 2 2 4" xfId="432"/>
    <cellStyle name="Moneda 5 2 2 2 2 4 2" xfId="984"/>
    <cellStyle name="Moneda 5 2 2 2 2 4 2 2" xfId="2640"/>
    <cellStyle name="Moneda 5 2 2 2 2 4 2 2 2" xfId="5952"/>
    <cellStyle name="Moneda 5 2 2 2 2 4 2 2 2 2" xfId="12576"/>
    <cellStyle name="Moneda 5 2 2 2 2 4 2 2 3" xfId="9264"/>
    <cellStyle name="Moneda 5 2 2 2 2 4 2 3" xfId="4296"/>
    <cellStyle name="Moneda 5 2 2 2 2 4 2 3 2" xfId="10920"/>
    <cellStyle name="Moneda 5 2 2 2 2 4 2 4" xfId="7608"/>
    <cellStyle name="Moneda 5 2 2 2 2 4 3" xfId="1536"/>
    <cellStyle name="Moneda 5 2 2 2 2 4 3 2" xfId="3192"/>
    <cellStyle name="Moneda 5 2 2 2 2 4 3 2 2" xfId="6504"/>
    <cellStyle name="Moneda 5 2 2 2 2 4 3 2 2 2" xfId="13128"/>
    <cellStyle name="Moneda 5 2 2 2 2 4 3 2 3" xfId="9816"/>
    <cellStyle name="Moneda 5 2 2 2 2 4 3 3" xfId="4848"/>
    <cellStyle name="Moneda 5 2 2 2 2 4 3 3 2" xfId="11472"/>
    <cellStyle name="Moneda 5 2 2 2 2 4 3 4" xfId="8160"/>
    <cellStyle name="Moneda 5 2 2 2 2 4 4" xfId="2088"/>
    <cellStyle name="Moneda 5 2 2 2 2 4 4 2" xfId="5400"/>
    <cellStyle name="Moneda 5 2 2 2 2 4 4 2 2" xfId="12024"/>
    <cellStyle name="Moneda 5 2 2 2 2 4 4 3" xfId="8712"/>
    <cellStyle name="Moneda 5 2 2 2 2 4 5" xfId="3744"/>
    <cellStyle name="Moneda 5 2 2 2 2 4 5 2" xfId="10368"/>
    <cellStyle name="Moneda 5 2 2 2 2 4 6" xfId="7056"/>
    <cellStyle name="Moneda 5 2 2 2 2 5" xfId="708"/>
    <cellStyle name="Moneda 5 2 2 2 2 5 2" xfId="2364"/>
    <cellStyle name="Moneda 5 2 2 2 2 5 2 2" xfId="5676"/>
    <cellStyle name="Moneda 5 2 2 2 2 5 2 2 2" xfId="12300"/>
    <cellStyle name="Moneda 5 2 2 2 2 5 2 3" xfId="8988"/>
    <cellStyle name="Moneda 5 2 2 2 2 5 3" xfId="4020"/>
    <cellStyle name="Moneda 5 2 2 2 2 5 3 2" xfId="10644"/>
    <cellStyle name="Moneda 5 2 2 2 2 5 4" xfId="7332"/>
    <cellStyle name="Moneda 5 2 2 2 2 6" xfId="1260"/>
    <cellStyle name="Moneda 5 2 2 2 2 6 2" xfId="2916"/>
    <cellStyle name="Moneda 5 2 2 2 2 6 2 2" xfId="6228"/>
    <cellStyle name="Moneda 5 2 2 2 2 6 2 2 2" xfId="12852"/>
    <cellStyle name="Moneda 5 2 2 2 2 6 2 3" xfId="9540"/>
    <cellStyle name="Moneda 5 2 2 2 2 6 3" xfId="4572"/>
    <cellStyle name="Moneda 5 2 2 2 2 6 3 2" xfId="11196"/>
    <cellStyle name="Moneda 5 2 2 2 2 6 4" xfId="7884"/>
    <cellStyle name="Moneda 5 2 2 2 2 7" xfId="1812"/>
    <cellStyle name="Moneda 5 2 2 2 2 7 2" xfId="5124"/>
    <cellStyle name="Moneda 5 2 2 2 2 7 2 2" xfId="11748"/>
    <cellStyle name="Moneda 5 2 2 2 2 7 3" xfId="8436"/>
    <cellStyle name="Moneda 5 2 2 2 2 8" xfId="3468"/>
    <cellStyle name="Moneda 5 2 2 2 2 8 2" xfId="10092"/>
    <cellStyle name="Moneda 5 2 2 2 2 9" xfId="6780"/>
    <cellStyle name="Moneda 5 2 2 2 3" xfId="191"/>
    <cellStyle name="Moneda 5 2 2 2 3 2" xfId="329"/>
    <cellStyle name="Moneda 5 2 2 2 3 2 2" xfId="605"/>
    <cellStyle name="Moneda 5 2 2 2 3 2 2 2" xfId="1157"/>
    <cellStyle name="Moneda 5 2 2 2 3 2 2 2 2" xfId="2813"/>
    <cellStyle name="Moneda 5 2 2 2 3 2 2 2 2 2" xfId="6125"/>
    <cellStyle name="Moneda 5 2 2 2 3 2 2 2 2 2 2" xfId="12749"/>
    <cellStyle name="Moneda 5 2 2 2 3 2 2 2 2 3" xfId="9437"/>
    <cellStyle name="Moneda 5 2 2 2 3 2 2 2 3" xfId="4469"/>
    <cellStyle name="Moneda 5 2 2 2 3 2 2 2 3 2" xfId="11093"/>
    <cellStyle name="Moneda 5 2 2 2 3 2 2 2 4" xfId="7781"/>
    <cellStyle name="Moneda 5 2 2 2 3 2 2 3" xfId="1709"/>
    <cellStyle name="Moneda 5 2 2 2 3 2 2 3 2" xfId="3365"/>
    <cellStyle name="Moneda 5 2 2 2 3 2 2 3 2 2" xfId="6677"/>
    <cellStyle name="Moneda 5 2 2 2 3 2 2 3 2 2 2" xfId="13301"/>
    <cellStyle name="Moneda 5 2 2 2 3 2 2 3 2 3" xfId="9989"/>
    <cellStyle name="Moneda 5 2 2 2 3 2 2 3 3" xfId="5021"/>
    <cellStyle name="Moneda 5 2 2 2 3 2 2 3 3 2" xfId="11645"/>
    <cellStyle name="Moneda 5 2 2 2 3 2 2 3 4" xfId="8333"/>
    <cellStyle name="Moneda 5 2 2 2 3 2 2 4" xfId="2261"/>
    <cellStyle name="Moneda 5 2 2 2 3 2 2 4 2" xfId="5573"/>
    <cellStyle name="Moneda 5 2 2 2 3 2 2 4 2 2" xfId="12197"/>
    <cellStyle name="Moneda 5 2 2 2 3 2 2 4 3" xfId="8885"/>
    <cellStyle name="Moneda 5 2 2 2 3 2 2 5" xfId="3917"/>
    <cellStyle name="Moneda 5 2 2 2 3 2 2 5 2" xfId="10541"/>
    <cellStyle name="Moneda 5 2 2 2 3 2 2 6" xfId="7229"/>
    <cellStyle name="Moneda 5 2 2 2 3 2 3" xfId="881"/>
    <cellStyle name="Moneda 5 2 2 2 3 2 3 2" xfId="2537"/>
    <cellStyle name="Moneda 5 2 2 2 3 2 3 2 2" xfId="5849"/>
    <cellStyle name="Moneda 5 2 2 2 3 2 3 2 2 2" xfId="12473"/>
    <cellStyle name="Moneda 5 2 2 2 3 2 3 2 3" xfId="9161"/>
    <cellStyle name="Moneda 5 2 2 2 3 2 3 3" xfId="4193"/>
    <cellStyle name="Moneda 5 2 2 2 3 2 3 3 2" xfId="10817"/>
    <cellStyle name="Moneda 5 2 2 2 3 2 3 4" xfId="7505"/>
    <cellStyle name="Moneda 5 2 2 2 3 2 4" xfId="1433"/>
    <cellStyle name="Moneda 5 2 2 2 3 2 4 2" xfId="3089"/>
    <cellStyle name="Moneda 5 2 2 2 3 2 4 2 2" xfId="6401"/>
    <cellStyle name="Moneda 5 2 2 2 3 2 4 2 2 2" xfId="13025"/>
    <cellStyle name="Moneda 5 2 2 2 3 2 4 2 3" xfId="9713"/>
    <cellStyle name="Moneda 5 2 2 2 3 2 4 3" xfId="4745"/>
    <cellStyle name="Moneda 5 2 2 2 3 2 4 3 2" xfId="11369"/>
    <cellStyle name="Moneda 5 2 2 2 3 2 4 4" xfId="8057"/>
    <cellStyle name="Moneda 5 2 2 2 3 2 5" xfId="1985"/>
    <cellStyle name="Moneda 5 2 2 2 3 2 5 2" xfId="5297"/>
    <cellStyle name="Moneda 5 2 2 2 3 2 5 2 2" xfId="11921"/>
    <cellStyle name="Moneda 5 2 2 2 3 2 5 3" xfId="8609"/>
    <cellStyle name="Moneda 5 2 2 2 3 2 6" xfId="3641"/>
    <cellStyle name="Moneda 5 2 2 2 3 2 6 2" xfId="10265"/>
    <cellStyle name="Moneda 5 2 2 2 3 2 7" xfId="6953"/>
    <cellStyle name="Moneda 5 2 2 2 3 3" xfId="467"/>
    <cellStyle name="Moneda 5 2 2 2 3 3 2" xfId="1019"/>
    <cellStyle name="Moneda 5 2 2 2 3 3 2 2" xfId="2675"/>
    <cellStyle name="Moneda 5 2 2 2 3 3 2 2 2" xfId="5987"/>
    <cellStyle name="Moneda 5 2 2 2 3 3 2 2 2 2" xfId="12611"/>
    <cellStyle name="Moneda 5 2 2 2 3 3 2 2 3" xfId="9299"/>
    <cellStyle name="Moneda 5 2 2 2 3 3 2 3" xfId="4331"/>
    <cellStyle name="Moneda 5 2 2 2 3 3 2 3 2" xfId="10955"/>
    <cellStyle name="Moneda 5 2 2 2 3 3 2 4" xfId="7643"/>
    <cellStyle name="Moneda 5 2 2 2 3 3 3" xfId="1571"/>
    <cellStyle name="Moneda 5 2 2 2 3 3 3 2" xfId="3227"/>
    <cellStyle name="Moneda 5 2 2 2 3 3 3 2 2" xfId="6539"/>
    <cellStyle name="Moneda 5 2 2 2 3 3 3 2 2 2" xfId="13163"/>
    <cellStyle name="Moneda 5 2 2 2 3 3 3 2 3" xfId="9851"/>
    <cellStyle name="Moneda 5 2 2 2 3 3 3 3" xfId="4883"/>
    <cellStyle name="Moneda 5 2 2 2 3 3 3 3 2" xfId="11507"/>
    <cellStyle name="Moneda 5 2 2 2 3 3 3 4" xfId="8195"/>
    <cellStyle name="Moneda 5 2 2 2 3 3 4" xfId="2123"/>
    <cellStyle name="Moneda 5 2 2 2 3 3 4 2" xfId="5435"/>
    <cellStyle name="Moneda 5 2 2 2 3 3 4 2 2" xfId="12059"/>
    <cellStyle name="Moneda 5 2 2 2 3 3 4 3" xfId="8747"/>
    <cellStyle name="Moneda 5 2 2 2 3 3 5" xfId="3779"/>
    <cellStyle name="Moneda 5 2 2 2 3 3 5 2" xfId="10403"/>
    <cellStyle name="Moneda 5 2 2 2 3 3 6" xfId="7091"/>
    <cellStyle name="Moneda 5 2 2 2 3 4" xfId="743"/>
    <cellStyle name="Moneda 5 2 2 2 3 4 2" xfId="2399"/>
    <cellStyle name="Moneda 5 2 2 2 3 4 2 2" xfId="5711"/>
    <cellStyle name="Moneda 5 2 2 2 3 4 2 2 2" xfId="12335"/>
    <cellStyle name="Moneda 5 2 2 2 3 4 2 3" xfId="9023"/>
    <cellStyle name="Moneda 5 2 2 2 3 4 3" xfId="4055"/>
    <cellStyle name="Moneda 5 2 2 2 3 4 3 2" xfId="10679"/>
    <cellStyle name="Moneda 5 2 2 2 3 4 4" xfId="7367"/>
    <cellStyle name="Moneda 5 2 2 2 3 5" xfId="1295"/>
    <cellStyle name="Moneda 5 2 2 2 3 5 2" xfId="2951"/>
    <cellStyle name="Moneda 5 2 2 2 3 5 2 2" xfId="6263"/>
    <cellStyle name="Moneda 5 2 2 2 3 5 2 2 2" xfId="12887"/>
    <cellStyle name="Moneda 5 2 2 2 3 5 2 3" xfId="9575"/>
    <cellStyle name="Moneda 5 2 2 2 3 5 3" xfId="4607"/>
    <cellStyle name="Moneda 5 2 2 2 3 5 3 2" xfId="11231"/>
    <cellStyle name="Moneda 5 2 2 2 3 5 4" xfId="7919"/>
    <cellStyle name="Moneda 5 2 2 2 3 6" xfId="1847"/>
    <cellStyle name="Moneda 5 2 2 2 3 6 2" xfId="5159"/>
    <cellStyle name="Moneda 5 2 2 2 3 6 2 2" xfId="11783"/>
    <cellStyle name="Moneda 5 2 2 2 3 6 3" xfId="8471"/>
    <cellStyle name="Moneda 5 2 2 2 3 7" xfId="3503"/>
    <cellStyle name="Moneda 5 2 2 2 3 7 2" xfId="10127"/>
    <cellStyle name="Moneda 5 2 2 2 3 8" xfId="6815"/>
    <cellStyle name="Moneda 5 2 2 2 4" xfId="260"/>
    <cellStyle name="Moneda 5 2 2 2 4 2" xfId="536"/>
    <cellStyle name="Moneda 5 2 2 2 4 2 2" xfId="1088"/>
    <cellStyle name="Moneda 5 2 2 2 4 2 2 2" xfId="2744"/>
    <cellStyle name="Moneda 5 2 2 2 4 2 2 2 2" xfId="6056"/>
    <cellStyle name="Moneda 5 2 2 2 4 2 2 2 2 2" xfId="12680"/>
    <cellStyle name="Moneda 5 2 2 2 4 2 2 2 3" xfId="9368"/>
    <cellStyle name="Moneda 5 2 2 2 4 2 2 3" xfId="4400"/>
    <cellStyle name="Moneda 5 2 2 2 4 2 2 3 2" xfId="11024"/>
    <cellStyle name="Moneda 5 2 2 2 4 2 2 4" xfId="7712"/>
    <cellStyle name="Moneda 5 2 2 2 4 2 3" xfId="1640"/>
    <cellStyle name="Moneda 5 2 2 2 4 2 3 2" xfId="3296"/>
    <cellStyle name="Moneda 5 2 2 2 4 2 3 2 2" xfId="6608"/>
    <cellStyle name="Moneda 5 2 2 2 4 2 3 2 2 2" xfId="13232"/>
    <cellStyle name="Moneda 5 2 2 2 4 2 3 2 3" xfId="9920"/>
    <cellStyle name="Moneda 5 2 2 2 4 2 3 3" xfId="4952"/>
    <cellStyle name="Moneda 5 2 2 2 4 2 3 3 2" xfId="11576"/>
    <cellStyle name="Moneda 5 2 2 2 4 2 3 4" xfId="8264"/>
    <cellStyle name="Moneda 5 2 2 2 4 2 4" xfId="2192"/>
    <cellStyle name="Moneda 5 2 2 2 4 2 4 2" xfId="5504"/>
    <cellStyle name="Moneda 5 2 2 2 4 2 4 2 2" xfId="12128"/>
    <cellStyle name="Moneda 5 2 2 2 4 2 4 3" xfId="8816"/>
    <cellStyle name="Moneda 5 2 2 2 4 2 5" xfId="3848"/>
    <cellStyle name="Moneda 5 2 2 2 4 2 5 2" xfId="10472"/>
    <cellStyle name="Moneda 5 2 2 2 4 2 6" xfId="7160"/>
    <cellStyle name="Moneda 5 2 2 2 4 3" xfId="812"/>
    <cellStyle name="Moneda 5 2 2 2 4 3 2" xfId="2468"/>
    <cellStyle name="Moneda 5 2 2 2 4 3 2 2" xfId="5780"/>
    <cellStyle name="Moneda 5 2 2 2 4 3 2 2 2" xfId="12404"/>
    <cellStyle name="Moneda 5 2 2 2 4 3 2 3" xfId="9092"/>
    <cellStyle name="Moneda 5 2 2 2 4 3 3" xfId="4124"/>
    <cellStyle name="Moneda 5 2 2 2 4 3 3 2" xfId="10748"/>
    <cellStyle name="Moneda 5 2 2 2 4 3 4" xfId="7436"/>
    <cellStyle name="Moneda 5 2 2 2 4 4" xfId="1364"/>
    <cellStyle name="Moneda 5 2 2 2 4 4 2" xfId="3020"/>
    <cellStyle name="Moneda 5 2 2 2 4 4 2 2" xfId="6332"/>
    <cellStyle name="Moneda 5 2 2 2 4 4 2 2 2" xfId="12956"/>
    <cellStyle name="Moneda 5 2 2 2 4 4 2 3" xfId="9644"/>
    <cellStyle name="Moneda 5 2 2 2 4 4 3" xfId="4676"/>
    <cellStyle name="Moneda 5 2 2 2 4 4 3 2" xfId="11300"/>
    <cellStyle name="Moneda 5 2 2 2 4 4 4" xfId="7988"/>
    <cellStyle name="Moneda 5 2 2 2 4 5" xfId="1916"/>
    <cellStyle name="Moneda 5 2 2 2 4 5 2" xfId="5228"/>
    <cellStyle name="Moneda 5 2 2 2 4 5 2 2" xfId="11852"/>
    <cellStyle name="Moneda 5 2 2 2 4 5 3" xfId="8540"/>
    <cellStyle name="Moneda 5 2 2 2 4 6" xfId="3572"/>
    <cellStyle name="Moneda 5 2 2 2 4 6 2" xfId="10196"/>
    <cellStyle name="Moneda 5 2 2 2 4 7" xfId="6884"/>
    <cellStyle name="Moneda 5 2 2 2 5" xfId="398"/>
    <cellStyle name="Moneda 5 2 2 2 5 2" xfId="950"/>
    <cellStyle name="Moneda 5 2 2 2 5 2 2" xfId="2606"/>
    <cellStyle name="Moneda 5 2 2 2 5 2 2 2" xfId="5918"/>
    <cellStyle name="Moneda 5 2 2 2 5 2 2 2 2" xfId="12542"/>
    <cellStyle name="Moneda 5 2 2 2 5 2 2 3" xfId="9230"/>
    <cellStyle name="Moneda 5 2 2 2 5 2 3" xfId="4262"/>
    <cellStyle name="Moneda 5 2 2 2 5 2 3 2" xfId="10886"/>
    <cellStyle name="Moneda 5 2 2 2 5 2 4" xfId="7574"/>
    <cellStyle name="Moneda 5 2 2 2 5 3" xfId="1502"/>
    <cellStyle name="Moneda 5 2 2 2 5 3 2" xfId="3158"/>
    <cellStyle name="Moneda 5 2 2 2 5 3 2 2" xfId="6470"/>
    <cellStyle name="Moneda 5 2 2 2 5 3 2 2 2" xfId="13094"/>
    <cellStyle name="Moneda 5 2 2 2 5 3 2 3" xfId="9782"/>
    <cellStyle name="Moneda 5 2 2 2 5 3 3" xfId="4814"/>
    <cellStyle name="Moneda 5 2 2 2 5 3 3 2" xfId="11438"/>
    <cellStyle name="Moneda 5 2 2 2 5 3 4" xfId="8126"/>
    <cellStyle name="Moneda 5 2 2 2 5 4" xfId="2054"/>
    <cellStyle name="Moneda 5 2 2 2 5 4 2" xfId="5366"/>
    <cellStyle name="Moneda 5 2 2 2 5 4 2 2" xfId="11990"/>
    <cellStyle name="Moneda 5 2 2 2 5 4 3" xfId="8678"/>
    <cellStyle name="Moneda 5 2 2 2 5 5" xfId="3710"/>
    <cellStyle name="Moneda 5 2 2 2 5 5 2" xfId="10334"/>
    <cellStyle name="Moneda 5 2 2 2 5 6" xfId="7022"/>
    <cellStyle name="Moneda 5 2 2 2 6" xfId="674"/>
    <cellStyle name="Moneda 5 2 2 2 6 2" xfId="2330"/>
    <cellStyle name="Moneda 5 2 2 2 6 2 2" xfId="5642"/>
    <cellStyle name="Moneda 5 2 2 2 6 2 2 2" xfId="12266"/>
    <cellStyle name="Moneda 5 2 2 2 6 2 3" xfId="8954"/>
    <cellStyle name="Moneda 5 2 2 2 6 3" xfId="3986"/>
    <cellStyle name="Moneda 5 2 2 2 6 3 2" xfId="10610"/>
    <cellStyle name="Moneda 5 2 2 2 6 4" xfId="7298"/>
    <cellStyle name="Moneda 5 2 2 2 7" xfId="1226"/>
    <cellStyle name="Moneda 5 2 2 2 7 2" xfId="2882"/>
    <cellStyle name="Moneda 5 2 2 2 7 2 2" xfId="6194"/>
    <cellStyle name="Moneda 5 2 2 2 7 2 2 2" xfId="12818"/>
    <cellStyle name="Moneda 5 2 2 2 7 2 3" xfId="9506"/>
    <cellStyle name="Moneda 5 2 2 2 7 3" xfId="4538"/>
    <cellStyle name="Moneda 5 2 2 2 7 3 2" xfId="11162"/>
    <cellStyle name="Moneda 5 2 2 2 7 4" xfId="7850"/>
    <cellStyle name="Moneda 5 2 2 2 8" xfId="1778"/>
    <cellStyle name="Moneda 5 2 2 2 8 2" xfId="5090"/>
    <cellStyle name="Moneda 5 2 2 2 8 2 2" xfId="11714"/>
    <cellStyle name="Moneda 5 2 2 2 8 3" xfId="8402"/>
    <cellStyle name="Moneda 5 2 2 2 9" xfId="3434"/>
    <cellStyle name="Moneda 5 2 2 2 9 2" xfId="10058"/>
    <cellStyle name="Moneda 5 2 2 3" xfId="140"/>
    <cellStyle name="Moneda 5 2 2 3 2" xfId="209"/>
    <cellStyle name="Moneda 5 2 2 3 2 2" xfId="347"/>
    <cellStyle name="Moneda 5 2 2 3 2 2 2" xfId="623"/>
    <cellStyle name="Moneda 5 2 2 3 2 2 2 2" xfId="1175"/>
    <cellStyle name="Moneda 5 2 2 3 2 2 2 2 2" xfId="2831"/>
    <cellStyle name="Moneda 5 2 2 3 2 2 2 2 2 2" xfId="6143"/>
    <cellStyle name="Moneda 5 2 2 3 2 2 2 2 2 2 2" xfId="12767"/>
    <cellStyle name="Moneda 5 2 2 3 2 2 2 2 2 3" xfId="9455"/>
    <cellStyle name="Moneda 5 2 2 3 2 2 2 2 3" xfId="4487"/>
    <cellStyle name="Moneda 5 2 2 3 2 2 2 2 3 2" xfId="11111"/>
    <cellStyle name="Moneda 5 2 2 3 2 2 2 2 4" xfId="7799"/>
    <cellStyle name="Moneda 5 2 2 3 2 2 2 3" xfId="1727"/>
    <cellStyle name="Moneda 5 2 2 3 2 2 2 3 2" xfId="3383"/>
    <cellStyle name="Moneda 5 2 2 3 2 2 2 3 2 2" xfId="6695"/>
    <cellStyle name="Moneda 5 2 2 3 2 2 2 3 2 2 2" xfId="13319"/>
    <cellStyle name="Moneda 5 2 2 3 2 2 2 3 2 3" xfId="10007"/>
    <cellStyle name="Moneda 5 2 2 3 2 2 2 3 3" xfId="5039"/>
    <cellStyle name="Moneda 5 2 2 3 2 2 2 3 3 2" xfId="11663"/>
    <cellStyle name="Moneda 5 2 2 3 2 2 2 3 4" xfId="8351"/>
    <cellStyle name="Moneda 5 2 2 3 2 2 2 4" xfId="2279"/>
    <cellStyle name="Moneda 5 2 2 3 2 2 2 4 2" xfId="5591"/>
    <cellStyle name="Moneda 5 2 2 3 2 2 2 4 2 2" xfId="12215"/>
    <cellStyle name="Moneda 5 2 2 3 2 2 2 4 3" xfId="8903"/>
    <cellStyle name="Moneda 5 2 2 3 2 2 2 5" xfId="3935"/>
    <cellStyle name="Moneda 5 2 2 3 2 2 2 5 2" xfId="10559"/>
    <cellStyle name="Moneda 5 2 2 3 2 2 2 6" xfId="7247"/>
    <cellStyle name="Moneda 5 2 2 3 2 2 3" xfId="899"/>
    <cellStyle name="Moneda 5 2 2 3 2 2 3 2" xfId="2555"/>
    <cellStyle name="Moneda 5 2 2 3 2 2 3 2 2" xfId="5867"/>
    <cellStyle name="Moneda 5 2 2 3 2 2 3 2 2 2" xfId="12491"/>
    <cellStyle name="Moneda 5 2 2 3 2 2 3 2 3" xfId="9179"/>
    <cellStyle name="Moneda 5 2 2 3 2 2 3 3" xfId="4211"/>
    <cellStyle name="Moneda 5 2 2 3 2 2 3 3 2" xfId="10835"/>
    <cellStyle name="Moneda 5 2 2 3 2 2 3 4" xfId="7523"/>
    <cellStyle name="Moneda 5 2 2 3 2 2 4" xfId="1451"/>
    <cellStyle name="Moneda 5 2 2 3 2 2 4 2" xfId="3107"/>
    <cellStyle name="Moneda 5 2 2 3 2 2 4 2 2" xfId="6419"/>
    <cellStyle name="Moneda 5 2 2 3 2 2 4 2 2 2" xfId="13043"/>
    <cellStyle name="Moneda 5 2 2 3 2 2 4 2 3" xfId="9731"/>
    <cellStyle name="Moneda 5 2 2 3 2 2 4 3" xfId="4763"/>
    <cellStyle name="Moneda 5 2 2 3 2 2 4 3 2" xfId="11387"/>
    <cellStyle name="Moneda 5 2 2 3 2 2 4 4" xfId="8075"/>
    <cellStyle name="Moneda 5 2 2 3 2 2 5" xfId="2003"/>
    <cellStyle name="Moneda 5 2 2 3 2 2 5 2" xfId="5315"/>
    <cellStyle name="Moneda 5 2 2 3 2 2 5 2 2" xfId="11939"/>
    <cellStyle name="Moneda 5 2 2 3 2 2 5 3" xfId="8627"/>
    <cellStyle name="Moneda 5 2 2 3 2 2 6" xfId="3659"/>
    <cellStyle name="Moneda 5 2 2 3 2 2 6 2" xfId="10283"/>
    <cellStyle name="Moneda 5 2 2 3 2 2 7" xfId="6971"/>
    <cellStyle name="Moneda 5 2 2 3 2 3" xfId="485"/>
    <cellStyle name="Moneda 5 2 2 3 2 3 2" xfId="1037"/>
    <cellStyle name="Moneda 5 2 2 3 2 3 2 2" xfId="2693"/>
    <cellStyle name="Moneda 5 2 2 3 2 3 2 2 2" xfId="6005"/>
    <cellStyle name="Moneda 5 2 2 3 2 3 2 2 2 2" xfId="12629"/>
    <cellStyle name="Moneda 5 2 2 3 2 3 2 2 3" xfId="9317"/>
    <cellStyle name="Moneda 5 2 2 3 2 3 2 3" xfId="4349"/>
    <cellStyle name="Moneda 5 2 2 3 2 3 2 3 2" xfId="10973"/>
    <cellStyle name="Moneda 5 2 2 3 2 3 2 4" xfId="7661"/>
    <cellStyle name="Moneda 5 2 2 3 2 3 3" xfId="1589"/>
    <cellStyle name="Moneda 5 2 2 3 2 3 3 2" xfId="3245"/>
    <cellStyle name="Moneda 5 2 2 3 2 3 3 2 2" xfId="6557"/>
    <cellStyle name="Moneda 5 2 2 3 2 3 3 2 2 2" xfId="13181"/>
    <cellStyle name="Moneda 5 2 2 3 2 3 3 2 3" xfId="9869"/>
    <cellStyle name="Moneda 5 2 2 3 2 3 3 3" xfId="4901"/>
    <cellStyle name="Moneda 5 2 2 3 2 3 3 3 2" xfId="11525"/>
    <cellStyle name="Moneda 5 2 2 3 2 3 3 4" xfId="8213"/>
    <cellStyle name="Moneda 5 2 2 3 2 3 4" xfId="2141"/>
    <cellStyle name="Moneda 5 2 2 3 2 3 4 2" xfId="5453"/>
    <cellStyle name="Moneda 5 2 2 3 2 3 4 2 2" xfId="12077"/>
    <cellStyle name="Moneda 5 2 2 3 2 3 4 3" xfId="8765"/>
    <cellStyle name="Moneda 5 2 2 3 2 3 5" xfId="3797"/>
    <cellStyle name="Moneda 5 2 2 3 2 3 5 2" xfId="10421"/>
    <cellStyle name="Moneda 5 2 2 3 2 3 6" xfId="7109"/>
    <cellStyle name="Moneda 5 2 2 3 2 4" xfId="761"/>
    <cellStyle name="Moneda 5 2 2 3 2 4 2" xfId="2417"/>
    <cellStyle name="Moneda 5 2 2 3 2 4 2 2" xfId="5729"/>
    <cellStyle name="Moneda 5 2 2 3 2 4 2 2 2" xfId="12353"/>
    <cellStyle name="Moneda 5 2 2 3 2 4 2 3" xfId="9041"/>
    <cellStyle name="Moneda 5 2 2 3 2 4 3" xfId="4073"/>
    <cellStyle name="Moneda 5 2 2 3 2 4 3 2" xfId="10697"/>
    <cellStyle name="Moneda 5 2 2 3 2 4 4" xfId="7385"/>
    <cellStyle name="Moneda 5 2 2 3 2 5" xfId="1313"/>
    <cellStyle name="Moneda 5 2 2 3 2 5 2" xfId="2969"/>
    <cellStyle name="Moneda 5 2 2 3 2 5 2 2" xfId="6281"/>
    <cellStyle name="Moneda 5 2 2 3 2 5 2 2 2" xfId="12905"/>
    <cellStyle name="Moneda 5 2 2 3 2 5 2 3" xfId="9593"/>
    <cellStyle name="Moneda 5 2 2 3 2 5 3" xfId="4625"/>
    <cellStyle name="Moneda 5 2 2 3 2 5 3 2" xfId="11249"/>
    <cellStyle name="Moneda 5 2 2 3 2 5 4" xfId="7937"/>
    <cellStyle name="Moneda 5 2 2 3 2 6" xfId="1865"/>
    <cellStyle name="Moneda 5 2 2 3 2 6 2" xfId="5177"/>
    <cellStyle name="Moneda 5 2 2 3 2 6 2 2" xfId="11801"/>
    <cellStyle name="Moneda 5 2 2 3 2 6 3" xfId="8489"/>
    <cellStyle name="Moneda 5 2 2 3 2 7" xfId="3521"/>
    <cellStyle name="Moneda 5 2 2 3 2 7 2" xfId="10145"/>
    <cellStyle name="Moneda 5 2 2 3 2 8" xfId="6833"/>
    <cellStyle name="Moneda 5 2 2 3 3" xfId="278"/>
    <cellStyle name="Moneda 5 2 2 3 3 2" xfId="554"/>
    <cellStyle name="Moneda 5 2 2 3 3 2 2" xfId="1106"/>
    <cellStyle name="Moneda 5 2 2 3 3 2 2 2" xfId="2762"/>
    <cellStyle name="Moneda 5 2 2 3 3 2 2 2 2" xfId="6074"/>
    <cellStyle name="Moneda 5 2 2 3 3 2 2 2 2 2" xfId="12698"/>
    <cellStyle name="Moneda 5 2 2 3 3 2 2 2 3" xfId="9386"/>
    <cellStyle name="Moneda 5 2 2 3 3 2 2 3" xfId="4418"/>
    <cellStyle name="Moneda 5 2 2 3 3 2 2 3 2" xfId="11042"/>
    <cellStyle name="Moneda 5 2 2 3 3 2 2 4" xfId="7730"/>
    <cellStyle name="Moneda 5 2 2 3 3 2 3" xfId="1658"/>
    <cellStyle name="Moneda 5 2 2 3 3 2 3 2" xfId="3314"/>
    <cellStyle name="Moneda 5 2 2 3 3 2 3 2 2" xfId="6626"/>
    <cellStyle name="Moneda 5 2 2 3 3 2 3 2 2 2" xfId="13250"/>
    <cellStyle name="Moneda 5 2 2 3 3 2 3 2 3" xfId="9938"/>
    <cellStyle name="Moneda 5 2 2 3 3 2 3 3" xfId="4970"/>
    <cellStyle name="Moneda 5 2 2 3 3 2 3 3 2" xfId="11594"/>
    <cellStyle name="Moneda 5 2 2 3 3 2 3 4" xfId="8282"/>
    <cellStyle name="Moneda 5 2 2 3 3 2 4" xfId="2210"/>
    <cellStyle name="Moneda 5 2 2 3 3 2 4 2" xfId="5522"/>
    <cellStyle name="Moneda 5 2 2 3 3 2 4 2 2" xfId="12146"/>
    <cellStyle name="Moneda 5 2 2 3 3 2 4 3" xfId="8834"/>
    <cellStyle name="Moneda 5 2 2 3 3 2 5" xfId="3866"/>
    <cellStyle name="Moneda 5 2 2 3 3 2 5 2" xfId="10490"/>
    <cellStyle name="Moneda 5 2 2 3 3 2 6" xfId="7178"/>
    <cellStyle name="Moneda 5 2 2 3 3 3" xfId="830"/>
    <cellStyle name="Moneda 5 2 2 3 3 3 2" xfId="2486"/>
    <cellStyle name="Moneda 5 2 2 3 3 3 2 2" xfId="5798"/>
    <cellStyle name="Moneda 5 2 2 3 3 3 2 2 2" xfId="12422"/>
    <cellStyle name="Moneda 5 2 2 3 3 3 2 3" xfId="9110"/>
    <cellStyle name="Moneda 5 2 2 3 3 3 3" xfId="4142"/>
    <cellStyle name="Moneda 5 2 2 3 3 3 3 2" xfId="10766"/>
    <cellStyle name="Moneda 5 2 2 3 3 3 4" xfId="7454"/>
    <cellStyle name="Moneda 5 2 2 3 3 4" xfId="1382"/>
    <cellStyle name="Moneda 5 2 2 3 3 4 2" xfId="3038"/>
    <cellStyle name="Moneda 5 2 2 3 3 4 2 2" xfId="6350"/>
    <cellStyle name="Moneda 5 2 2 3 3 4 2 2 2" xfId="12974"/>
    <cellStyle name="Moneda 5 2 2 3 3 4 2 3" xfId="9662"/>
    <cellStyle name="Moneda 5 2 2 3 3 4 3" xfId="4694"/>
    <cellStyle name="Moneda 5 2 2 3 3 4 3 2" xfId="11318"/>
    <cellStyle name="Moneda 5 2 2 3 3 4 4" xfId="8006"/>
    <cellStyle name="Moneda 5 2 2 3 3 5" xfId="1934"/>
    <cellStyle name="Moneda 5 2 2 3 3 5 2" xfId="5246"/>
    <cellStyle name="Moneda 5 2 2 3 3 5 2 2" xfId="11870"/>
    <cellStyle name="Moneda 5 2 2 3 3 5 3" xfId="8558"/>
    <cellStyle name="Moneda 5 2 2 3 3 6" xfId="3590"/>
    <cellStyle name="Moneda 5 2 2 3 3 6 2" xfId="10214"/>
    <cellStyle name="Moneda 5 2 2 3 3 7" xfId="6902"/>
    <cellStyle name="Moneda 5 2 2 3 4" xfId="416"/>
    <cellStyle name="Moneda 5 2 2 3 4 2" xfId="968"/>
    <cellStyle name="Moneda 5 2 2 3 4 2 2" xfId="2624"/>
    <cellStyle name="Moneda 5 2 2 3 4 2 2 2" xfId="5936"/>
    <cellStyle name="Moneda 5 2 2 3 4 2 2 2 2" xfId="12560"/>
    <cellStyle name="Moneda 5 2 2 3 4 2 2 3" xfId="9248"/>
    <cellStyle name="Moneda 5 2 2 3 4 2 3" xfId="4280"/>
    <cellStyle name="Moneda 5 2 2 3 4 2 3 2" xfId="10904"/>
    <cellStyle name="Moneda 5 2 2 3 4 2 4" xfId="7592"/>
    <cellStyle name="Moneda 5 2 2 3 4 3" xfId="1520"/>
    <cellStyle name="Moneda 5 2 2 3 4 3 2" xfId="3176"/>
    <cellStyle name="Moneda 5 2 2 3 4 3 2 2" xfId="6488"/>
    <cellStyle name="Moneda 5 2 2 3 4 3 2 2 2" xfId="13112"/>
    <cellStyle name="Moneda 5 2 2 3 4 3 2 3" xfId="9800"/>
    <cellStyle name="Moneda 5 2 2 3 4 3 3" xfId="4832"/>
    <cellStyle name="Moneda 5 2 2 3 4 3 3 2" xfId="11456"/>
    <cellStyle name="Moneda 5 2 2 3 4 3 4" xfId="8144"/>
    <cellStyle name="Moneda 5 2 2 3 4 4" xfId="2072"/>
    <cellStyle name="Moneda 5 2 2 3 4 4 2" xfId="5384"/>
    <cellStyle name="Moneda 5 2 2 3 4 4 2 2" xfId="12008"/>
    <cellStyle name="Moneda 5 2 2 3 4 4 3" xfId="8696"/>
    <cellStyle name="Moneda 5 2 2 3 4 5" xfId="3728"/>
    <cellStyle name="Moneda 5 2 2 3 4 5 2" xfId="10352"/>
    <cellStyle name="Moneda 5 2 2 3 4 6" xfId="7040"/>
    <cellStyle name="Moneda 5 2 2 3 5" xfId="692"/>
    <cellStyle name="Moneda 5 2 2 3 5 2" xfId="2348"/>
    <cellStyle name="Moneda 5 2 2 3 5 2 2" xfId="5660"/>
    <cellStyle name="Moneda 5 2 2 3 5 2 2 2" xfId="12284"/>
    <cellStyle name="Moneda 5 2 2 3 5 2 3" xfId="8972"/>
    <cellStyle name="Moneda 5 2 2 3 5 3" xfId="4004"/>
    <cellStyle name="Moneda 5 2 2 3 5 3 2" xfId="10628"/>
    <cellStyle name="Moneda 5 2 2 3 5 4" xfId="7316"/>
    <cellStyle name="Moneda 5 2 2 3 6" xfId="1244"/>
    <cellStyle name="Moneda 5 2 2 3 6 2" xfId="2900"/>
    <cellStyle name="Moneda 5 2 2 3 6 2 2" xfId="6212"/>
    <cellStyle name="Moneda 5 2 2 3 6 2 2 2" xfId="12836"/>
    <cellStyle name="Moneda 5 2 2 3 6 2 3" xfId="9524"/>
    <cellStyle name="Moneda 5 2 2 3 6 3" xfId="4556"/>
    <cellStyle name="Moneda 5 2 2 3 6 3 2" xfId="11180"/>
    <cellStyle name="Moneda 5 2 2 3 6 4" xfId="7868"/>
    <cellStyle name="Moneda 5 2 2 3 7" xfId="1796"/>
    <cellStyle name="Moneda 5 2 2 3 7 2" xfId="5108"/>
    <cellStyle name="Moneda 5 2 2 3 7 2 2" xfId="11732"/>
    <cellStyle name="Moneda 5 2 2 3 7 3" xfId="8420"/>
    <cellStyle name="Moneda 5 2 2 3 8" xfId="3452"/>
    <cellStyle name="Moneda 5 2 2 3 8 2" xfId="10076"/>
    <cellStyle name="Moneda 5 2 2 3 9" xfId="6764"/>
    <cellStyle name="Moneda 5 2 2 4" xfId="175"/>
    <cellStyle name="Moneda 5 2 2 4 2" xfId="313"/>
    <cellStyle name="Moneda 5 2 2 4 2 2" xfId="589"/>
    <cellStyle name="Moneda 5 2 2 4 2 2 2" xfId="1141"/>
    <cellStyle name="Moneda 5 2 2 4 2 2 2 2" xfId="2797"/>
    <cellStyle name="Moneda 5 2 2 4 2 2 2 2 2" xfId="6109"/>
    <cellStyle name="Moneda 5 2 2 4 2 2 2 2 2 2" xfId="12733"/>
    <cellStyle name="Moneda 5 2 2 4 2 2 2 2 3" xfId="9421"/>
    <cellStyle name="Moneda 5 2 2 4 2 2 2 3" xfId="4453"/>
    <cellStyle name="Moneda 5 2 2 4 2 2 2 3 2" xfId="11077"/>
    <cellStyle name="Moneda 5 2 2 4 2 2 2 4" xfId="7765"/>
    <cellStyle name="Moneda 5 2 2 4 2 2 3" xfId="1693"/>
    <cellStyle name="Moneda 5 2 2 4 2 2 3 2" xfId="3349"/>
    <cellStyle name="Moneda 5 2 2 4 2 2 3 2 2" xfId="6661"/>
    <cellStyle name="Moneda 5 2 2 4 2 2 3 2 2 2" xfId="13285"/>
    <cellStyle name="Moneda 5 2 2 4 2 2 3 2 3" xfId="9973"/>
    <cellStyle name="Moneda 5 2 2 4 2 2 3 3" xfId="5005"/>
    <cellStyle name="Moneda 5 2 2 4 2 2 3 3 2" xfId="11629"/>
    <cellStyle name="Moneda 5 2 2 4 2 2 3 4" xfId="8317"/>
    <cellStyle name="Moneda 5 2 2 4 2 2 4" xfId="2245"/>
    <cellStyle name="Moneda 5 2 2 4 2 2 4 2" xfId="5557"/>
    <cellStyle name="Moneda 5 2 2 4 2 2 4 2 2" xfId="12181"/>
    <cellStyle name="Moneda 5 2 2 4 2 2 4 3" xfId="8869"/>
    <cellStyle name="Moneda 5 2 2 4 2 2 5" xfId="3901"/>
    <cellStyle name="Moneda 5 2 2 4 2 2 5 2" xfId="10525"/>
    <cellStyle name="Moneda 5 2 2 4 2 2 6" xfId="7213"/>
    <cellStyle name="Moneda 5 2 2 4 2 3" xfId="865"/>
    <cellStyle name="Moneda 5 2 2 4 2 3 2" xfId="2521"/>
    <cellStyle name="Moneda 5 2 2 4 2 3 2 2" xfId="5833"/>
    <cellStyle name="Moneda 5 2 2 4 2 3 2 2 2" xfId="12457"/>
    <cellStyle name="Moneda 5 2 2 4 2 3 2 3" xfId="9145"/>
    <cellStyle name="Moneda 5 2 2 4 2 3 3" xfId="4177"/>
    <cellStyle name="Moneda 5 2 2 4 2 3 3 2" xfId="10801"/>
    <cellStyle name="Moneda 5 2 2 4 2 3 4" xfId="7489"/>
    <cellStyle name="Moneda 5 2 2 4 2 4" xfId="1417"/>
    <cellStyle name="Moneda 5 2 2 4 2 4 2" xfId="3073"/>
    <cellStyle name="Moneda 5 2 2 4 2 4 2 2" xfId="6385"/>
    <cellStyle name="Moneda 5 2 2 4 2 4 2 2 2" xfId="13009"/>
    <cellStyle name="Moneda 5 2 2 4 2 4 2 3" xfId="9697"/>
    <cellStyle name="Moneda 5 2 2 4 2 4 3" xfId="4729"/>
    <cellStyle name="Moneda 5 2 2 4 2 4 3 2" xfId="11353"/>
    <cellStyle name="Moneda 5 2 2 4 2 4 4" xfId="8041"/>
    <cellStyle name="Moneda 5 2 2 4 2 5" xfId="1969"/>
    <cellStyle name="Moneda 5 2 2 4 2 5 2" xfId="5281"/>
    <cellStyle name="Moneda 5 2 2 4 2 5 2 2" xfId="11905"/>
    <cellStyle name="Moneda 5 2 2 4 2 5 3" xfId="8593"/>
    <cellStyle name="Moneda 5 2 2 4 2 6" xfId="3625"/>
    <cellStyle name="Moneda 5 2 2 4 2 6 2" xfId="10249"/>
    <cellStyle name="Moneda 5 2 2 4 2 7" xfId="6937"/>
    <cellStyle name="Moneda 5 2 2 4 3" xfId="451"/>
    <cellStyle name="Moneda 5 2 2 4 3 2" xfId="1003"/>
    <cellStyle name="Moneda 5 2 2 4 3 2 2" xfId="2659"/>
    <cellStyle name="Moneda 5 2 2 4 3 2 2 2" xfId="5971"/>
    <cellStyle name="Moneda 5 2 2 4 3 2 2 2 2" xfId="12595"/>
    <cellStyle name="Moneda 5 2 2 4 3 2 2 3" xfId="9283"/>
    <cellStyle name="Moneda 5 2 2 4 3 2 3" xfId="4315"/>
    <cellStyle name="Moneda 5 2 2 4 3 2 3 2" xfId="10939"/>
    <cellStyle name="Moneda 5 2 2 4 3 2 4" xfId="7627"/>
    <cellStyle name="Moneda 5 2 2 4 3 3" xfId="1555"/>
    <cellStyle name="Moneda 5 2 2 4 3 3 2" xfId="3211"/>
    <cellStyle name="Moneda 5 2 2 4 3 3 2 2" xfId="6523"/>
    <cellStyle name="Moneda 5 2 2 4 3 3 2 2 2" xfId="13147"/>
    <cellStyle name="Moneda 5 2 2 4 3 3 2 3" xfId="9835"/>
    <cellStyle name="Moneda 5 2 2 4 3 3 3" xfId="4867"/>
    <cellStyle name="Moneda 5 2 2 4 3 3 3 2" xfId="11491"/>
    <cellStyle name="Moneda 5 2 2 4 3 3 4" xfId="8179"/>
    <cellStyle name="Moneda 5 2 2 4 3 4" xfId="2107"/>
    <cellStyle name="Moneda 5 2 2 4 3 4 2" xfId="5419"/>
    <cellStyle name="Moneda 5 2 2 4 3 4 2 2" xfId="12043"/>
    <cellStyle name="Moneda 5 2 2 4 3 4 3" xfId="8731"/>
    <cellStyle name="Moneda 5 2 2 4 3 5" xfId="3763"/>
    <cellStyle name="Moneda 5 2 2 4 3 5 2" xfId="10387"/>
    <cellStyle name="Moneda 5 2 2 4 3 6" xfId="7075"/>
    <cellStyle name="Moneda 5 2 2 4 4" xfId="727"/>
    <cellStyle name="Moneda 5 2 2 4 4 2" xfId="2383"/>
    <cellStyle name="Moneda 5 2 2 4 4 2 2" xfId="5695"/>
    <cellStyle name="Moneda 5 2 2 4 4 2 2 2" xfId="12319"/>
    <cellStyle name="Moneda 5 2 2 4 4 2 3" xfId="9007"/>
    <cellStyle name="Moneda 5 2 2 4 4 3" xfId="4039"/>
    <cellStyle name="Moneda 5 2 2 4 4 3 2" xfId="10663"/>
    <cellStyle name="Moneda 5 2 2 4 4 4" xfId="7351"/>
    <cellStyle name="Moneda 5 2 2 4 5" xfId="1279"/>
    <cellStyle name="Moneda 5 2 2 4 5 2" xfId="2935"/>
    <cellStyle name="Moneda 5 2 2 4 5 2 2" xfId="6247"/>
    <cellStyle name="Moneda 5 2 2 4 5 2 2 2" xfId="12871"/>
    <cellStyle name="Moneda 5 2 2 4 5 2 3" xfId="9559"/>
    <cellStyle name="Moneda 5 2 2 4 5 3" xfId="4591"/>
    <cellStyle name="Moneda 5 2 2 4 5 3 2" xfId="11215"/>
    <cellStyle name="Moneda 5 2 2 4 5 4" xfId="7903"/>
    <cellStyle name="Moneda 5 2 2 4 6" xfId="1831"/>
    <cellStyle name="Moneda 5 2 2 4 6 2" xfId="5143"/>
    <cellStyle name="Moneda 5 2 2 4 6 2 2" xfId="11767"/>
    <cellStyle name="Moneda 5 2 2 4 6 3" xfId="8455"/>
    <cellStyle name="Moneda 5 2 2 4 7" xfId="3487"/>
    <cellStyle name="Moneda 5 2 2 4 7 2" xfId="10111"/>
    <cellStyle name="Moneda 5 2 2 4 8" xfId="6799"/>
    <cellStyle name="Moneda 5 2 2 5" xfId="244"/>
    <cellStyle name="Moneda 5 2 2 5 2" xfId="520"/>
    <cellStyle name="Moneda 5 2 2 5 2 2" xfId="1072"/>
    <cellStyle name="Moneda 5 2 2 5 2 2 2" xfId="2728"/>
    <cellStyle name="Moneda 5 2 2 5 2 2 2 2" xfId="6040"/>
    <cellStyle name="Moneda 5 2 2 5 2 2 2 2 2" xfId="12664"/>
    <cellStyle name="Moneda 5 2 2 5 2 2 2 3" xfId="9352"/>
    <cellStyle name="Moneda 5 2 2 5 2 2 3" xfId="4384"/>
    <cellStyle name="Moneda 5 2 2 5 2 2 3 2" xfId="11008"/>
    <cellStyle name="Moneda 5 2 2 5 2 2 4" xfId="7696"/>
    <cellStyle name="Moneda 5 2 2 5 2 3" xfId="1624"/>
    <cellStyle name="Moneda 5 2 2 5 2 3 2" xfId="3280"/>
    <cellStyle name="Moneda 5 2 2 5 2 3 2 2" xfId="6592"/>
    <cellStyle name="Moneda 5 2 2 5 2 3 2 2 2" xfId="13216"/>
    <cellStyle name="Moneda 5 2 2 5 2 3 2 3" xfId="9904"/>
    <cellStyle name="Moneda 5 2 2 5 2 3 3" xfId="4936"/>
    <cellStyle name="Moneda 5 2 2 5 2 3 3 2" xfId="11560"/>
    <cellStyle name="Moneda 5 2 2 5 2 3 4" xfId="8248"/>
    <cellStyle name="Moneda 5 2 2 5 2 4" xfId="2176"/>
    <cellStyle name="Moneda 5 2 2 5 2 4 2" xfId="5488"/>
    <cellStyle name="Moneda 5 2 2 5 2 4 2 2" xfId="12112"/>
    <cellStyle name="Moneda 5 2 2 5 2 4 3" xfId="8800"/>
    <cellStyle name="Moneda 5 2 2 5 2 5" xfId="3832"/>
    <cellStyle name="Moneda 5 2 2 5 2 5 2" xfId="10456"/>
    <cellStyle name="Moneda 5 2 2 5 2 6" xfId="7144"/>
    <cellStyle name="Moneda 5 2 2 5 3" xfId="796"/>
    <cellStyle name="Moneda 5 2 2 5 3 2" xfId="2452"/>
    <cellStyle name="Moneda 5 2 2 5 3 2 2" xfId="5764"/>
    <cellStyle name="Moneda 5 2 2 5 3 2 2 2" xfId="12388"/>
    <cellStyle name="Moneda 5 2 2 5 3 2 3" xfId="9076"/>
    <cellStyle name="Moneda 5 2 2 5 3 3" xfId="4108"/>
    <cellStyle name="Moneda 5 2 2 5 3 3 2" xfId="10732"/>
    <cellStyle name="Moneda 5 2 2 5 3 4" xfId="7420"/>
    <cellStyle name="Moneda 5 2 2 5 4" xfId="1348"/>
    <cellStyle name="Moneda 5 2 2 5 4 2" xfId="3004"/>
    <cellStyle name="Moneda 5 2 2 5 4 2 2" xfId="6316"/>
    <cellStyle name="Moneda 5 2 2 5 4 2 2 2" xfId="12940"/>
    <cellStyle name="Moneda 5 2 2 5 4 2 3" xfId="9628"/>
    <cellStyle name="Moneda 5 2 2 5 4 3" xfId="4660"/>
    <cellStyle name="Moneda 5 2 2 5 4 3 2" xfId="11284"/>
    <cellStyle name="Moneda 5 2 2 5 4 4" xfId="7972"/>
    <cellStyle name="Moneda 5 2 2 5 5" xfId="1900"/>
    <cellStyle name="Moneda 5 2 2 5 5 2" xfId="5212"/>
    <cellStyle name="Moneda 5 2 2 5 5 2 2" xfId="11836"/>
    <cellStyle name="Moneda 5 2 2 5 5 3" xfId="8524"/>
    <cellStyle name="Moneda 5 2 2 5 6" xfId="3556"/>
    <cellStyle name="Moneda 5 2 2 5 6 2" xfId="10180"/>
    <cellStyle name="Moneda 5 2 2 5 7" xfId="6868"/>
    <cellStyle name="Moneda 5 2 2 6" xfId="382"/>
    <cellStyle name="Moneda 5 2 2 6 2" xfId="934"/>
    <cellStyle name="Moneda 5 2 2 6 2 2" xfId="2590"/>
    <cellStyle name="Moneda 5 2 2 6 2 2 2" xfId="5902"/>
    <cellStyle name="Moneda 5 2 2 6 2 2 2 2" xfId="12526"/>
    <cellStyle name="Moneda 5 2 2 6 2 2 3" xfId="9214"/>
    <cellStyle name="Moneda 5 2 2 6 2 3" xfId="4246"/>
    <cellStyle name="Moneda 5 2 2 6 2 3 2" xfId="10870"/>
    <cellStyle name="Moneda 5 2 2 6 2 4" xfId="7558"/>
    <cellStyle name="Moneda 5 2 2 6 3" xfId="1486"/>
    <cellStyle name="Moneda 5 2 2 6 3 2" xfId="3142"/>
    <cellStyle name="Moneda 5 2 2 6 3 2 2" xfId="6454"/>
    <cellStyle name="Moneda 5 2 2 6 3 2 2 2" xfId="13078"/>
    <cellStyle name="Moneda 5 2 2 6 3 2 3" xfId="9766"/>
    <cellStyle name="Moneda 5 2 2 6 3 3" xfId="4798"/>
    <cellStyle name="Moneda 5 2 2 6 3 3 2" xfId="11422"/>
    <cellStyle name="Moneda 5 2 2 6 3 4" xfId="8110"/>
    <cellStyle name="Moneda 5 2 2 6 4" xfId="2038"/>
    <cellStyle name="Moneda 5 2 2 6 4 2" xfId="5350"/>
    <cellStyle name="Moneda 5 2 2 6 4 2 2" xfId="11974"/>
    <cellStyle name="Moneda 5 2 2 6 4 3" xfId="8662"/>
    <cellStyle name="Moneda 5 2 2 6 5" xfId="3694"/>
    <cellStyle name="Moneda 5 2 2 6 5 2" xfId="10318"/>
    <cellStyle name="Moneda 5 2 2 6 6" xfId="7006"/>
    <cellStyle name="Moneda 5 2 2 7" xfId="658"/>
    <cellStyle name="Moneda 5 2 2 7 2" xfId="2314"/>
    <cellStyle name="Moneda 5 2 2 7 2 2" xfId="5626"/>
    <cellStyle name="Moneda 5 2 2 7 2 2 2" xfId="12250"/>
    <cellStyle name="Moneda 5 2 2 7 2 3" xfId="8938"/>
    <cellStyle name="Moneda 5 2 2 7 3" xfId="3970"/>
    <cellStyle name="Moneda 5 2 2 7 3 2" xfId="10594"/>
    <cellStyle name="Moneda 5 2 2 7 4" xfId="7282"/>
    <cellStyle name="Moneda 5 2 2 8" xfId="1210"/>
    <cellStyle name="Moneda 5 2 2 8 2" xfId="2866"/>
    <cellStyle name="Moneda 5 2 2 8 2 2" xfId="6178"/>
    <cellStyle name="Moneda 5 2 2 8 2 2 2" xfId="12802"/>
    <cellStyle name="Moneda 5 2 2 8 2 3" xfId="9490"/>
    <cellStyle name="Moneda 5 2 2 8 3" xfId="4522"/>
    <cellStyle name="Moneda 5 2 2 8 3 2" xfId="11146"/>
    <cellStyle name="Moneda 5 2 2 8 4" xfId="7834"/>
    <cellStyle name="Moneda 5 2 2 9" xfId="1762"/>
    <cellStyle name="Moneda 5 2 2 9 2" xfId="5074"/>
    <cellStyle name="Moneda 5 2 2 9 2 2" xfId="11698"/>
    <cellStyle name="Moneda 5 2 2 9 3" xfId="8386"/>
    <cellStyle name="Moneda 5 2 3" xfId="110"/>
    <cellStyle name="Moneda 5 2 3 10" xfId="3422"/>
    <cellStyle name="Moneda 5 2 3 10 2" xfId="10046"/>
    <cellStyle name="Moneda 5 2 3 11" xfId="6734"/>
    <cellStyle name="Moneda 5 2 3 2" xfId="126"/>
    <cellStyle name="Moneda 5 2 3 2 10" xfId="6750"/>
    <cellStyle name="Moneda 5 2 3 2 2" xfId="160"/>
    <cellStyle name="Moneda 5 2 3 2 2 2" xfId="229"/>
    <cellStyle name="Moneda 5 2 3 2 2 2 2" xfId="367"/>
    <cellStyle name="Moneda 5 2 3 2 2 2 2 2" xfId="643"/>
    <cellStyle name="Moneda 5 2 3 2 2 2 2 2 2" xfId="1195"/>
    <cellStyle name="Moneda 5 2 3 2 2 2 2 2 2 2" xfId="2851"/>
    <cellStyle name="Moneda 5 2 3 2 2 2 2 2 2 2 2" xfId="6163"/>
    <cellStyle name="Moneda 5 2 3 2 2 2 2 2 2 2 2 2" xfId="12787"/>
    <cellStyle name="Moneda 5 2 3 2 2 2 2 2 2 2 3" xfId="9475"/>
    <cellStyle name="Moneda 5 2 3 2 2 2 2 2 2 3" xfId="4507"/>
    <cellStyle name="Moneda 5 2 3 2 2 2 2 2 2 3 2" xfId="11131"/>
    <cellStyle name="Moneda 5 2 3 2 2 2 2 2 2 4" xfId="7819"/>
    <cellStyle name="Moneda 5 2 3 2 2 2 2 2 3" xfId="1747"/>
    <cellStyle name="Moneda 5 2 3 2 2 2 2 2 3 2" xfId="3403"/>
    <cellStyle name="Moneda 5 2 3 2 2 2 2 2 3 2 2" xfId="6715"/>
    <cellStyle name="Moneda 5 2 3 2 2 2 2 2 3 2 2 2" xfId="13339"/>
    <cellStyle name="Moneda 5 2 3 2 2 2 2 2 3 2 3" xfId="10027"/>
    <cellStyle name="Moneda 5 2 3 2 2 2 2 2 3 3" xfId="5059"/>
    <cellStyle name="Moneda 5 2 3 2 2 2 2 2 3 3 2" xfId="11683"/>
    <cellStyle name="Moneda 5 2 3 2 2 2 2 2 3 4" xfId="8371"/>
    <cellStyle name="Moneda 5 2 3 2 2 2 2 2 4" xfId="2299"/>
    <cellStyle name="Moneda 5 2 3 2 2 2 2 2 4 2" xfId="5611"/>
    <cellStyle name="Moneda 5 2 3 2 2 2 2 2 4 2 2" xfId="12235"/>
    <cellStyle name="Moneda 5 2 3 2 2 2 2 2 4 3" xfId="8923"/>
    <cellStyle name="Moneda 5 2 3 2 2 2 2 2 5" xfId="3955"/>
    <cellStyle name="Moneda 5 2 3 2 2 2 2 2 5 2" xfId="10579"/>
    <cellStyle name="Moneda 5 2 3 2 2 2 2 2 6" xfId="7267"/>
    <cellStyle name="Moneda 5 2 3 2 2 2 2 3" xfId="919"/>
    <cellStyle name="Moneda 5 2 3 2 2 2 2 3 2" xfId="2575"/>
    <cellStyle name="Moneda 5 2 3 2 2 2 2 3 2 2" xfId="5887"/>
    <cellStyle name="Moneda 5 2 3 2 2 2 2 3 2 2 2" xfId="12511"/>
    <cellStyle name="Moneda 5 2 3 2 2 2 2 3 2 3" xfId="9199"/>
    <cellStyle name="Moneda 5 2 3 2 2 2 2 3 3" xfId="4231"/>
    <cellStyle name="Moneda 5 2 3 2 2 2 2 3 3 2" xfId="10855"/>
    <cellStyle name="Moneda 5 2 3 2 2 2 2 3 4" xfId="7543"/>
    <cellStyle name="Moneda 5 2 3 2 2 2 2 4" xfId="1471"/>
    <cellStyle name="Moneda 5 2 3 2 2 2 2 4 2" xfId="3127"/>
    <cellStyle name="Moneda 5 2 3 2 2 2 2 4 2 2" xfId="6439"/>
    <cellStyle name="Moneda 5 2 3 2 2 2 2 4 2 2 2" xfId="13063"/>
    <cellStyle name="Moneda 5 2 3 2 2 2 2 4 2 3" xfId="9751"/>
    <cellStyle name="Moneda 5 2 3 2 2 2 2 4 3" xfId="4783"/>
    <cellStyle name="Moneda 5 2 3 2 2 2 2 4 3 2" xfId="11407"/>
    <cellStyle name="Moneda 5 2 3 2 2 2 2 4 4" xfId="8095"/>
    <cellStyle name="Moneda 5 2 3 2 2 2 2 5" xfId="2023"/>
    <cellStyle name="Moneda 5 2 3 2 2 2 2 5 2" xfId="5335"/>
    <cellStyle name="Moneda 5 2 3 2 2 2 2 5 2 2" xfId="11959"/>
    <cellStyle name="Moneda 5 2 3 2 2 2 2 5 3" xfId="8647"/>
    <cellStyle name="Moneda 5 2 3 2 2 2 2 6" xfId="3679"/>
    <cellStyle name="Moneda 5 2 3 2 2 2 2 6 2" xfId="10303"/>
    <cellStyle name="Moneda 5 2 3 2 2 2 2 7" xfId="6991"/>
    <cellStyle name="Moneda 5 2 3 2 2 2 3" xfId="505"/>
    <cellStyle name="Moneda 5 2 3 2 2 2 3 2" xfId="1057"/>
    <cellStyle name="Moneda 5 2 3 2 2 2 3 2 2" xfId="2713"/>
    <cellStyle name="Moneda 5 2 3 2 2 2 3 2 2 2" xfId="6025"/>
    <cellStyle name="Moneda 5 2 3 2 2 2 3 2 2 2 2" xfId="12649"/>
    <cellStyle name="Moneda 5 2 3 2 2 2 3 2 2 3" xfId="9337"/>
    <cellStyle name="Moneda 5 2 3 2 2 2 3 2 3" xfId="4369"/>
    <cellStyle name="Moneda 5 2 3 2 2 2 3 2 3 2" xfId="10993"/>
    <cellStyle name="Moneda 5 2 3 2 2 2 3 2 4" xfId="7681"/>
    <cellStyle name="Moneda 5 2 3 2 2 2 3 3" xfId="1609"/>
    <cellStyle name="Moneda 5 2 3 2 2 2 3 3 2" xfId="3265"/>
    <cellStyle name="Moneda 5 2 3 2 2 2 3 3 2 2" xfId="6577"/>
    <cellStyle name="Moneda 5 2 3 2 2 2 3 3 2 2 2" xfId="13201"/>
    <cellStyle name="Moneda 5 2 3 2 2 2 3 3 2 3" xfId="9889"/>
    <cellStyle name="Moneda 5 2 3 2 2 2 3 3 3" xfId="4921"/>
    <cellStyle name="Moneda 5 2 3 2 2 2 3 3 3 2" xfId="11545"/>
    <cellStyle name="Moneda 5 2 3 2 2 2 3 3 4" xfId="8233"/>
    <cellStyle name="Moneda 5 2 3 2 2 2 3 4" xfId="2161"/>
    <cellStyle name="Moneda 5 2 3 2 2 2 3 4 2" xfId="5473"/>
    <cellStyle name="Moneda 5 2 3 2 2 2 3 4 2 2" xfId="12097"/>
    <cellStyle name="Moneda 5 2 3 2 2 2 3 4 3" xfId="8785"/>
    <cellStyle name="Moneda 5 2 3 2 2 2 3 5" xfId="3817"/>
    <cellStyle name="Moneda 5 2 3 2 2 2 3 5 2" xfId="10441"/>
    <cellStyle name="Moneda 5 2 3 2 2 2 3 6" xfId="7129"/>
    <cellStyle name="Moneda 5 2 3 2 2 2 4" xfId="781"/>
    <cellStyle name="Moneda 5 2 3 2 2 2 4 2" xfId="2437"/>
    <cellStyle name="Moneda 5 2 3 2 2 2 4 2 2" xfId="5749"/>
    <cellStyle name="Moneda 5 2 3 2 2 2 4 2 2 2" xfId="12373"/>
    <cellStyle name="Moneda 5 2 3 2 2 2 4 2 3" xfId="9061"/>
    <cellStyle name="Moneda 5 2 3 2 2 2 4 3" xfId="4093"/>
    <cellStyle name="Moneda 5 2 3 2 2 2 4 3 2" xfId="10717"/>
    <cellStyle name="Moneda 5 2 3 2 2 2 4 4" xfId="7405"/>
    <cellStyle name="Moneda 5 2 3 2 2 2 5" xfId="1333"/>
    <cellStyle name="Moneda 5 2 3 2 2 2 5 2" xfId="2989"/>
    <cellStyle name="Moneda 5 2 3 2 2 2 5 2 2" xfId="6301"/>
    <cellStyle name="Moneda 5 2 3 2 2 2 5 2 2 2" xfId="12925"/>
    <cellStyle name="Moneda 5 2 3 2 2 2 5 2 3" xfId="9613"/>
    <cellStyle name="Moneda 5 2 3 2 2 2 5 3" xfId="4645"/>
    <cellStyle name="Moneda 5 2 3 2 2 2 5 3 2" xfId="11269"/>
    <cellStyle name="Moneda 5 2 3 2 2 2 5 4" xfId="7957"/>
    <cellStyle name="Moneda 5 2 3 2 2 2 6" xfId="1885"/>
    <cellStyle name="Moneda 5 2 3 2 2 2 6 2" xfId="5197"/>
    <cellStyle name="Moneda 5 2 3 2 2 2 6 2 2" xfId="11821"/>
    <cellStyle name="Moneda 5 2 3 2 2 2 6 3" xfId="8509"/>
    <cellStyle name="Moneda 5 2 3 2 2 2 7" xfId="3541"/>
    <cellStyle name="Moneda 5 2 3 2 2 2 7 2" xfId="10165"/>
    <cellStyle name="Moneda 5 2 3 2 2 2 8" xfId="6853"/>
    <cellStyle name="Moneda 5 2 3 2 2 3" xfId="298"/>
    <cellStyle name="Moneda 5 2 3 2 2 3 2" xfId="574"/>
    <cellStyle name="Moneda 5 2 3 2 2 3 2 2" xfId="1126"/>
    <cellStyle name="Moneda 5 2 3 2 2 3 2 2 2" xfId="2782"/>
    <cellStyle name="Moneda 5 2 3 2 2 3 2 2 2 2" xfId="6094"/>
    <cellStyle name="Moneda 5 2 3 2 2 3 2 2 2 2 2" xfId="12718"/>
    <cellStyle name="Moneda 5 2 3 2 2 3 2 2 2 3" xfId="9406"/>
    <cellStyle name="Moneda 5 2 3 2 2 3 2 2 3" xfId="4438"/>
    <cellStyle name="Moneda 5 2 3 2 2 3 2 2 3 2" xfId="11062"/>
    <cellStyle name="Moneda 5 2 3 2 2 3 2 2 4" xfId="7750"/>
    <cellStyle name="Moneda 5 2 3 2 2 3 2 3" xfId="1678"/>
    <cellStyle name="Moneda 5 2 3 2 2 3 2 3 2" xfId="3334"/>
    <cellStyle name="Moneda 5 2 3 2 2 3 2 3 2 2" xfId="6646"/>
    <cellStyle name="Moneda 5 2 3 2 2 3 2 3 2 2 2" xfId="13270"/>
    <cellStyle name="Moneda 5 2 3 2 2 3 2 3 2 3" xfId="9958"/>
    <cellStyle name="Moneda 5 2 3 2 2 3 2 3 3" xfId="4990"/>
    <cellStyle name="Moneda 5 2 3 2 2 3 2 3 3 2" xfId="11614"/>
    <cellStyle name="Moneda 5 2 3 2 2 3 2 3 4" xfId="8302"/>
    <cellStyle name="Moneda 5 2 3 2 2 3 2 4" xfId="2230"/>
    <cellStyle name="Moneda 5 2 3 2 2 3 2 4 2" xfId="5542"/>
    <cellStyle name="Moneda 5 2 3 2 2 3 2 4 2 2" xfId="12166"/>
    <cellStyle name="Moneda 5 2 3 2 2 3 2 4 3" xfId="8854"/>
    <cellStyle name="Moneda 5 2 3 2 2 3 2 5" xfId="3886"/>
    <cellStyle name="Moneda 5 2 3 2 2 3 2 5 2" xfId="10510"/>
    <cellStyle name="Moneda 5 2 3 2 2 3 2 6" xfId="7198"/>
    <cellStyle name="Moneda 5 2 3 2 2 3 3" xfId="850"/>
    <cellStyle name="Moneda 5 2 3 2 2 3 3 2" xfId="2506"/>
    <cellStyle name="Moneda 5 2 3 2 2 3 3 2 2" xfId="5818"/>
    <cellStyle name="Moneda 5 2 3 2 2 3 3 2 2 2" xfId="12442"/>
    <cellStyle name="Moneda 5 2 3 2 2 3 3 2 3" xfId="9130"/>
    <cellStyle name="Moneda 5 2 3 2 2 3 3 3" xfId="4162"/>
    <cellStyle name="Moneda 5 2 3 2 2 3 3 3 2" xfId="10786"/>
    <cellStyle name="Moneda 5 2 3 2 2 3 3 4" xfId="7474"/>
    <cellStyle name="Moneda 5 2 3 2 2 3 4" xfId="1402"/>
    <cellStyle name="Moneda 5 2 3 2 2 3 4 2" xfId="3058"/>
    <cellStyle name="Moneda 5 2 3 2 2 3 4 2 2" xfId="6370"/>
    <cellStyle name="Moneda 5 2 3 2 2 3 4 2 2 2" xfId="12994"/>
    <cellStyle name="Moneda 5 2 3 2 2 3 4 2 3" xfId="9682"/>
    <cellStyle name="Moneda 5 2 3 2 2 3 4 3" xfId="4714"/>
    <cellStyle name="Moneda 5 2 3 2 2 3 4 3 2" xfId="11338"/>
    <cellStyle name="Moneda 5 2 3 2 2 3 4 4" xfId="8026"/>
    <cellStyle name="Moneda 5 2 3 2 2 3 5" xfId="1954"/>
    <cellStyle name="Moneda 5 2 3 2 2 3 5 2" xfId="5266"/>
    <cellStyle name="Moneda 5 2 3 2 2 3 5 2 2" xfId="11890"/>
    <cellStyle name="Moneda 5 2 3 2 2 3 5 3" xfId="8578"/>
    <cellStyle name="Moneda 5 2 3 2 2 3 6" xfId="3610"/>
    <cellStyle name="Moneda 5 2 3 2 2 3 6 2" xfId="10234"/>
    <cellStyle name="Moneda 5 2 3 2 2 3 7" xfId="6922"/>
    <cellStyle name="Moneda 5 2 3 2 2 4" xfId="436"/>
    <cellStyle name="Moneda 5 2 3 2 2 4 2" xfId="988"/>
    <cellStyle name="Moneda 5 2 3 2 2 4 2 2" xfId="2644"/>
    <cellStyle name="Moneda 5 2 3 2 2 4 2 2 2" xfId="5956"/>
    <cellStyle name="Moneda 5 2 3 2 2 4 2 2 2 2" xfId="12580"/>
    <cellStyle name="Moneda 5 2 3 2 2 4 2 2 3" xfId="9268"/>
    <cellStyle name="Moneda 5 2 3 2 2 4 2 3" xfId="4300"/>
    <cellStyle name="Moneda 5 2 3 2 2 4 2 3 2" xfId="10924"/>
    <cellStyle name="Moneda 5 2 3 2 2 4 2 4" xfId="7612"/>
    <cellStyle name="Moneda 5 2 3 2 2 4 3" xfId="1540"/>
    <cellStyle name="Moneda 5 2 3 2 2 4 3 2" xfId="3196"/>
    <cellStyle name="Moneda 5 2 3 2 2 4 3 2 2" xfId="6508"/>
    <cellStyle name="Moneda 5 2 3 2 2 4 3 2 2 2" xfId="13132"/>
    <cellStyle name="Moneda 5 2 3 2 2 4 3 2 3" xfId="9820"/>
    <cellStyle name="Moneda 5 2 3 2 2 4 3 3" xfId="4852"/>
    <cellStyle name="Moneda 5 2 3 2 2 4 3 3 2" xfId="11476"/>
    <cellStyle name="Moneda 5 2 3 2 2 4 3 4" xfId="8164"/>
    <cellStyle name="Moneda 5 2 3 2 2 4 4" xfId="2092"/>
    <cellStyle name="Moneda 5 2 3 2 2 4 4 2" xfId="5404"/>
    <cellStyle name="Moneda 5 2 3 2 2 4 4 2 2" xfId="12028"/>
    <cellStyle name="Moneda 5 2 3 2 2 4 4 3" xfId="8716"/>
    <cellStyle name="Moneda 5 2 3 2 2 4 5" xfId="3748"/>
    <cellStyle name="Moneda 5 2 3 2 2 4 5 2" xfId="10372"/>
    <cellStyle name="Moneda 5 2 3 2 2 4 6" xfId="7060"/>
    <cellStyle name="Moneda 5 2 3 2 2 5" xfId="712"/>
    <cellStyle name="Moneda 5 2 3 2 2 5 2" xfId="2368"/>
    <cellStyle name="Moneda 5 2 3 2 2 5 2 2" xfId="5680"/>
    <cellStyle name="Moneda 5 2 3 2 2 5 2 2 2" xfId="12304"/>
    <cellStyle name="Moneda 5 2 3 2 2 5 2 3" xfId="8992"/>
    <cellStyle name="Moneda 5 2 3 2 2 5 3" xfId="4024"/>
    <cellStyle name="Moneda 5 2 3 2 2 5 3 2" xfId="10648"/>
    <cellStyle name="Moneda 5 2 3 2 2 5 4" xfId="7336"/>
    <cellStyle name="Moneda 5 2 3 2 2 6" xfId="1264"/>
    <cellStyle name="Moneda 5 2 3 2 2 6 2" xfId="2920"/>
    <cellStyle name="Moneda 5 2 3 2 2 6 2 2" xfId="6232"/>
    <cellStyle name="Moneda 5 2 3 2 2 6 2 2 2" xfId="12856"/>
    <cellStyle name="Moneda 5 2 3 2 2 6 2 3" xfId="9544"/>
    <cellStyle name="Moneda 5 2 3 2 2 6 3" xfId="4576"/>
    <cellStyle name="Moneda 5 2 3 2 2 6 3 2" xfId="11200"/>
    <cellStyle name="Moneda 5 2 3 2 2 6 4" xfId="7888"/>
    <cellStyle name="Moneda 5 2 3 2 2 7" xfId="1816"/>
    <cellStyle name="Moneda 5 2 3 2 2 7 2" xfId="5128"/>
    <cellStyle name="Moneda 5 2 3 2 2 7 2 2" xfId="11752"/>
    <cellStyle name="Moneda 5 2 3 2 2 7 3" xfId="8440"/>
    <cellStyle name="Moneda 5 2 3 2 2 8" xfId="3472"/>
    <cellStyle name="Moneda 5 2 3 2 2 8 2" xfId="10096"/>
    <cellStyle name="Moneda 5 2 3 2 2 9" xfId="6784"/>
    <cellStyle name="Moneda 5 2 3 2 3" xfId="195"/>
    <cellStyle name="Moneda 5 2 3 2 3 2" xfId="333"/>
    <cellStyle name="Moneda 5 2 3 2 3 2 2" xfId="609"/>
    <cellStyle name="Moneda 5 2 3 2 3 2 2 2" xfId="1161"/>
    <cellStyle name="Moneda 5 2 3 2 3 2 2 2 2" xfId="2817"/>
    <cellStyle name="Moneda 5 2 3 2 3 2 2 2 2 2" xfId="6129"/>
    <cellStyle name="Moneda 5 2 3 2 3 2 2 2 2 2 2" xfId="12753"/>
    <cellStyle name="Moneda 5 2 3 2 3 2 2 2 2 3" xfId="9441"/>
    <cellStyle name="Moneda 5 2 3 2 3 2 2 2 3" xfId="4473"/>
    <cellStyle name="Moneda 5 2 3 2 3 2 2 2 3 2" xfId="11097"/>
    <cellStyle name="Moneda 5 2 3 2 3 2 2 2 4" xfId="7785"/>
    <cellStyle name="Moneda 5 2 3 2 3 2 2 3" xfId="1713"/>
    <cellStyle name="Moneda 5 2 3 2 3 2 2 3 2" xfId="3369"/>
    <cellStyle name="Moneda 5 2 3 2 3 2 2 3 2 2" xfId="6681"/>
    <cellStyle name="Moneda 5 2 3 2 3 2 2 3 2 2 2" xfId="13305"/>
    <cellStyle name="Moneda 5 2 3 2 3 2 2 3 2 3" xfId="9993"/>
    <cellStyle name="Moneda 5 2 3 2 3 2 2 3 3" xfId="5025"/>
    <cellStyle name="Moneda 5 2 3 2 3 2 2 3 3 2" xfId="11649"/>
    <cellStyle name="Moneda 5 2 3 2 3 2 2 3 4" xfId="8337"/>
    <cellStyle name="Moneda 5 2 3 2 3 2 2 4" xfId="2265"/>
    <cellStyle name="Moneda 5 2 3 2 3 2 2 4 2" xfId="5577"/>
    <cellStyle name="Moneda 5 2 3 2 3 2 2 4 2 2" xfId="12201"/>
    <cellStyle name="Moneda 5 2 3 2 3 2 2 4 3" xfId="8889"/>
    <cellStyle name="Moneda 5 2 3 2 3 2 2 5" xfId="3921"/>
    <cellStyle name="Moneda 5 2 3 2 3 2 2 5 2" xfId="10545"/>
    <cellStyle name="Moneda 5 2 3 2 3 2 2 6" xfId="7233"/>
    <cellStyle name="Moneda 5 2 3 2 3 2 3" xfId="885"/>
    <cellStyle name="Moneda 5 2 3 2 3 2 3 2" xfId="2541"/>
    <cellStyle name="Moneda 5 2 3 2 3 2 3 2 2" xfId="5853"/>
    <cellStyle name="Moneda 5 2 3 2 3 2 3 2 2 2" xfId="12477"/>
    <cellStyle name="Moneda 5 2 3 2 3 2 3 2 3" xfId="9165"/>
    <cellStyle name="Moneda 5 2 3 2 3 2 3 3" xfId="4197"/>
    <cellStyle name="Moneda 5 2 3 2 3 2 3 3 2" xfId="10821"/>
    <cellStyle name="Moneda 5 2 3 2 3 2 3 4" xfId="7509"/>
    <cellStyle name="Moneda 5 2 3 2 3 2 4" xfId="1437"/>
    <cellStyle name="Moneda 5 2 3 2 3 2 4 2" xfId="3093"/>
    <cellStyle name="Moneda 5 2 3 2 3 2 4 2 2" xfId="6405"/>
    <cellStyle name="Moneda 5 2 3 2 3 2 4 2 2 2" xfId="13029"/>
    <cellStyle name="Moneda 5 2 3 2 3 2 4 2 3" xfId="9717"/>
    <cellStyle name="Moneda 5 2 3 2 3 2 4 3" xfId="4749"/>
    <cellStyle name="Moneda 5 2 3 2 3 2 4 3 2" xfId="11373"/>
    <cellStyle name="Moneda 5 2 3 2 3 2 4 4" xfId="8061"/>
    <cellStyle name="Moneda 5 2 3 2 3 2 5" xfId="1989"/>
    <cellStyle name="Moneda 5 2 3 2 3 2 5 2" xfId="5301"/>
    <cellStyle name="Moneda 5 2 3 2 3 2 5 2 2" xfId="11925"/>
    <cellStyle name="Moneda 5 2 3 2 3 2 5 3" xfId="8613"/>
    <cellStyle name="Moneda 5 2 3 2 3 2 6" xfId="3645"/>
    <cellStyle name="Moneda 5 2 3 2 3 2 6 2" xfId="10269"/>
    <cellStyle name="Moneda 5 2 3 2 3 2 7" xfId="6957"/>
    <cellStyle name="Moneda 5 2 3 2 3 3" xfId="471"/>
    <cellStyle name="Moneda 5 2 3 2 3 3 2" xfId="1023"/>
    <cellStyle name="Moneda 5 2 3 2 3 3 2 2" xfId="2679"/>
    <cellStyle name="Moneda 5 2 3 2 3 3 2 2 2" xfId="5991"/>
    <cellStyle name="Moneda 5 2 3 2 3 3 2 2 2 2" xfId="12615"/>
    <cellStyle name="Moneda 5 2 3 2 3 3 2 2 3" xfId="9303"/>
    <cellStyle name="Moneda 5 2 3 2 3 3 2 3" xfId="4335"/>
    <cellStyle name="Moneda 5 2 3 2 3 3 2 3 2" xfId="10959"/>
    <cellStyle name="Moneda 5 2 3 2 3 3 2 4" xfId="7647"/>
    <cellStyle name="Moneda 5 2 3 2 3 3 3" xfId="1575"/>
    <cellStyle name="Moneda 5 2 3 2 3 3 3 2" xfId="3231"/>
    <cellStyle name="Moneda 5 2 3 2 3 3 3 2 2" xfId="6543"/>
    <cellStyle name="Moneda 5 2 3 2 3 3 3 2 2 2" xfId="13167"/>
    <cellStyle name="Moneda 5 2 3 2 3 3 3 2 3" xfId="9855"/>
    <cellStyle name="Moneda 5 2 3 2 3 3 3 3" xfId="4887"/>
    <cellStyle name="Moneda 5 2 3 2 3 3 3 3 2" xfId="11511"/>
    <cellStyle name="Moneda 5 2 3 2 3 3 3 4" xfId="8199"/>
    <cellStyle name="Moneda 5 2 3 2 3 3 4" xfId="2127"/>
    <cellStyle name="Moneda 5 2 3 2 3 3 4 2" xfId="5439"/>
    <cellStyle name="Moneda 5 2 3 2 3 3 4 2 2" xfId="12063"/>
    <cellStyle name="Moneda 5 2 3 2 3 3 4 3" xfId="8751"/>
    <cellStyle name="Moneda 5 2 3 2 3 3 5" xfId="3783"/>
    <cellStyle name="Moneda 5 2 3 2 3 3 5 2" xfId="10407"/>
    <cellStyle name="Moneda 5 2 3 2 3 3 6" xfId="7095"/>
    <cellStyle name="Moneda 5 2 3 2 3 4" xfId="747"/>
    <cellStyle name="Moneda 5 2 3 2 3 4 2" xfId="2403"/>
    <cellStyle name="Moneda 5 2 3 2 3 4 2 2" xfId="5715"/>
    <cellStyle name="Moneda 5 2 3 2 3 4 2 2 2" xfId="12339"/>
    <cellStyle name="Moneda 5 2 3 2 3 4 2 3" xfId="9027"/>
    <cellStyle name="Moneda 5 2 3 2 3 4 3" xfId="4059"/>
    <cellStyle name="Moneda 5 2 3 2 3 4 3 2" xfId="10683"/>
    <cellStyle name="Moneda 5 2 3 2 3 4 4" xfId="7371"/>
    <cellStyle name="Moneda 5 2 3 2 3 5" xfId="1299"/>
    <cellStyle name="Moneda 5 2 3 2 3 5 2" xfId="2955"/>
    <cellStyle name="Moneda 5 2 3 2 3 5 2 2" xfId="6267"/>
    <cellStyle name="Moneda 5 2 3 2 3 5 2 2 2" xfId="12891"/>
    <cellStyle name="Moneda 5 2 3 2 3 5 2 3" xfId="9579"/>
    <cellStyle name="Moneda 5 2 3 2 3 5 3" xfId="4611"/>
    <cellStyle name="Moneda 5 2 3 2 3 5 3 2" xfId="11235"/>
    <cellStyle name="Moneda 5 2 3 2 3 5 4" xfId="7923"/>
    <cellStyle name="Moneda 5 2 3 2 3 6" xfId="1851"/>
    <cellStyle name="Moneda 5 2 3 2 3 6 2" xfId="5163"/>
    <cellStyle name="Moneda 5 2 3 2 3 6 2 2" xfId="11787"/>
    <cellStyle name="Moneda 5 2 3 2 3 6 3" xfId="8475"/>
    <cellStyle name="Moneda 5 2 3 2 3 7" xfId="3507"/>
    <cellStyle name="Moneda 5 2 3 2 3 7 2" xfId="10131"/>
    <cellStyle name="Moneda 5 2 3 2 3 8" xfId="6819"/>
    <cellStyle name="Moneda 5 2 3 2 4" xfId="264"/>
    <cellStyle name="Moneda 5 2 3 2 4 2" xfId="540"/>
    <cellStyle name="Moneda 5 2 3 2 4 2 2" xfId="1092"/>
    <cellStyle name="Moneda 5 2 3 2 4 2 2 2" xfId="2748"/>
    <cellStyle name="Moneda 5 2 3 2 4 2 2 2 2" xfId="6060"/>
    <cellStyle name="Moneda 5 2 3 2 4 2 2 2 2 2" xfId="12684"/>
    <cellStyle name="Moneda 5 2 3 2 4 2 2 2 3" xfId="9372"/>
    <cellStyle name="Moneda 5 2 3 2 4 2 2 3" xfId="4404"/>
    <cellStyle name="Moneda 5 2 3 2 4 2 2 3 2" xfId="11028"/>
    <cellStyle name="Moneda 5 2 3 2 4 2 2 4" xfId="7716"/>
    <cellStyle name="Moneda 5 2 3 2 4 2 3" xfId="1644"/>
    <cellStyle name="Moneda 5 2 3 2 4 2 3 2" xfId="3300"/>
    <cellStyle name="Moneda 5 2 3 2 4 2 3 2 2" xfId="6612"/>
    <cellStyle name="Moneda 5 2 3 2 4 2 3 2 2 2" xfId="13236"/>
    <cellStyle name="Moneda 5 2 3 2 4 2 3 2 3" xfId="9924"/>
    <cellStyle name="Moneda 5 2 3 2 4 2 3 3" xfId="4956"/>
    <cellStyle name="Moneda 5 2 3 2 4 2 3 3 2" xfId="11580"/>
    <cellStyle name="Moneda 5 2 3 2 4 2 3 4" xfId="8268"/>
    <cellStyle name="Moneda 5 2 3 2 4 2 4" xfId="2196"/>
    <cellStyle name="Moneda 5 2 3 2 4 2 4 2" xfId="5508"/>
    <cellStyle name="Moneda 5 2 3 2 4 2 4 2 2" xfId="12132"/>
    <cellStyle name="Moneda 5 2 3 2 4 2 4 3" xfId="8820"/>
    <cellStyle name="Moneda 5 2 3 2 4 2 5" xfId="3852"/>
    <cellStyle name="Moneda 5 2 3 2 4 2 5 2" xfId="10476"/>
    <cellStyle name="Moneda 5 2 3 2 4 2 6" xfId="7164"/>
    <cellStyle name="Moneda 5 2 3 2 4 3" xfId="816"/>
    <cellStyle name="Moneda 5 2 3 2 4 3 2" xfId="2472"/>
    <cellStyle name="Moneda 5 2 3 2 4 3 2 2" xfId="5784"/>
    <cellStyle name="Moneda 5 2 3 2 4 3 2 2 2" xfId="12408"/>
    <cellStyle name="Moneda 5 2 3 2 4 3 2 3" xfId="9096"/>
    <cellStyle name="Moneda 5 2 3 2 4 3 3" xfId="4128"/>
    <cellStyle name="Moneda 5 2 3 2 4 3 3 2" xfId="10752"/>
    <cellStyle name="Moneda 5 2 3 2 4 3 4" xfId="7440"/>
    <cellStyle name="Moneda 5 2 3 2 4 4" xfId="1368"/>
    <cellStyle name="Moneda 5 2 3 2 4 4 2" xfId="3024"/>
    <cellStyle name="Moneda 5 2 3 2 4 4 2 2" xfId="6336"/>
    <cellStyle name="Moneda 5 2 3 2 4 4 2 2 2" xfId="12960"/>
    <cellStyle name="Moneda 5 2 3 2 4 4 2 3" xfId="9648"/>
    <cellStyle name="Moneda 5 2 3 2 4 4 3" xfId="4680"/>
    <cellStyle name="Moneda 5 2 3 2 4 4 3 2" xfId="11304"/>
    <cellStyle name="Moneda 5 2 3 2 4 4 4" xfId="7992"/>
    <cellStyle name="Moneda 5 2 3 2 4 5" xfId="1920"/>
    <cellStyle name="Moneda 5 2 3 2 4 5 2" xfId="5232"/>
    <cellStyle name="Moneda 5 2 3 2 4 5 2 2" xfId="11856"/>
    <cellStyle name="Moneda 5 2 3 2 4 5 3" xfId="8544"/>
    <cellStyle name="Moneda 5 2 3 2 4 6" xfId="3576"/>
    <cellStyle name="Moneda 5 2 3 2 4 6 2" xfId="10200"/>
    <cellStyle name="Moneda 5 2 3 2 4 7" xfId="6888"/>
    <cellStyle name="Moneda 5 2 3 2 5" xfId="402"/>
    <cellStyle name="Moneda 5 2 3 2 5 2" xfId="954"/>
    <cellStyle name="Moneda 5 2 3 2 5 2 2" xfId="2610"/>
    <cellStyle name="Moneda 5 2 3 2 5 2 2 2" xfId="5922"/>
    <cellStyle name="Moneda 5 2 3 2 5 2 2 2 2" xfId="12546"/>
    <cellStyle name="Moneda 5 2 3 2 5 2 2 3" xfId="9234"/>
    <cellStyle name="Moneda 5 2 3 2 5 2 3" xfId="4266"/>
    <cellStyle name="Moneda 5 2 3 2 5 2 3 2" xfId="10890"/>
    <cellStyle name="Moneda 5 2 3 2 5 2 4" xfId="7578"/>
    <cellStyle name="Moneda 5 2 3 2 5 3" xfId="1506"/>
    <cellStyle name="Moneda 5 2 3 2 5 3 2" xfId="3162"/>
    <cellStyle name="Moneda 5 2 3 2 5 3 2 2" xfId="6474"/>
    <cellStyle name="Moneda 5 2 3 2 5 3 2 2 2" xfId="13098"/>
    <cellStyle name="Moneda 5 2 3 2 5 3 2 3" xfId="9786"/>
    <cellStyle name="Moneda 5 2 3 2 5 3 3" xfId="4818"/>
    <cellStyle name="Moneda 5 2 3 2 5 3 3 2" xfId="11442"/>
    <cellStyle name="Moneda 5 2 3 2 5 3 4" xfId="8130"/>
    <cellStyle name="Moneda 5 2 3 2 5 4" xfId="2058"/>
    <cellStyle name="Moneda 5 2 3 2 5 4 2" xfId="5370"/>
    <cellStyle name="Moneda 5 2 3 2 5 4 2 2" xfId="11994"/>
    <cellStyle name="Moneda 5 2 3 2 5 4 3" xfId="8682"/>
    <cellStyle name="Moneda 5 2 3 2 5 5" xfId="3714"/>
    <cellStyle name="Moneda 5 2 3 2 5 5 2" xfId="10338"/>
    <cellStyle name="Moneda 5 2 3 2 5 6" xfId="7026"/>
    <cellStyle name="Moneda 5 2 3 2 6" xfId="678"/>
    <cellStyle name="Moneda 5 2 3 2 6 2" xfId="2334"/>
    <cellStyle name="Moneda 5 2 3 2 6 2 2" xfId="5646"/>
    <cellStyle name="Moneda 5 2 3 2 6 2 2 2" xfId="12270"/>
    <cellStyle name="Moneda 5 2 3 2 6 2 3" xfId="8958"/>
    <cellStyle name="Moneda 5 2 3 2 6 3" xfId="3990"/>
    <cellStyle name="Moneda 5 2 3 2 6 3 2" xfId="10614"/>
    <cellStyle name="Moneda 5 2 3 2 6 4" xfId="7302"/>
    <cellStyle name="Moneda 5 2 3 2 7" xfId="1230"/>
    <cellStyle name="Moneda 5 2 3 2 7 2" xfId="2886"/>
    <cellStyle name="Moneda 5 2 3 2 7 2 2" xfId="6198"/>
    <cellStyle name="Moneda 5 2 3 2 7 2 2 2" xfId="12822"/>
    <cellStyle name="Moneda 5 2 3 2 7 2 3" xfId="9510"/>
    <cellStyle name="Moneda 5 2 3 2 7 3" xfId="4542"/>
    <cellStyle name="Moneda 5 2 3 2 7 3 2" xfId="11166"/>
    <cellStyle name="Moneda 5 2 3 2 7 4" xfId="7854"/>
    <cellStyle name="Moneda 5 2 3 2 8" xfId="1782"/>
    <cellStyle name="Moneda 5 2 3 2 8 2" xfId="5094"/>
    <cellStyle name="Moneda 5 2 3 2 8 2 2" xfId="11718"/>
    <cellStyle name="Moneda 5 2 3 2 8 3" xfId="8406"/>
    <cellStyle name="Moneda 5 2 3 2 9" xfId="3438"/>
    <cellStyle name="Moneda 5 2 3 2 9 2" xfId="10062"/>
    <cellStyle name="Moneda 5 2 3 3" xfId="144"/>
    <cellStyle name="Moneda 5 2 3 3 2" xfId="213"/>
    <cellStyle name="Moneda 5 2 3 3 2 2" xfId="351"/>
    <cellStyle name="Moneda 5 2 3 3 2 2 2" xfId="627"/>
    <cellStyle name="Moneda 5 2 3 3 2 2 2 2" xfId="1179"/>
    <cellStyle name="Moneda 5 2 3 3 2 2 2 2 2" xfId="2835"/>
    <cellStyle name="Moneda 5 2 3 3 2 2 2 2 2 2" xfId="6147"/>
    <cellStyle name="Moneda 5 2 3 3 2 2 2 2 2 2 2" xfId="12771"/>
    <cellStyle name="Moneda 5 2 3 3 2 2 2 2 2 3" xfId="9459"/>
    <cellStyle name="Moneda 5 2 3 3 2 2 2 2 3" xfId="4491"/>
    <cellStyle name="Moneda 5 2 3 3 2 2 2 2 3 2" xfId="11115"/>
    <cellStyle name="Moneda 5 2 3 3 2 2 2 2 4" xfId="7803"/>
    <cellStyle name="Moneda 5 2 3 3 2 2 2 3" xfId="1731"/>
    <cellStyle name="Moneda 5 2 3 3 2 2 2 3 2" xfId="3387"/>
    <cellStyle name="Moneda 5 2 3 3 2 2 2 3 2 2" xfId="6699"/>
    <cellStyle name="Moneda 5 2 3 3 2 2 2 3 2 2 2" xfId="13323"/>
    <cellStyle name="Moneda 5 2 3 3 2 2 2 3 2 3" xfId="10011"/>
    <cellStyle name="Moneda 5 2 3 3 2 2 2 3 3" xfId="5043"/>
    <cellStyle name="Moneda 5 2 3 3 2 2 2 3 3 2" xfId="11667"/>
    <cellStyle name="Moneda 5 2 3 3 2 2 2 3 4" xfId="8355"/>
    <cellStyle name="Moneda 5 2 3 3 2 2 2 4" xfId="2283"/>
    <cellStyle name="Moneda 5 2 3 3 2 2 2 4 2" xfId="5595"/>
    <cellStyle name="Moneda 5 2 3 3 2 2 2 4 2 2" xfId="12219"/>
    <cellStyle name="Moneda 5 2 3 3 2 2 2 4 3" xfId="8907"/>
    <cellStyle name="Moneda 5 2 3 3 2 2 2 5" xfId="3939"/>
    <cellStyle name="Moneda 5 2 3 3 2 2 2 5 2" xfId="10563"/>
    <cellStyle name="Moneda 5 2 3 3 2 2 2 6" xfId="7251"/>
    <cellStyle name="Moneda 5 2 3 3 2 2 3" xfId="903"/>
    <cellStyle name="Moneda 5 2 3 3 2 2 3 2" xfId="2559"/>
    <cellStyle name="Moneda 5 2 3 3 2 2 3 2 2" xfId="5871"/>
    <cellStyle name="Moneda 5 2 3 3 2 2 3 2 2 2" xfId="12495"/>
    <cellStyle name="Moneda 5 2 3 3 2 2 3 2 3" xfId="9183"/>
    <cellStyle name="Moneda 5 2 3 3 2 2 3 3" xfId="4215"/>
    <cellStyle name="Moneda 5 2 3 3 2 2 3 3 2" xfId="10839"/>
    <cellStyle name="Moneda 5 2 3 3 2 2 3 4" xfId="7527"/>
    <cellStyle name="Moneda 5 2 3 3 2 2 4" xfId="1455"/>
    <cellStyle name="Moneda 5 2 3 3 2 2 4 2" xfId="3111"/>
    <cellStyle name="Moneda 5 2 3 3 2 2 4 2 2" xfId="6423"/>
    <cellStyle name="Moneda 5 2 3 3 2 2 4 2 2 2" xfId="13047"/>
    <cellStyle name="Moneda 5 2 3 3 2 2 4 2 3" xfId="9735"/>
    <cellStyle name="Moneda 5 2 3 3 2 2 4 3" xfId="4767"/>
    <cellStyle name="Moneda 5 2 3 3 2 2 4 3 2" xfId="11391"/>
    <cellStyle name="Moneda 5 2 3 3 2 2 4 4" xfId="8079"/>
    <cellStyle name="Moneda 5 2 3 3 2 2 5" xfId="2007"/>
    <cellStyle name="Moneda 5 2 3 3 2 2 5 2" xfId="5319"/>
    <cellStyle name="Moneda 5 2 3 3 2 2 5 2 2" xfId="11943"/>
    <cellStyle name="Moneda 5 2 3 3 2 2 5 3" xfId="8631"/>
    <cellStyle name="Moneda 5 2 3 3 2 2 6" xfId="3663"/>
    <cellStyle name="Moneda 5 2 3 3 2 2 6 2" xfId="10287"/>
    <cellStyle name="Moneda 5 2 3 3 2 2 7" xfId="6975"/>
    <cellStyle name="Moneda 5 2 3 3 2 3" xfId="489"/>
    <cellStyle name="Moneda 5 2 3 3 2 3 2" xfId="1041"/>
    <cellStyle name="Moneda 5 2 3 3 2 3 2 2" xfId="2697"/>
    <cellStyle name="Moneda 5 2 3 3 2 3 2 2 2" xfId="6009"/>
    <cellStyle name="Moneda 5 2 3 3 2 3 2 2 2 2" xfId="12633"/>
    <cellStyle name="Moneda 5 2 3 3 2 3 2 2 3" xfId="9321"/>
    <cellStyle name="Moneda 5 2 3 3 2 3 2 3" xfId="4353"/>
    <cellStyle name="Moneda 5 2 3 3 2 3 2 3 2" xfId="10977"/>
    <cellStyle name="Moneda 5 2 3 3 2 3 2 4" xfId="7665"/>
    <cellStyle name="Moneda 5 2 3 3 2 3 3" xfId="1593"/>
    <cellStyle name="Moneda 5 2 3 3 2 3 3 2" xfId="3249"/>
    <cellStyle name="Moneda 5 2 3 3 2 3 3 2 2" xfId="6561"/>
    <cellStyle name="Moneda 5 2 3 3 2 3 3 2 2 2" xfId="13185"/>
    <cellStyle name="Moneda 5 2 3 3 2 3 3 2 3" xfId="9873"/>
    <cellStyle name="Moneda 5 2 3 3 2 3 3 3" xfId="4905"/>
    <cellStyle name="Moneda 5 2 3 3 2 3 3 3 2" xfId="11529"/>
    <cellStyle name="Moneda 5 2 3 3 2 3 3 4" xfId="8217"/>
    <cellStyle name="Moneda 5 2 3 3 2 3 4" xfId="2145"/>
    <cellStyle name="Moneda 5 2 3 3 2 3 4 2" xfId="5457"/>
    <cellStyle name="Moneda 5 2 3 3 2 3 4 2 2" xfId="12081"/>
    <cellStyle name="Moneda 5 2 3 3 2 3 4 3" xfId="8769"/>
    <cellStyle name="Moneda 5 2 3 3 2 3 5" xfId="3801"/>
    <cellStyle name="Moneda 5 2 3 3 2 3 5 2" xfId="10425"/>
    <cellStyle name="Moneda 5 2 3 3 2 3 6" xfId="7113"/>
    <cellStyle name="Moneda 5 2 3 3 2 4" xfId="765"/>
    <cellStyle name="Moneda 5 2 3 3 2 4 2" xfId="2421"/>
    <cellStyle name="Moneda 5 2 3 3 2 4 2 2" xfId="5733"/>
    <cellStyle name="Moneda 5 2 3 3 2 4 2 2 2" xfId="12357"/>
    <cellStyle name="Moneda 5 2 3 3 2 4 2 3" xfId="9045"/>
    <cellStyle name="Moneda 5 2 3 3 2 4 3" xfId="4077"/>
    <cellStyle name="Moneda 5 2 3 3 2 4 3 2" xfId="10701"/>
    <cellStyle name="Moneda 5 2 3 3 2 4 4" xfId="7389"/>
    <cellStyle name="Moneda 5 2 3 3 2 5" xfId="1317"/>
    <cellStyle name="Moneda 5 2 3 3 2 5 2" xfId="2973"/>
    <cellStyle name="Moneda 5 2 3 3 2 5 2 2" xfId="6285"/>
    <cellStyle name="Moneda 5 2 3 3 2 5 2 2 2" xfId="12909"/>
    <cellStyle name="Moneda 5 2 3 3 2 5 2 3" xfId="9597"/>
    <cellStyle name="Moneda 5 2 3 3 2 5 3" xfId="4629"/>
    <cellStyle name="Moneda 5 2 3 3 2 5 3 2" xfId="11253"/>
    <cellStyle name="Moneda 5 2 3 3 2 5 4" xfId="7941"/>
    <cellStyle name="Moneda 5 2 3 3 2 6" xfId="1869"/>
    <cellStyle name="Moneda 5 2 3 3 2 6 2" xfId="5181"/>
    <cellStyle name="Moneda 5 2 3 3 2 6 2 2" xfId="11805"/>
    <cellStyle name="Moneda 5 2 3 3 2 6 3" xfId="8493"/>
    <cellStyle name="Moneda 5 2 3 3 2 7" xfId="3525"/>
    <cellStyle name="Moneda 5 2 3 3 2 7 2" xfId="10149"/>
    <cellStyle name="Moneda 5 2 3 3 2 8" xfId="6837"/>
    <cellStyle name="Moneda 5 2 3 3 3" xfId="282"/>
    <cellStyle name="Moneda 5 2 3 3 3 2" xfId="558"/>
    <cellStyle name="Moneda 5 2 3 3 3 2 2" xfId="1110"/>
    <cellStyle name="Moneda 5 2 3 3 3 2 2 2" xfId="2766"/>
    <cellStyle name="Moneda 5 2 3 3 3 2 2 2 2" xfId="6078"/>
    <cellStyle name="Moneda 5 2 3 3 3 2 2 2 2 2" xfId="12702"/>
    <cellStyle name="Moneda 5 2 3 3 3 2 2 2 3" xfId="9390"/>
    <cellStyle name="Moneda 5 2 3 3 3 2 2 3" xfId="4422"/>
    <cellStyle name="Moneda 5 2 3 3 3 2 2 3 2" xfId="11046"/>
    <cellStyle name="Moneda 5 2 3 3 3 2 2 4" xfId="7734"/>
    <cellStyle name="Moneda 5 2 3 3 3 2 3" xfId="1662"/>
    <cellStyle name="Moneda 5 2 3 3 3 2 3 2" xfId="3318"/>
    <cellStyle name="Moneda 5 2 3 3 3 2 3 2 2" xfId="6630"/>
    <cellStyle name="Moneda 5 2 3 3 3 2 3 2 2 2" xfId="13254"/>
    <cellStyle name="Moneda 5 2 3 3 3 2 3 2 3" xfId="9942"/>
    <cellStyle name="Moneda 5 2 3 3 3 2 3 3" xfId="4974"/>
    <cellStyle name="Moneda 5 2 3 3 3 2 3 3 2" xfId="11598"/>
    <cellStyle name="Moneda 5 2 3 3 3 2 3 4" xfId="8286"/>
    <cellStyle name="Moneda 5 2 3 3 3 2 4" xfId="2214"/>
    <cellStyle name="Moneda 5 2 3 3 3 2 4 2" xfId="5526"/>
    <cellStyle name="Moneda 5 2 3 3 3 2 4 2 2" xfId="12150"/>
    <cellStyle name="Moneda 5 2 3 3 3 2 4 3" xfId="8838"/>
    <cellStyle name="Moneda 5 2 3 3 3 2 5" xfId="3870"/>
    <cellStyle name="Moneda 5 2 3 3 3 2 5 2" xfId="10494"/>
    <cellStyle name="Moneda 5 2 3 3 3 2 6" xfId="7182"/>
    <cellStyle name="Moneda 5 2 3 3 3 3" xfId="834"/>
    <cellStyle name="Moneda 5 2 3 3 3 3 2" xfId="2490"/>
    <cellStyle name="Moneda 5 2 3 3 3 3 2 2" xfId="5802"/>
    <cellStyle name="Moneda 5 2 3 3 3 3 2 2 2" xfId="12426"/>
    <cellStyle name="Moneda 5 2 3 3 3 3 2 3" xfId="9114"/>
    <cellStyle name="Moneda 5 2 3 3 3 3 3" xfId="4146"/>
    <cellStyle name="Moneda 5 2 3 3 3 3 3 2" xfId="10770"/>
    <cellStyle name="Moneda 5 2 3 3 3 3 4" xfId="7458"/>
    <cellStyle name="Moneda 5 2 3 3 3 4" xfId="1386"/>
    <cellStyle name="Moneda 5 2 3 3 3 4 2" xfId="3042"/>
    <cellStyle name="Moneda 5 2 3 3 3 4 2 2" xfId="6354"/>
    <cellStyle name="Moneda 5 2 3 3 3 4 2 2 2" xfId="12978"/>
    <cellStyle name="Moneda 5 2 3 3 3 4 2 3" xfId="9666"/>
    <cellStyle name="Moneda 5 2 3 3 3 4 3" xfId="4698"/>
    <cellStyle name="Moneda 5 2 3 3 3 4 3 2" xfId="11322"/>
    <cellStyle name="Moneda 5 2 3 3 3 4 4" xfId="8010"/>
    <cellStyle name="Moneda 5 2 3 3 3 5" xfId="1938"/>
    <cellStyle name="Moneda 5 2 3 3 3 5 2" xfId="5250"/>
    <cellStyle name="Moneda 5 2 3 3 3 5 2 2" xfId="11874"/>
    <cellStyle name="Moneda 5 2 3 3 3 5 3" xfId="8562"/>
    <cellStyle name="Moneda 5 2 3 3 3 6" xfId="3594"/>
    <cellStyle name="Moneda 5 2 3 3 3 6 2" xfId="10218"/>
    <cellStyle name="Moneda 5 2 3 3 3 7" xfId="6906"/>
    <cellStyle name="Moneda 5 2 3 3 4" xfId="420"/>
    <cellStyle name="Moneda 5 2 3 3 4 2" xfId="972"/>
    <cellStyle name="Moneda 5 2 3 3 4 2 2" xfId="2628"/>
    <cellStyle name="Moneda 5 2 3 3 4 2 2 2" xfId="5940"/>
    <cellStyle name="Moneda 5 2 3 3 4 2 2 2 2" xfId="12564"/>
    <cellStyle name="Moneda 5 2 3 3 4 2 2 3" xfId="9252"/>
    <cellStyle name="Moneda 5 2 3 3 4 2 3" xfId="4284"/>
    <cellStyle name="Moneda 5 2 3 3 4 2 3 2" xfId="10908"/>
    <cellStyle name="Moneda 5 2 3 3 4 2 4" xfId="7596"/>
    <cellStyle name="Moneda 5 2 3 3 4 3" xfId="1524"/>
    <cellStyle name="Moneda 5 2 3 3 4 3 2" xfId="3180"/>
    <cellStyle name="Moneda 5 2 3 3 4 3 2 2" xfId="6492"/>
    <cellStyle name="Moneda 5 2 3 3 4 3 2 2 2" xfId="13116"/>
    <cellStyle name="Moneda 5 2 3 3 4 3 2 3" xfId="9804"/>
    <cellStyle name="Moneda 5 2 3 3 4 3 3" xfId="4836"/>
    <cellStyle name="Moneda 5 2 3 3 4 3 3 2" xfId="11460"/>
    <cellStyle name="Moneda 5 2 3 3 4 3 4" xfId="8148"/>
    <cellStyle name="Moneda 5 2 3 3 4 4" xfId="2076"/>
    <cellStyle name="Moneda 5 2 3 3 4 4 2" xfId="5388"/>
    <cellStyle name="Moneda 5 2 3 3 4 4 2 2" xfId="12012"/>
    <cellStyle name="Moneda 5 2 3 3 4 4 3" xfId="8700"/>
    <cellStyle name="Moneda 5 2 3 3 4 5" xfId="3732"/>
    <cellStyle name="Moneda 5 2 3 3 4 5 2" xfId="10356"/>
    <cellStyle name="Moneda 5 2 3 3 4 6" xfId="7044"/>
    <cellStyle name="Moneda 5 2 3 3 5" xfId="696"/>
    <cellStyle name="Moneda 5 2 3 3 5 2" xfId="2352"/>
    <cellStyle name="Moneda 5 2 3 3 5 2 2" xfId="5664"/>
    <cellStyle name="Moneda 5 2 3 3 5 2 2 2" xfId="12288"/>
    <cellStyle name="Moneda 5 2 3 3 5 2 3" xfId="8976"/>
    <cellStyle name="Moneda 5 2 3 3 5 3" xfId="4008"/>
    <cellStyle name="Moneda 5 2 3 3 5 3 2" xfId="10632"/>
    <cellStyle name="Moneda 5 2 3 3 5 4" xfId="7320"/>
    <cellStyle name="Moneda 5 2 3 3 6" xfId="1248"/>
    <cellStyle name="Moneda 5 2 3 3 6 2" xfId="2904"/>
    <cellStyle name="Moneda 5 2 3 3 6 2 2" xfId="6216"/>
    <cellStyle name="Moneda 5 2 3 3 6 2 2 2" xfId="12840"/>
    <cellStyle name="Moneda 5 2 3 3 6 2 3" xfId="9528"/>
    <cellStyle name="Moneda 5 2 3 3 6 3" xfId="4560"/>
    <cellStyle name="Moneda 5 2 3 3 6 3 2" xfId="11184"/>
    <cellStyle name="Moneda 5 2 3 3 6 4" xfId="7872"/>
    <cellStyle name="Moneda 5 2 3 3 7" xfId="1800"/>
    <cellStyle name="Moneda 5 2 3 3 7 2" xfId="5112"/>
    <cellStyle name="Moneda 5 2 3 3 7 2 2" xfId="11736"/>
    <cellStyle name="Moneda 5 2 3 3 7 3" xfId="8424"/>
    <cellStyle name="Moneda 5 2 3 3 8" xfId="3456"/>
    <cellStyle name="Moneda 5 2 3 3 8 2" xfId="10080"/>
    <cellStyle name="Moneda 5 2 3 3 9" xfId="6768"/>
    <cellStyle name="Moneda 5 2 3 4" xfId="179"/>
    <cellStyle name="Moneda 5 2 3 4 2" xfId="317"/>
    <cellStyle name="Moneda 5 2 3 4 2 2" xfId="593"/>
    <cellStyle name="Moneda 5 2 3 4 2 2 2" xfId="1145"/>
    <cellStyle name="Moneda 5 2 3 4 2 2 2 2" xfId="2801"/>
    <cellStyle name="Moneda 5 2 3 4 2 2 2 2 2" xfId="6113"/>
    <cellStyle name="Moneda 5 2 3 4 2 2 2 2 2 2" xfId="12737"/>
    <cellStyle name="Moneda 5 2 3 4 2 2 2 2 3" xfId="9425"/>
    <cellStyle name="Moneda 5 2 3 4 2 2 2 3" xfId="4457"/>
    <cellStyle name="Moneda 5 2 3 4 2 2 2 3 2" xfId="11081"/>
    <cellStyle name="Moneda 5 2 3 4 2 2 2 4" xfId="7769"/>
    <cellStyle name="Moneda 5 2 3 4 2 2 3" xfId="1697"/>
    <cellStyle name="Moneda 5 2 3 4 2 2 3 2" xfId="3353"/>
    <cellStyle name="Moneda 5 2 3 4 2 2 3 2 2" xfId="6665"/>
    <cellStyle name="Moneda 5 2 3 4 2 2 3 2 2 2" xfId="13289"/>
    <cellStyle name="Moneda 5 2 3 4 2 2 3 2 3" xfId="9977"/>
    <cellStyle name="Moneda 5 2 3 4 2 2 3 3" xfId="5009"/>
    <cellStyle name="Moneda 5 2 3 4 2 2 3 3 2" xfId="11633"/>
    <cellStyle name="Moneda 5 2 3 4 2 2 3 4" xfId="8321"/>
    <cellStyle name="Moneda 5 2 3 4 2 2 4" xfId="2249"/>
    <cellStyle name="Moneda 5 2 3 4 2 2 4 2" xfId="5561"/>
    <cellStyle name="Moneda 5 2 3 4 2 2 4 2 2" xfId="12185"/>
    <cellStyle name="Moneda 5 2 3 4 2 2 4 3" xfId="8873"/>
    <cellStyle name="Moneda 5 2 3 4 2 2 5" xfId="3905"/>
    <cellStyle name="Moneda 5 2 3 4 2 2 5 2" xfId="10529"/>
    <cellStyle name="Moneda 5 2 3 4 2 2 6" xfId="7217"/>
    <cellStyle name="Moneda 5 2 3 4 2 3" xfId="869"/>
    <cellStyle name="Moneda 5 2 3 4 2 3 2" xfId="2525"/>
    <cellStyle name="Moneda 5 2 3 4 2 3 2 2" xfId="5837"/>
    <cellStyle name="Moneda 5 2 3 4 2 3 2 2 2" xfId="12461"/>
    <cellStyle name="Moneda 5 2 3 4 2 3 2 3" xfId="9149"/>
    <cellStyle name="Moneda 5 2 3 4 2 3 3" xfId="4181"/>
    <cellStyle name="Moneda 5 2 3 4 2 3 3 2" xfId="10805"/>
    <cellStyle name="Moneda 5 2 3 4 2 3 4" xfId="7493"/>
    <cellStyle name="Moneda 5 2 3 4 2 4" xfId="1421"/>
    <cellStyle name="Moneda 5 2 3 4 2 4 2" xfId="3077"/>
    <cellStyle name="Moneda 5 2 3 4 2 4 2 2" xfId="6389"/>
    <cellStyle name="Moneda 5 2 3 4 2 4 2 2 2" xfId="13013"/>
    <cellStyle name="Moneda 5 2 3 4 2 4 2 3" xfId="9701"/>
    <cellStyle name="Moneda 5 2 3 4 2 4 3" xfId="4733"/>
    <cellStyle name="Moneda 5 2 3 4 2 4 3 2" xfId="11357"/>
    <cellStyle name="Moneda 5 2 3 4 2 4 4" xfId="8045"/>
    <cellStyle name="Moneda 5 2 3 4 2 5" xfId="1973"/>
    <cellStyle name="Moneda 5 2 3 4 2 5 2" xfId="5285"/>
    <cellStyle name="Moneda 5 2 3 4 2 5 2 2" xfId="11909"/>
    <cellStyle name="Moneda 5 2 3 4 2 5 3" xfId="8597"/>
    <cellStyle name="Moneda 5 2 3 4 2 6" xfId="3629"/>
    <cellStyle name="Moneda 5 2 3 4 2 6 2" xfId="10253"/>
    <cellStyle name="Moneda 5 2 3 4 2 7" xfId="6941"/>
    <cellStyle name="Moneda 5 2 3 4 3" xfId="455"/>
    <cellStyle name="Moneda 5 2 3 4 3 2" xfId="1007"/>
    <cellStyle name="Moneda 5 2 3 4 3 2 2" xfId="2663"/>
    <cellStyle name="Moneda 5 2 3 4 3 2 2 2" xfId="5975"/>
    <cellStyle name="Moneda 5 2 3 4 3 2 2 2 2" xfId="12599"/>
    <cellStyle name="Moneda 5 2 3 4 3 2 2 3" xfId="9287"/>
    <cellStyle name="Moneda 5 2 3 4 3 2 3" xfId="4319"/>
    <cellStyle name="Moneda 5 2 3 4 3 2 3 2" xfId="10943"/>
    <cellStyle name="Moneda 5 2 3 4 3 2 4" xfId="7631"/>
    <cellStyle name="Moneda 5 2 3 4 3 3" xfId="1559"/>
    <cellStyle name="Moneda 5 2 3 4 3 3 2" xfId="3215"/>
    <cellStyle name="Moneda 5 2 3 4 3 3 2 2" xfId="6527"/>
    <cellStyle name="Moneda 5 2 3 4 3 3 2 2 2" xfId="13151"/>
    <cellStyle name="Moneda 5 2 3 4 3 3 2 3" xfId="9839"/>
    <cellStyle name="Moneda 5 2 3 4 3 3 3" xfId="4871"/>
    <cellStyle name="Moneda 5 2 3 4 3 3 3 2" xfId="11495"/>
    <cellStyle name="Moneda 5 2 3 4 3 3 4" xfId="8183"/>
    <cellStyle name="Moneda 5 2 3 4 3 4" xfId="2111"/>
    <cellStyle name="Moneda 5 2 3 4 3 4 2" xfId="5423"/>
    <cellStyle name="Moneda 5 2 3 4 3 4 2 2" xfId="12047"/>
    <cellStyle name="Moneda 5 2 3 4 3 4 3" xfId="8735"/>
    <cellStyle name="Moneda 5 2 3 4 3 5" xfId="3767"/>
    <cellStyle name="Moneda 5 2 3 4 3 5 2" xfId="10391"/>
    <cellStyle name="Moneda 5 2 3 4 3 6" xfId="7079"/>
    <cellStyle name="Moneda 5 2 3 4 4" xfId="731"/>
    <cellStyle name="Moneda 5 2 3 4 4 2" xfId="2387"/>
    <cellStyle name="Moneda 5 2 3 4 4 2 2" xfId="5699"/>
    <cellStyle name="Moneda 5 2 3 4 4 2 2 2" xfId="12323"/>
    <cellStyle name="Moneda 5 2 3 4 4 2 3" xfId="9011"/>
    <cellStyle name="Moneda 5 2 3 4 4 3" xfId="4043"/>
    <cellStyle name="Moneda 5 2 3 4 4 3 2" xfId="10667"/>
    <cellStyle name="Moneda 5 2 3 4 4 4" xfId="7355"/>
    <cellStyle name="Moneda 5 2 3 4 5" xfId="1283"/>
    <cellStyle name="Moneda 5 2 3 4 5 2" xfId="2939"/>
    <cellStyle name="Moneda 5 2 3 4 5 2 2" xfId="6251"/>
    <cellStyle name="Moneda 5 2 3 4 5 2 2 2" xfId="12875"/>
    <cellStyle name="Moneda 5 2 3 4 5 2 3" xfId="9563"/>
    <cellStyle name="Moneda 5 2 3 4 5 3" xfId="4595"/>
    <cellStyle name="Moneda 5 2 3 4 5 3 2" xfId="11219"/>
    <cellStyle name="Moneda 5 2 3 4 5 4" xfId="7907"/>
    <cellStyle name="Moneda 5 2 3 4 6" xfId="1835"/>
    <cellStyle name="Moneda 5 2 3 4 6 2" xfId="5147"/>
    <cellStyle name="Moneda 5 2 3 4 6 2 2" xfId="11771"/>
    <cellStyle name="Moneda 5 2 3 4 6 3" xfId="8459"/>
    <cellStyle name="Moneda 5 2 3 4 7" xfId="3491"/>
    <cellStyle name="Moneda 5 2 3 4 7 2" xfId="10115"/>
    <cellStyle name="Moneda 5 2 3 4 8" xfId="6803"/>
    <cellStyle name="Moneda 5 2 3 5" xfId="248"/>
    <cellStyle name="Moneda 5 2 3 5 2" xfId="524"/>
    <cellStyle name="Moneda 5 2 3 5 2 2" xfId="1076"/>
    <cellStyle name="Moneda 5 2 3 5 2 2 2" xfId="2732"/>
    <cellStyle name="Moneda 5 2 3 5 2 2 2 2" xfId="6044"/>
    <cellStyle name="Moneda 5 2 3 5 2 2 2 2 2" xfId="12668"/>
    <cellStyle name="Moneda 5 2 3 5 2 2 2 3" xfId="9356"/>
    <cellStyle name="Moneda 5 2 3 5 2 2 3" xfId="4388"/>
    <cellStyle name="Moneda 5 2 3 5 2 2 3 2" xfId="11012"/>
    <cellStyle name="Moneda 5 2 3 5 2 2 4" xfId="7700"/>
    <cellStyle name="Moneda 5 2 3 5 2 3" xfId="1628"/>
    <cellStyle name="Moneda 5 2 3 5 2 3 2" xfId="3284"/>
    <cellStyle name="Moneda 5 2 3 5 2 3 2 2" xfId="6596"/>
    <cellStyle name="Moneda 5 2 3 5 2 3 2 2 2" xfId="13220"/>
    <cellStyle name="Moneda 5 2 3 5 2 3 2 3" xfId="9908"/>
    <cellStyle name="Moneda 5 2 3 5 2 3 3" xfId="4940"/>
    <cellStyle name="Moneda 5 2 3 5 2 3 3 2" xfId="11564"/>
    <cellStyle name="Moneda 5 2 3 5 2 3 4" xfId="8252"/>
    <cellStyle name="Moneda 5 2 3 5 2 4" xfId="2180"/>
    <cellStyle name="Moneda 5 2 3 5 2 4 2" xfId="5492"/>
    <cellStyle name="Moneda 5 2 3 5 2 4 2 2" xfId="12116"/>
    <cellStyle name="Moneda 5 2 3 5 2 4 3" xfId="8804"/>
    <cellStyle name="Moneda 5 2 3 5 2 5" xfId="3836"/>
    <cellStyle name="Moneda 5 2 3 5 2 5 2" xfId="10460"/>
    <cellStyle name="Moneda 5 2 3 5 2 6" xfId="7148"/>
    <cellStyle name="Moneda 5 2 3 5 3" xfId="800"/>
    <cellStyle name="Moneda 5 2 3 5 3 2" xfId="2456"/>
    <cellStyle name="Moneda 5 2 3 5 3 2 2" xfId="5768"/>
    <cellStyle name="Moneda 5 2 3 5 3 2 2 2" xfId="12392"/>
    <cellStyle name="Moneda 5 2 3 5 3 2 3" xfId="9080"/>
    <cellStyle name="Moneda 5 2 3 5 3 3" xfId="4112"/>
    <cellStyle name="Moneda 5 2 3 5 3 3 2" xfId="10736"/>
    <cellStyle name="Moneda 5 2 3 5 3 4" xfId="7424"/>
    <cellStyle name="Moneda 5 2 3 5 4" xfId="1352"/>
    <cellStyle name="Moneda 5 2 3 5 4 2" xfId="3008"/>
    <cellStyle name="Moneda 5 2 3 5 4 2 2" xfId="6320"/>
    <cellStyle name="Moneda 5 2 3 5 4 2 2 2" xfId="12944"/>
    <cellStyle name="Moneda 5 2 3 5 4 2 3" xfId="9632"/>
    <cellStyle name="Moneda 5 2 3 5 4 3" xfId="4664"/>
    <cellStyle name="Moneda 5 2 3 5 4 3 2" xfId="11288"/>
    <cellStyle name="Moneda 5 2 3 5 4 4" xfId="7976"/>
    <cellStyle name="Moneda 5 2 3 5 5" xfId="1904"/>
    <cellStyle name="Moneda 5 2 3 5 5 2" xfId="5216"/>
    <cellStyle name="Moneda 5 2 3 5 5 2 2" xfId="11840"/>
    <cellStyle name="Moneda 5 2 3 5 5 3" xfId="8528"/>
    <cellStyle name="Moneda 5 2 3 5 6" xfId="3560"/>
    <cellStyle name="Moneda 5 2 3 5 6 2" xfId="10184"/>
    <cellStyle name="Moneda 5 2 3 5 7" xfId="6872"/>
    <cellStyle name="Moneda 5 2 3 6" xfId="386"/>
    <cellStyle name="Moneda 5 2 3 6 2" xfId="938"/>
    <cellStyle name="Moneda 5 2 3 6 2 2" xfId="2594"/>
    <cellStyle name="Moneda 5 2 3 6 2 2 2" xfId="5906"/>
    <cellStyle name="Moneda 5 2 3 6 2 2 2 2" xfId="12530"/>
    <cellStyle name="Moneda 5 2 3 6 2 2 3" xfId="9218"/>
    <cellStyle name="Moneda 5 2 3 6 2 3" xfId="4250"/>
    <cellStyle name="Moneda 5 2 3 6 2 3 2" xfId="10874"/>
    <cellStyle name="Moneda 5 2 3 6 2 4" xfId="7562"/>
    <cellStyle name="Moneda 5 2 3 6 3" xfId="1490"/>
    <cellStyle name="Moneda 5 2 3 6 3 2" xfId="3146"/>
    <cellStyle name="Moneda 5 2 3 6 3 2 2" xfId="6458"/>
    <cellStyle name="Moneda 5 2 3 6 3 2 2 2" xfId="13082"/>
    <cellStyle name="Moneda 5 2 3 6 3 2 3" xfId="9770"/>
    <cellStyle name="Moneda 5 2 3 6 3 3" xfId="4802"/>
    <cellStyle name="Moneda 5 2 3 6 3 3 2" xfId="11426"/>
    <cellStyle name="Moneda 5 2 3 6 3 4" xfId="8114"/>
    <cellStyle name="Moneda 5 2 3 6 4" xfId="2042"/>
    <cellStyle name="Moneda 5 2 3 6 4 2" xfId="5354"/>
    <cellStyle name="Moneda 5 2 3 6 4 2 2" xfId="11978"/>
    <cellStyle name="Moneda 5 2 3 6 4 3" xfId="8666"/>
    <cellStyle name="Moneda 5 2 3 6 5" xfId="3698"/>
    <cellStyle name="Moneda 5 2 3 6 5 2" xfId="10322"/>
    <cellStyle name="Moneda 5 2 3 6 6" xfId="7010"/>
    <cellStyle name="Moneda 5 2 3 7" xfId="662"/>
    <cellStyle name="Moneda 5 2 3 7 2" xfId="2318"/>
    <cellStyle name="Moneda 5 2 3 7 2 2" xfId="5630"/>
    <cellStyle name="Moneda 5 2 3 7 2 2 2" xfId="12254"/>
    <cellStyle name="Moneda 5 2 3 7 2 3" xfId="8942"/>
    <cellStyle name="Moneda 5 2 3 7 3" xfId="3974"/>
    <cellStyle name="Moneda 5 2 3 7 3 2" xfId="10598"/>
    <cellStyle name="Moneda 5 2 3 7 4" xfId="7286"/>
    <cellStyle name="Moneda 5 2 3 8" xfId="1214"/>
    <cellStyle name="Moneda 5 2 3 8 2" xfId="2870"/>
    <cellStyle name="Moneda 5 2 3 8 2 2" xfId="6182"/>
    <cellStyle name="Moneda 5 2 3 8 2 2 2" xfId="12806"/>
    <cellStyle name="Moneda 5 2 3 8 2 3" xfId="9494"/>
    <cellStyle name="Moneda 5 2 3 8 3" xfId="4526"/>
    <cellStyle name="Moneda 5 2 3 8 3 2" xfId="11150"/>
    <cellStyle name="Moneda 5 2 3 8 4" xfId="7838"/>
    <cellStyle name="Moneda 5 2 3 9" xfId="1766"/>
    <cellStyle name="Moneda 5 2 3 9 2" xfId="5078"/>
    <cellStyle name="Moneda 5 2 3 9 2 2" xfId="11702"/>
    <cellStyle name="Moneda 5 2 3 9 3" xfId="8390"/>
    <cellStyle name="Moneda 5 2 4" xfId="118"/>
    <cellStyle name="Moneda 5 2 4 10" xfId="6742"/>
    <cellStyle name="Moneda 5 2 4 2" xfId="152"/>
    <cellStyle name="Moneda 5 2 4 2 2" xfId="221"/>
    <cellStyle name="Moneda 5 2 4 2 2 2" xfId="359"/>
    <cellStyle name="Moneda 5 2 4 2 2 2 2" xfId="635"/>
    <cellStyle name="Moneda 5 2 4 2 2 2 2 2" xfId="1187"/>
    <cellStyle name="Moneda 5 2 4 2 2 2 2 2 2" xfId="2843"/>
    <cellStyle name="Moneda 5 2 4 2 2 2 2 2 2 2" xfId="6155"/>
    <cellStyle name="Moneda 5 2 4 2 2 2 2 2 2 2 2" xfId="12779"/>
    <cellStyle name="Moneda 5 2 4 2 2 2 2 2 2 3" xfId="9467"/>
    <cellStyle name="Moneda 5 2 4 2 2 2 2 2 3" xfId="4499"/>
    <cellStyle name="Moneda 5 2 4 2 2 2 2 2 3 2" xfId="11123"/>
    <cellStyle name="Moneda 5 2 4 2 2 2 2 2 4" xfId="7811"/>
    <cellStyle name="Moneda 5 2 4 2 2 2 2 3" xfId="1739"/>
    <cellStyle name="Moneda 5 2 4 2 2 2 2 3 2" xfId="3395"/>
    <cellStyle name="Moneda 5 2 4 2 2 2 2 3 2 2" xfId="6707"/>
    <cellStyle name="Moneda 5 2 4 2 2 2 2 3 2 2 2" xfId="13331"/>
    <cellStyle name="Moneda 5 2 4 2 2 2 2 3 2 3" xfId="10019"/>
    <cellStyle name="Moneda 5 2 4 2 2 2 2 3 3" xfId="5051"/>
    <cellStyle name="Moneda 5 2 4 2 2 2 2 3 3 2" xfId="11675"/>
    <cellStyle name="Moneda 5 2 4 2 2 2 2 3 4" xfId="8363"/>
    <cellStyle name="Moneda 5 2 4 2 2 2 2 4" xfId="2291"/>
    <cellStyle name="Moneda 5 2 4 2 2 2 2 4 2" xfId="5603"/>
    <cellStyle name="Moneda 5 2 4 2 2 2 2 4 2 2" xfId="12227"/>
    <cellStyle name="Moneda 5 2 4 2 2 2 2 4 3" xfId="8915"/>
    <cellStyle name="Moneda 5 2 4 2 2 2 2 5" xfId="3947"/>
    <cellStyle name="Moneda 5 2 4 2 2 2 2 5 2" xfId="10571"/>
    <cellStyle name="Moneda 5 2 4 2 2 2 2 6" xfId="7259"/>
    <cellStyle name="Moneda 5 2 4 2 2 2 3" xfId="911"/>
    <cellStyle name="Moneda 5 2 4 2 2 2 3 2" xfId="2567"/>
    <cellStyle name="Moneda 5 2 4 2 2 2 3 2 2" xfId="5879"/>
    <cellStyle name="Moneda 5 2 4 2 2 2 3 2 2 2" xfId="12503"/>
    <cellStyle name="Moneda 5 2 4 2 2 2 3 2 3" xfId="9191"/>
    <cellStyle name="Moneda 5 2 4 2 2 2 3 3" xfId="4223"/>
    <cellStyle name="Moneda 5 2 4 2 2 2 3 3 2" xfId="10847"/>
    <cellStyle name="Moneda 5 2 4 2 2 2 3 4" xfId="7535"/>
    <cellStyle name="Moneda 5 2 4 2 2 2 4" xfId="1463"/>
    <cellStyle name="Moneda 5 2 4 2 2 2 4 2" xfId="3119"/>
    <cellStyle name="Moneda 5 2 4 2 2 2 4 2 2" xfId="6431"/>
    <cellStyle name="Moneda 5 2 4 2 2 2 4 2 2 2" xfId="13055"/>
    <cellStyle name="Moneda 5 2 4 2 2 2 4 2 3" xfId="9743"/>
    <cellStyle name="Moneda 5 2 4 2 2 2 4 3" xfId="4775"/>
    <cellStyle name="Moneda 5 2 4 2 2 2 4 3 2" xfId="11399"/>
    <cellStyle name="Moneda 5 2 4 2 2 2 4 4" xfId="8087"/>
    <cellStyle name="Moneda 5 2 4 2 2 2 5" xfId="2015"/>
    <cellStyle name="Moneda 5 2 4 2 2 2 5 2" xfId="5327"/>
    <cellStyle name="Moneda 5 2 4 2 2 2 5 2 2" xfId="11951"/>
    <cellStyle name="Moneda 5 2 4 2 2 2 5 3" xfId="8639"/>
    <cellStyle name="Moneda 5 2 4 2 2 2 6" xfId="3671"/>
    <cellStyle name="Moneda 5 2 4 2 2 2 6 2" xfId="10295"/>
    <cellStyle name="Moneda 5 2 4 2 2 2 7" xfId="6983"/>
    <cellStyle name="Moneda 5 2 4 2 2 3" xfId="497"/>
    <cellStyle name="Moneda 5 2 4 2 2 3 2" xfId="1049"/>
    <cellStyle name="Moneda 5 2 4 2 2 3 2 2" xfId="2705"/>
    <cellStyle name="Moneda 5 2 4 2 2 3 2 2 2" xfId="6017"/>
    <cellStyle name="Moneda 5 2 4 2 2 3 2 2 2 2" xfId="12641"/>
    <cellStyle name="Moneda 5 2 4 2 2 3 2 2 3" xfId="9329"/>
    <cellStyle name="Moneda 5 2 4 2 2 3 2 3" xfId="4361"/>
    <cellStyle name="Moneda 5 2 4 2 2 3 2 3 2" xfId="10985"/>
    <cellStyle name="Moneda 5 2 4 2 2 3 2 4" xfId="7673"/>
    <cellStyle name="Moneda 5 2 4 2 2 3 3" xfId="1601"/>
    <cellStyle name="Moneda 5 2 4 2 2 3 3 2" xfId="3257"/>
    <cellStyle name="Moneda 5 2 4 2 2 3 3 2 2" xfId="6569"/>
    <cellStyle name="Moneda 5 2 4 2 2 3 3 2 2 2" xfId="13193"/>
    <cellStyle name="Moneda 5 2 4 2 2 3 3 2 3" xfId="9881"/>
    <cellStyle name="Moneda 5 2 4 2 2 3 3 3" xfId="4913"/>
    <cellStyle name="Moneda 5 2 4 2 2 3 3 3 2" xfId="11537"/>
    <cellStyle name="Moneda 5 2 4 2 2 3 3 4" xfId="8225"/>
    <cellStyle name="Moneda 5 2 4 2 2 3 4" xfId="2153"/>
    <cellStyle name="Moneda 5 2 4 2 2 3 4 2" xfId="5465"/>
    <cellStyle name="Moneda 5 2 4 2 2 3 4 2 2" xfId="12089"/>
    <cellStyle name="Moneda 5 2 4 2 2 3 4 3" xfId="8777"/>
    <cellStyle name="Moneda 5 2 4 2 2 3 5" xfId="3809"/>
    <cellStyle name="Moneda 5 2 4 2 2 3 5 2" xfId="10433"/>
    <cellStyle name="Moneda 5 2 4 2 2 3 6" xfId="7121"/>
    <cellStyle name="Moneda 5 2 4 2 2 4" xfId="773"/>
    <cellStyle name="Moneda 5 2 4 2 2 4 2" xfId="2429"/>
    <cellStyle name="Moneda 5 2 4 2 2 4 2 2" xfId="5741"/>
    <cellStyle name="Moneda 5 2 4 2 2 4 2 2 2" xfId="12365"/>
    <cellStyle name="Moneda 5 2 4 2 2 4 2 3" xfId="9053"/>
    <cellStyle name="Moneda 5 2 4 2 2 4 3" xfId="4085"/>
    <cellStyle name="Moneda 5 2 4 2 2 4 3 2" xfId="10709"/>
    <cellStyle name="Moneda 5 2 4 2 2 4 4" xfId="7397"/>
    <cellStyle name="Moneda 5 2 4 2 2 5" xfId="1325"/>
    <cellStyle name="Moneda 5 2 4 2 2 5 2" xfId="2981"/>
    <cellStyle name="Moneda 5 2 4 2 2 5 2 2" xfId="6293"/>
    <cellStyle name="Moneda 5 2 4 2 2 5 2 2 2" xfId="12917"/>
    <cellStyle name="Moneda 5 2 4 2 2 5 2 3" xfId="9605"/>
    <cellStyle name="Moneda 5 2 4 2 2 5 3" xfId="4637"/>
    <cellStyle name="Moneda 5 2 4 2 2 5 3 2" xfId="11261"/>
    <cellStyle name="Moneda 5 2 4 2 2 5 4" xfId="7949"/>
    <cellStyle name="Moneda 5 2 4 2 2 6" xfId="1877"/>
    <cellStyle name="Moneda 5 2 4 2 2 6 2" xfId="5189"/>
    <cellStyle name="Moneda 5 2 4 2 2 6 2 2" xfId="11813"/>
    <cellStyle name="Moneda 5 2 4 2 2 6 3" xfId="8501"/>
    <cellStyle name="Moneda 5 2 4 2 2 7" xfId="3533"/>
    <cellStyle name="Moneda 5 2 4 2 2 7 2" xfId="10157"/>
    <cellStyle name="Moneda 5 2 4 2 2 8" xfId="6845"/>
    <cellStyle name="Moneda 5 2 4 2 3" xfId="290"/>
    <cellStyle name="Moneda 5 2 4 2 3 2" xfId="566"/>
    <cellStyle name="Moneda 5 2 4 2 3 2 2" xfId="1118"/>
    <cellStyle name="Moneda 5 2 4 2 3 2 2 2" xfId="2774"/>
    <cellStyle name="Moneda 5 2 4 2 3 2 2 2 2" xfId="6086"/>
    <cellStyle name="Moneda 5 2 4 2 3 2 2 2 2 2" xfId="12710"/>
    <cellStyle name="Moneda 5 2 4 2 3 2 2 2 3" xfId="9398"/>
    <cellStyle name="Moneda 5 2 4 2 3 2 2 3" xfId="4430"/>
    <cellStyle name="Moneda 5 2 4 2 3 2 2 3 2" xfId="11054"/>
    <cellStyle name="Moneda 5 2 4 2 3 2 2 4" xfId="7742"/>
    <cellStyle name="Moneda 5 2 4 2 3 2 3" xfId="1670"/>
    <cellStyle name="Moneda 5 2 4 2 3 2 3 2" xfId="3326"/>
    <cellStyle name="Moneda 5 2 4 2 3 2 3 2 2" xfId="6638"/>
    <cellStyle name="Moneda 5 2 4 2 3 2 3 2 2 2" xfId="13262"/>
    <cellStyle name="Moneda 5 2 4 2 3 2 3 2 3" xfId="9950"/>
    <cellStyle name="Moneda 5 2 4 2 3 2 3 3" xfId="4982"/>
    <cellStyle name="Moneda 5 2 4 2 3 2 3 3 2" xfId="11606"/>
    <cellStyle name="Moneda 5 2 4 2 3 2 3 4" xfId="8294"/>
    <cellStyle name="Moneda 5 2 4 2 3 2 4" xfId="2222"/>
    <cellStyle name="Moneda 5 2 4 2 3 2 4 2" xfId="5534"/>
    <cellStyle name="Moneda 5 2 4 2 3 2 4 2 2" xfId="12158"/>
    <cellStyle name="Moneda 5 2 4 2 3 2 4 3" xfId="8846"/>
    <cellStyle name="Moneda 5 2 4 2 3 2 5" xfId="3878"/>
    <cellStyle name="Moneda 5 2 4 2 3 2 5 2" xfId="10502"/>
    <cellStyle name="Moneda 5 2 4 2 3 2 6" xfId="7190"/>
    <cellStyle name="Moneda 5 2 4 2 3 3" xfId="842"/>
    <cellStyle name="Moneda 5 2 4 2 3 3 2" xfId="2498"/>
    <cellStyle name="Moneda 5 2 4 2 3 3 2 2" xfId="5810"/>
    <cellStyle name="Moneda 5 2 4 2 3 3 2 2 2" xfId="12434"/>
    <cellStyle name="Moneda 5 2 4 2 3 3 2 3" xfId="9122"/>
    <cellStyle name="Moneda 5 2 4 2 3 3 3" xfId="4154"/>
    <cellStyle name="Moneda 5 2 4 2 3 3 3 2" xfId="10778"/>
    <cellStyle name="Moneda 5 2 4 2 3 3 4" xfId="7466"/>
    <cellStyle name="Moneda 5 2 4 2 3 4" xfId="1394"/>
    <cellStyle name="Moneda 5 2 4 2 3 4 2" xfId="3050"/>
    <cellStyle name="Moneda 5 2 4 2 3 4 2 2" xfId="6362"/>
    <cellStyle name="Moneda 5 2 4 2 3 4 2 2 2" xfId="12986"/>
    <cellStyle name="Moneda 5 2 4 2 3 4 2 3" xfId="9674"/>
    <cellStyle name="Moneda 5 2 4 2 3 4 3" xfId="4706"/>
    <cellStyle name="Moneda 5 2 4 2 3 4 3 2" xfId="11330"/>
    <cellStyle name="Moneda 5 2 4 2 3 4 4" xfId="8018"/>
    <cellStyle name="Moneda 5 2 4 2 3 5" xfId="1946"/>
    <cellStyle name="Moneda 5 2 4 2 3 5 2" xfId="5258"/>
    <cellStyle name="Moneda 5 2 4 2 3 5 2 2" xfId="11882"/>
    <cellStyle name="Moneda 5 2 4 2 3 5 3" xfId="8570"/>
    <cellStyle name="Moneda 5 2 4 2 3 6" xfId="3602"/>
    <cellStyle name="Moneda 5 2 4 2 3 6 2" xfId="10226"/>
    <cellStyle name="Moneda 5 2 4 2 3 7" xfId="6914"/>
    <cellStyle name="Moneda 5 2 4 2 4" xfId="428"/>
    <cellStyle name="Moneda 5 2 4 2 4 2" xfId="980"/>
    <cellStyle name="Moneda 5 2 4 2 4 2 2" xfId="2636"/>
    <cellStyle name="Moneda 5 2 4 2 4 2 2 2" xfId="5948"/>
    <cellStyle name="Moneda 5 2 4 2 4 2 2 2 2" xfId="12572"/>
    <cellStyle name="Moneda 5 2 4 2 4 2 2 3" xfId="9260"/>
    <cellStyle name="Moneda 5 2 4 2 4 2 3" xfId="4292"/>
    <cellStyle name="Moneda 5 2 4 2 4 2 3 2" xfId="10916"/>
    <cellStyle name="Moneda 5 2 4 2 4 2 4" xfId="7604"/>
    <cellStyle name="Moneda 5 2 4 2 4 3" xfId="1532"/>
    <cellStyle name="Moneda 5 2 4 2 4 3 2" xfId="3188"/>
    <cellStyle name="Moneda 5 2 4 2 4 3 2 2" xfId="6500"/>
    <cellStyle name="Moneda 5 2 4 2 4 3 2 2 2" xfId="13124"/>
    <cellStyle name="Moneda 5 2 4 2 4 3 2 3" xfId="9812"/>
    <cellStyle name="Moneda 5 2 4 2 4 3 3" xfId="4844"/>
    <cellStyle name="Moneda 5 2 4 2 4 3 3 2" xfId="11468"/>
    <cellStyle name="Moneda 5 2 4 2 4 3 4" xfId="8156"/>
    <cellStyle name="Moneda 5 2 4 2 4 4" xfId="2084"/>
    <cellStyle name="Moneda 5 2 4 2 4 4 2" xfId="5396"/>
    <cellStyle name="Moneda 5 2 4 2 4 4 2 2" xfId="12020"/>
    <cellStyle name="Moneda 5 2 4 2 4 4 3" xfId="8708"/>
    <cellStyle name="Moneda 5 2 4 2 4 5" xfId="3740"/>
    <cellStyle name="Moneda 5 2 4 2 4 5 2" xfId="10364"/>
    <cellStyle name="Moneda 5 2 4 2 4 6" xfId="7052"/>
    <cellStyle name="Moneda 5 2 4 2 5" xfId="704"/>
    <cellStyle name="Moneda 5 2 4 2 5 2" xfId="2360"/>
    <cellStyle name="Moneda 5 2 4 2 5 2 2" xfId="5672"/>
    <cellStyle name="Moneda 5 2 4 2 5 2 2 2" xfId="12296"/>
    <cellStyle name="Moneda 5 2 4 2 5 2 3" xfId="8984"/>
    <cellStyle name="Moneda 5 2 4 2 5 3" xfId="4016"/>
    <cellStyle name="Moneda 5 2 4 2 5 3 2" xfId="10640"/>
    <cellStyle name="Moneda 5 2 4 2 5 4" xfId="7328"/>
    <cellStyle name="Moneda 5 2 4 2 6" xfId="1256"/>
    <cellStyle name="Moneda 5 2 4 2 6 2" xfId="2912"/>
    <cellStyle name="Moneda 5 2 4 2 6 2 2" xfId="6224"/>
    <cellStyle name="Moneda 5 2 4 2 6 2 2 2" xfId="12848"/>
    <cellStyle name="Moneda 5 2 4 2 6 2 3" xfId="9536"/>
    <cellStyle name="Moneda 5 2 4 2 6 3" xfId="4568"/>
    <cellStyle name="Moneda 5 2 4 2 6 3 2" xfId="11192"/>
    <cellStyle name="Moneda 5 2 4 2 6 4" xfId="7880"/>
    <cellStyle name="Moneda 5 2 4 2 7" xfId="1808"/>
    <cellStyle name="Moneda 5 2 4 2 7 2" xfId="5120"/>
    <cellStyle name="Moneda 5 2 4 2 7 2 2" xfId="11744"/>
    <cellStyle name="Moneda 5 2 4 2 7 3" xfId="8432"/>
    <cellStyle name="Moneda 5 2 4 2 8" xfId="3464"/>
    <cellStyle name="Moneda 5 2 4 2 8 2" xfId="10088"/>
    <cellStyle name="Moneda 5 2 4 2 9" xfId="6776"/>
    <cellStyle name="Moneda 5 2 4 3" xfId="187"/>
    <cellStyle name="Moneda 5 2 4 3 2" xfId="325"/>
    <cellStyle name="Moneda 5 2 4 3 2 2" xfId="601"/>
    <cellStyle name="Moneda 5 2 4 3 2 2 2" xfId="1153"/>
    <cellStyle name="Moneda 5 2 4 3 2 2 2 2" xfId="2809"/>
    <cellStyle name="Moneda 5 2 4 3 2 2 2 2 2" xfId="6121"/>
    <cellStyle name="Moneda 5 2 4 3 2 2 2 2 2 2" xfId="12745"/>
    <cellStyle name="Moneda 5 2 4 3 2 2 2 2 3" xfId="9433"/>
    <cellStyle name="Moneda 5 2 4 3 2 2 2 3" xfId="4465"/>
    <cellStyle name="Moneda 5 2 4 3 2 2 2 3 2" xfId="11089"/>
    <cellStyle name="Moneda 5 2 4 3 2 2 2 4" xfId="7777"/>
    <cellStyle name="Moneda 5 2 4 3 2 2 3" xfId="1705"/>
    <cellStyle name="Moneda 5 2 4 3 2 2 3 2" xfId="3361"/>
    <cellStyle name="Moneda 5 2 4 3 2 2 3 2 2" xfId="6673"/>
    <cellStyle name="Moneda 5 2 4 3 2 2 3 2 2 2" xfId="13297"/>
    <cellStyle name="Moneda 5 2 4 3 2 2 3 2 3" xfId="9985"/>
    <cellStyle name="Moneda 5 2 4 3 2 2 3 3" xfId="5017"/>
    <cellStyle name="Moneda 5 2 4 3 2 2 3 3 2" xfId="11641"/>
    <cellStyle name="Moneda 5 2 4 3 2 2 3 4" xfId="8329"/>
    <cellStyle name="Moneda 5 2 4 3 2 2 4" xfId="2257"/>
    <cellStyle name="Moneda 5 2 4 3 2 2 4 2" xfId="5569"/>
    <cellStyle name="Moneda 5 2 4 3 2 2 4 2 2" xfId="12193"/>
    <cellStyle name="Moneda 5 2 4 3 2 2 4 3" xfId="8881"/>
    <cellStyle name="Moneda 5 2 4 3 2 2 5" xfId="3913"/>
    <cellStyle name="Moneda 5 2 4 3 2 2 5 2" xfId="10537"/>
    <cellStyle name="Moneda 5 2 4 3 2 2 6" xfId="7225"/>
    <cellStyle name="Moneda 5 2 4 3 2 3" xfId="877"/>
    <cellStyle name="Moneda 5 2 4 3 2 3 2" xfId="2533"/>
    <cellStyle name="Moneda 5 2 4 3 2 3 2 2" xfId="5845"/>
    <cellStyle name="Moneda 5 2 4 3 2 3 2 2 2" xfId="12469"/>
    <cellStyle name="Moneda 5 2 4 3 2 3 2 3" xfId="9157"/>
    <cellStyle name="Moneda 5 2 4 3 2 3 3" xfId="4189"/>
    <cellStyle name="Moneda 5 2 4 3 2 3 3 2" xfId="10813"/>
    <cellStyle name="Moneda 5 2 4 3 2 3 4" xfId="7501"/>
    <cellStyle name="Moneda 5 2 4 3 2 4" xfId="1429"/>
    <cellStyle name="Moneda 5 2 4 3 2 4 2" xfId="3085"/>
    <cellStyle name="Moneda 5 2 4 3 2 4 2 2" xfId="6397"/>
    <cellStyle name="Moneda 5 2 4 3 2 4 2 2 2" xfId="13021"/>
    <cellStyle name="Moneda 5 2 4 3 2 4 2 3" xfId="9709"/>
    <cellStyle name="Moneda 5 2 4 3 2 4 3" xfId="4741"/>
    <cellStyle name="Moneda 5 2 4 3 2 4 3 2" xfId="11365"/>
    <cellStyle name="Moneda 5 2 4 3 2 4 4" xfId="8053"/>
    <cellStyle name="Moneda 5 2 4 3 2 5" xfId="1981"/>
    <cellStyle name="Moneda 5 2 4 3 2 5 2" xfId="5293"/>
    <cellStyle name="Moneda 5 2 4 3 2 5 2 2" xfId="11917"/>
    <cellStyle name="Moneda 5 2 4 3 2 5 3" xfId="8605"/>
    <cellStyle name="Moneda 5 2 4 3 2 6" xfId="3637"/>
    <cellStyle name="Moneda 5 2 4 3 2 6 2" xfId="10261"/>
    <cellStyle name="Moneda 5 2 4 3 2 7" xfId="6949"/>
    <cellStyle name="Moneda 5 2 4 3 3" xfId="463"/>
    <cellStyle name="Moneda 5 2 4 3 3 2" xfId="1015"/>
    <cellStyle name="Moneda 5 2 4 3 3 2 2" xfId="2671"/>
    <cellStyle name="Moneda 5 2 4 3 3 2 2 2" xfId="5983"/>
    <cellStyle name="Moneda 5 2 4 3 3 2 2 2 2" xfId="12607"/>
    <cellStyle name="Moneda 5 2 4 3 3 2 2 3" xfId="9295"/>
    <cellStyle name="Moneda 5 2 4 3 3 2 3" xfId="4327"/>
    <cellStyle name="Moneda 5 2 4 3 3 2 3 2" xfId="10951"/>
    <cellStyle name="Moneda 5 2 4 3 3 2 4" xfId="7639"/>
    <cellStyle name="Moneda 5 2 4 3 3 3" xfId="1567"/>
    <cellStyle name="Moneda 5 2 4 3 3 3 2" xfId="3223"/>
    <cellStyle name="Moneda 5 2 4 3 3 3 2 2" xfId="6535"/>
    <cellStyle name="Moneda 5 2 4 3 3 3 2 2 2" xfId="13159"/>
    <cellStyle name="Moneda 5 2 4 3 3 3 2 3" xfId="9847"/>
    <cellStyle name="Moneda 5 2 4 3 3 3 3" xfId="4879"/>
    <cellStyle name="Moneda 5 2 4 3 3 3 3 2" xfId="11503"/>
    <cellStyle name="Moneda 5 2 4 3 3 3 4" xfId="8191"/>
    <cellStyle name="Moneda 5 2 4 3 3 4" xfId="2119"/>
    <cellStyle name="Moneda 5 2 4 3 3 4 2" xfId="5431"/>
    <cellStyle name="Moneda 5 2 4 3 3 4 2 2" xfId="12055"/>
    <cellStyle name="Moneda 5 2 4 3 3 4 3" xfId="8743"/>
    <cellStyle name="Moneda 5 2 4 3 3 5" xfId="3775"/>
    <cellStyle name="Moneda 5 2 4 3 3 5 2" xfId="10399"/>
    <cellStyle name="Moneda 5 2 4 3 3 6" xfId="7087"/>
    <cellStyle name="Moneda 5 2 4 3 4" xfId="739"/>
    <cellStyle name="Moneda 5 2 4 3 4 2" xfId="2395"/>
    <cellStyle name="Moneda 5 2 4 3 4 2 2" xfId="5707"/>
    <cellStyle name="Moneda 5 2 4 3 4 2 2 2" xfId="12331"/>
    <cellStyle name="Moneda 5 2 4 3 4 2 3" xfId="9019"/>
    <cellStyle name="Moneda 5 2 4 3 4 3" xfId="4051"/>
    <cellStyle name="Moneda 5 2 4 3 4 3 2" xfId="10675"/>
    <cellStyle name="Moneda 5 2 4 3 4 4" xfId="7363"/>
    <cellStyle name="Moneda 5 2 4 3 5" xfId="1291"/>
    <cellStyle name="Moneda 5 2 4 3 5 2" xfId="2947"/>
    <cellStyle name="Moneda 5 2 4 3 5 2 2" xfId="6259"/>
    <cellStyle name="Moneda 5 2 4 3 5 2 2 2" xfId="12883"/>
    <cellStyle name="Moneda 5 2 4 3 5 2 3" xfId="9571"/>
    <cellStyle name="Moneda 5 2 4 3 5 3" xfId="4603"/>
    <cellStyle name="Moneda 5 2 4 3 5 3 2" xfId="11227"/>
    <cellStyle name="Moneda 5 2 4 3 5 4" xfId="7915"/>
    <cellStyle name="Moneda 5 2 4 3 6" xfId="1843"/>
    <cellStyle name="Moneda 5 2 4 3 6 2" xfId="5155"/>
    <cellStyle name="Moneda 5 2 4 3 6 2 2" xfId="11779"/>
    <cellStyle name="Moneda 5 2 4 3 6 3" xfId="8467"/>
    <cellStyle name="Moneda 5 2 4 3 7" xfId="3499"/>
    <cellStyle name="Moneda 5 2 4 3 7 2" xfId="10123"/>
    <cellStyle name="Moneda 5 2 4 3 8" xfId="6811"/>
    <cellStyle name="Moneda 5 2 4 4" xfId="256"/>
    <cellStyle name="Moneda 5 2 4 4 2" xfId="532"/>
    <cellStyle name="Moneda 5 2 4 4 2 2" xfId="1084"/>
    <cellStyle name="Moneda 5 2 4 4 2 2 2" xfId="2740"/>
    <cellStyle name="Moneda 5 2 4 4 2 2 2 2" xfId="6052"/>
    <cellStyle name="Moneda 5 2 4 4 2 2 2 2 2" xfId="12676"/>
    <cellStyle name="Moneda 5 2 4 4 2 2 2 3" xfId="9364"/>
    <cellStyle name="Moneda 5 2 4 4 2 2 3" xfId="4396"/>
    <cellStyle name="Moneda 5 2 4 4 2 2 3 2" xfId="11020"/>
    <cellStyle name="Moneda 5 2 4 4 2 2 4" xfId="7708"/>
    <cellStyle name="Moneda 5 2 4 4 2 3" xfId="1636"/>
    <cellStyle name="Moneda 5 2 4 4 2 3 2" xfId="3292"/>
    <cellStyle name="Moneda 5 2 4 4 2 3 2 2" xfId="6604"/>
    <cellStyle name="Moneda 5 2 4 4 2 3 2 2 2" xfId="13228"/>
    <cellStyle name="Moneda 5 2 4 4 2 3 2 3" xfId="9916"/>
    <cellStyle name="Moneda 5 2 4 4 2 3 3" xfId="4948"/>
    <cellStyle name="Moneda 5 2 4 4 2 3 3 2" xfId="11572"/>
    <cellStyle name="Moneda 5 2 4 4 2 3 4" xfId="8260"/>
    <cellStyle name="Moneda 5 2 4 4 2 4" xfId="2188"/>
    <cellStyle name="Moneda 5 2 4 4 2 4 2" xfId="5500"/>
    <cellStyle name="Moneda 5 2 4 4 2 4 2 2" xfId="12124"/>
    <cellStyle name="Moneda 5 2 4 4 2 4 3" xfId="8812"/>
    <cellStyle name="Moneda 5 2 4 4 2 5" xfId="3844"/>
    <cellStyle name="Moneda 5 2 4 4 2 5 2" xfId="10468"/>
    <cellStyle name="Moneda 5 2 4 4 2 6" xfId="7156"/>
    <cellStyle name="Moneda 5 2 4 4 3" xfId="808"/>
    <cellStyle name="Moneda 5 2 4 4 3 2" xfId="2464"/>
    <cellStyle name="Moneda 5 2 4 4 3 2 2" xfId="5776"/>
    <cellStyle name="Moneda 5 2 4 4 3 2 2 2" xfId="12400"/>
    <cellStyle name="Moneda 5 2 4 4 3 2 3" xfId="9088"/>
    <cellStyle name="Moneda 5 2 4 4 3 3" xfId="4120"/>
    <cellStyle name="Moneda 5 2 4 4 3 3 2" xfId="10744"/>
    <cellStyle name="Moneda 5 2 4 4 3 4" xfId="7432"/>
    <cellStyle name="Moneda 5 2 4 4 4" xfId="1360"/>
    <cellStyle name="Moneda 5 2 4 4 4 2" xfId="3016"/>
    <cellStyle name="Moneda 5 2 4 4 4 2 2" xfId="6328"/>
    <cellStyle name="Moneda 5 2 4 4 4 2 2 2" xfId="12952"/>
    <cellStyle name="Moneda 5 2 4 4 4 2 3" xfId="9640"/>
    <cellStyle name="Moneda 5 2 4 4 4 3" xfId="4672"/>
    <cellStyle name="Moneda 5 2 4 4 4 3 2" xfId="11296"/>
    <cellStyle name="Moneda 5 2 4 4 4 4" xfId="7984"/>
    <cellStyle name="Moneda 5 2 4 4 5" xfId="1912"/>
    <cellStyle name="Moneda 5 2 4 4 5 2" xfId="5224"/>
    <cellStyle name="Moneda 5 2 4 4 5 2 2" xfId="11848"/>
    <cellStyle name="Moneda 5 2 4 4 5 3" xfId="8536"/>
    <cellStyle name="Moneda 5 2 4 4 6" xfId="3568"/>
    <cellStyle name="Moneda 5 2 4 4 6 2" xfId="10192"/>
    <cellStyle name="Moneda 5 2 4 4 7" xfId="6880"/>
    <cellStyle name="Moneda 5 2 4 5" xfId="394"/>
    <cellStyle name="Moneda 5 2 4 5 2" xfId="946"/>
    <cellStyle name="Moneda 5 2 4 5 2 2" xfId="2602"/>
    <cellStyle name="Moneda 5 2 4 5 2 2 2" xfId="5914"/>
    <cellStyle name="Moneda 5 2 4 5 2 2 2 2" xfId="12538"/>
    <cellStyle name="Moneda 5 2 4 5 2 2 3" xfId="9226"/>
    <cellStyle name="Moneda 5 2 4 5 2 3" xfId="4258"/>
    <cellStyle name="Moneda 5 2 4 5 2 3 2" xfId="10882"/>
    <cellStyle name="Moneda 5 2 4 5 2 4" xfId="7570"/>
    <cellStyle name="Moneda 5 2 4 5 3" xfId="1498"/>
    <cellStyle name="Moneda 5 2 4 5 3 2" xfId="3154"/>
    <cellStyle name="Moneda 5 2 4 5 3 2 2" xfId="6466"/>
    <cellStyle name="Moneda 5 2 4 5 3 2 2 2" xfId="13090"/>
    <cellStyle name="Moneda 5 2 4 5 3 2 3" xfId="9778"/>
    <cellStyle name="Moneda 5 2 4 5 3 3" xfId="4810"/>
    <cellStyle name="Moneda 5 2 4 5 3 3 2" xfId="11434"/>
    <cellStyle name="Moneda 5 2 4 5 3 4" xfId="8122"/>
    <cellStyle name="Moneda 5 2 4 5 4" xfId="2050"/>
    <cellStyle name="Moneda 5 2 4 5 4 2" xfId="5362"/>
    <cellStyle name="Moneda 5 2 4 5 4 2 2" xfId="11986"/>
    <cellStyle name="Moneda 5 2 4 5 4 3" xfId="8674"/>
    <cellStyle name="Moneda 5 2 4 5 5" xfId="3706"/>
    <cellStyle name="Moneda 5 2 4 5 5 2" xfId="10330"/>
    <cellStyle name="Moneda 5 2 4 5 6" xfId="7018"/>
    <cellStyle name="Moneda 5 2 4 6" xfId="670"/>
    <cellStyle name="Moneda 5 2 4 6 2" xfId="2326"/>
    <cellStyle name="Moneda 5 2 4 6 2 2" xfId="5638"/>
    <cellStyle name="Moneda 5 2 4 6 2 2 2" xfId="12262"/>
    <cellStyle name="Moneda 5 2 4 6 2 3" xfId="8950"/>
    <cellStyle name="Moneda 5 2 4 6 3" xfId="3982"/>
    <cellStyle name="Moneda 5 2 4 6 3 2" xfId="10606"/>
    <cellStyle name="Moneda 5 2 4 6 4" xfId="7294"/>
    <cellStyle name="Moneda 5 2 4 7" xfId="1222"/>
    <cellStyle name="Moneda 5 2 4 7 2" xfId="2878"/>
    <cellStyle name="Moneda 5 2 4 7 2 2" xfId="6190"/>
    <cellStyle name="Moneda 5 2 4 7 2 2 2" xfId="12814"/>
    <cellStyle name="Moneda 5 2 4 7 2 3" xfId="9502"/>
    <cellStyle name="Moneda 5 2 4 7 3" xfId="4534"/>
    <cellStyle name="Moneda 5 2 4 7 3 2" xfId="11158"/>
    <cellStyle name="Moneda 5 2 4 7 4" xfId="7846"/>
    <cellStyle name="Moneda 5 2 4 8" xfId="1774"/>
    <cellStyle name="Moneda 5 2 4 8 2" xfId="5086"/>
    <cellStyle name="Moneda 5 2 4 8 2 2" xfId="11710"/>
    <cellStyle name="Moneda 5 2 4 8 3" xfId="8398"/>
    <cellStyle name="Moneda 5 2 4 9" xfId="3430"/>
    <cellStyle name="Moneda 5 2 4 9 2" xfId="10054"/>
    <cellStyle name="Moneda 5 2 5" xfId="136"/>
    <cellStyle name="Moneda 5 2 5 2" xfId="205"/>
    <cellStyle name="Moneda 5 2 5 2 2" xfId="343"/>
    <cellStyle name="Moneda 5 2 5 2 2 2" xfId="619"/>
    <cellStyle name="Moneda 5 2 5 2 2 2 2" xfId="1171"/>
    <cellStyle name="Moneda 5 2 5 2 2 2 2 2" xfId="2827"/>
    <cellStyle name="Moneda 5 2 5 2 2 2 2 2 2" xfId="6139"/>
    <cellStyle name="Moneda 5 2 5 2 2 2 2 2 2 2" xfId="12763"/>
    <cellStyle name="Moneda 5 2 5 2 2 2 2 2 3" xfId="9451"/>
    <cellStyle name="Moneda 5 2 5 2 2 2 2 3" xfId="4483"/>
    <cellStyle name="Moneda 5 2 5 2 2 2 2 3 2" xfId="11107"/>
    <cellStyle name="Moneda 5 2 5 2 2 2 2 4" xfId="7795"/>
    <cellStyle name="Moneda 5 2 5 2 2 2 3" xfId="1723"/>
    <cellStyle name="Moneda 5 2 5 2 2 2 3 2" xfId="3379"/>
    <cellStyle name="Moneda 5 2 5 2 2 2 3 2 2" xfId="6691"/>
    <cellStyle name="Moneda 5 2 5 2 2 2 3 2 2 2" xfId="13315"/>
    <cellStyle name="Moneda 5 2 5 2 2 2 3 2 3" xfId="10003"/>
    <cellStyle name="Moneda 5 2 5 2 2 2 3 3" xfId="5035"/>
    <cellStyle name="Moneda 5 2 5 2 2 2 3 3 2" xfId="11659"/>
    <cellStyle name="Moneda 5 2 5 2 2 2 3 4" xfId="8347"/>
    <cellStyle name="Moneda 5 2 5 2 2 2 4" xfId="2275"/>
    <cellStyle name="Moneda 5 2 5 2 2 2 4 2" xfId="5587"/>
    <cellStyle name="Moneda 5 2 5 2 2 2 4 2 2" xfId="12211"/>
    <cellStyle name="Moneda 5 2 5 2 2 2 4 3" xfId="8899"/>
    <cellStyle name="Moneda 5 2 5 2 2 2 5" xfId="3931"/>
    <cellStyle name="Moneda 5 2 5 2 2 2 5 2" xfId="10555"/>
    <cellStyle name="Moneda 5 2 5 2 2 2 6" xfId="7243"/>
    <cellStyle name="Moneda 5 2 5 2 2 3" xfId="895"/>
    <cellStyle name="Moneda 5 2 5 2 2 3 2" xfId="2551"/>
    <cellStyle name="Moneda 5 2 5 2 2 3 2 2" xfId="5863"/>
    <cellStyle name="Moneda 5 2 5 2 2 3 2 2 2" xfId="12487"/>
    <cellStyle name="Moneda 5 2 5 2 2 3 2 3" xfId="9175"/>
    <cellStyle name="Moneda 5 2 5 2 2 3 3" xfId="4207"/>
    <cellStyle name="Moneda 5 2 5 2 2 3 3 2" xfId="10831"/>
    <cellStyle name="Moneda 5 2 5 2 2 3 4" xfId="7519"/>
    <cellStyle name="Moneda 5 2 5 2 2 4" xfId="1447"/>
    <cellStyle name="Moneda 5 2 5 2 2 4 2" xfId="3103"/>
    <cellStyle name="Moneda 5 2 5 2 2 4 2 2" xfId="6415"/>
    <cellStyle name="Moneda 5 2 5 2 2 4 2 2 2" xfId="13039"/>
    <cellStyle name="Moneda 5 2 5 2 2 4 2 3" xfId="9727"/>
    <cellStyle name="Moneda 5 2 5 2 2 4 3" xfId="4759"/>
    <cellStyle name="Moneda 5 2 5 2 2 4 3 2" xfId="11383"/>
    <cellStyle name="Moneda 5 2 5 2 2 4 4" xfId="8071"/>
    <cellStyle name="Moneda 5 2 5 2 2 5" xfId="1999"/>
    <cellStyle name="Moneda 5 2 5 2 2 5 2" xfId="5311"/>
    <cellStyle name="Moneda 5 2 5 2 2 5 2 2" xfId="11935"/>
    <cellStyle name="Moneda 5 2 5 2 2 5 3" xfId="8623"/>
    <cellStyle name="Moneda 5 2 5 2 2 6" xfId="3655"/>
    <cellStyle name="Moneda 5 2 5 2 2 6 2" xfId="10279"/>
    <cellStyle name="Moneda 5 2 5 2 2 7" xfId="6967"/>
    <cellStyle name="Moneda 5 2 5 2 3" xfId="481"/>
    <cellStyle name="Moneda 5 2 5 2 3 2" xfId="1033"/>
    <cellStyle name="Moneda 5 2 5 2 3 2 2" xfId="2689"/>
    <cellStyle name="Moneda 5 2 5 2 3 2 2 2" xfId="6001"/>
    <cellStyle name="Moneda 5 2 5 2 3 2 2 2 2" xfId="12625"/>
    <cellStyle name="Moneda 5 2 5 2 3 2 2 3" xfId="9313"/>
    <cellStyle name="Moneda 5 2 5 2 3 2 3" xfId="4345"/>
    <cellStyle name="Moneda 5 2 5 2 3 2 3 2" xfId="10969"/>
    <cellStyle name="Moneda 5 2 5 2 3 2 4" xfId="7657"/>
    <cellStyle name="Moneda 5 2 5 2 3 3" xfId="1585"/>
    <cellStyle name="Moneda 5 2 5 2 3 3 2" xfId="3241"/>
    <cellStyle name="Moneda 5 2 5 2 3 3 2 2" xfId="6553"/>
    <cellStyle name="Moneda 5 2 5 2 3 3 2 2 2" xfId="13177"/>
    <cellStyle name="Moneda 5 2 5 2 3 3 2 3" xfId="9865"/>
    <cellStyle name="Moneda 5 2 5 2 3 3 3" xfId="4897"/>
    <cellStyle name="Moneda 5 2 5 2 3 3 3 2" xfId="11521"/>
    <cellStyle name="Moneda 5 2 5 2 3 3 4" xfId="8209"/>
    <cellStyle name="Moneda 5 2 5 2 3 4" xfId="2137"/>
    <cellStyle name="Moneda 5 2 5 2 3 4 2" xfId="5449"/>
    <cellStyle name="Moneda 5 2 5 2 3 4 2 2" xfId="12073"/>
    <cellStyle name="Moneda 5 2 5 2 3 4 3" xfId="8761"/>
    <cellStyle name="Moneda 5 2 5 2 3 5" xfId="3793"/>
    <cellStyle name="Moneda 5 2 5 2 3 5 2" xfId="10417"/>
    <cellStyle name="Moneda 5 2 5 2 3 6" xfId="7105"/>
    <cellStyle name="Moneda 5 2 5 2 4" xfId="757"/>
    <cellStyle name="Moneda 5 2 5 2 4 2" xfId="2413"/>
    <cellStyle name="Moneda 5 2 5 2 4 2 2" xfId="5725"/>
    <cellStyle name="Moneda 5 2 5 2 4 2 2 2" xfId="12349"/>
    <cellStyle name="Moneda 5 2 5 2 4 2 3" xfId="9037"/>
    <cellStyle name="Moneda 5 2 5 2 4 3" xfId="4069"/>
    <cellStyle name="Moneda 5 2 5 2 4 3 2" xfId="10693"/>
    <cellStyle name="Moneda 5 2 5 2 4 4" xfId="7381"/>
    <cellStyle name="Moneda 5 2 5 2 5" xfId="1309"/>
    <cellStyle name="Moneda 5 2 5 2 5 2" xfId="2965"/>
    <cellStyle name="Moneda 5 2 5 2 5 2 2" xfId="6277"/>
    <cellStyle name="Moneda 5 2 5 2 5 2 2 2" xfId="12901"/>
    <cellStyle name="Moneda 5 2 5 2 5 2 3" xfId="9589"/>
    <cellStyle name="Moneda 5 2 5 2 5 3" xfId="4621"/>
    <cellStyle name="Moneda 5 2 5 2 5 3 2" xfId="11245"/>
    <cellStyle name="Moneda 5 2 5 2 5 4" xfId="7933"/>
    <cellStyle name="Moneda 5 2 5 2 6" xfId="1861"/>
    <cellStyle name="Moneda 5 2 5 2 6 2" xfId="5173"/>
    <cellStyle name="Moneda 5 2 5 2 6 2 2" xfId="11797"/>
    <cellStyle name="Moneda 5 2 5 2 6 3" xfId="8485"/>
    <cellStyle name="Moneda 5 2 5 2 7" xfId="3517"/>
    <cellStyle name="Moneda 5 2 5 2 7 2" xfId="10141"/>
    <cellStyle name="Moneda 5 2 5 2 8" xfId="6829"/>
    <cellStyle name="Moneda 5 2 5 3" xfId="274"/>
    <cellStyle name="Moneda 5 2 5 3 2" xfId="550"/>
    <cellStyle name="Moneda 5 2 5 3 2 2" xfId="1102"/>
    <cellStyle name="Moneda 5 2 5 3 2 2 2" xfId="2758"/>
    <cellStyle name="Moneda 5 2 5 3 2 2 2 2" xfId="6070"/>
    <cellStyle name="Moneda 5 2 5 3 2 2 2 2 2" xfId="12694"/>
    <cellStyle name="Moneda 5 2 5 3 2 2 2 3" xfId="9382"/>
    <cellStyle name="Moneda 5 2 5 3 2 2 3" xfId="4414"/>
    <cellStyle name="Moneda 5 2 5 3 2 2 3 2" xfId="11038"/>
    <cellStyle name="Moneda 5 2 5 3 2 2 4" xfId="7726"/>
    <cellStyle name="Moneda 5 2 5 3 2 3" xfId="1654"/>
    <cellStyle name="Moneda 5 2 5 3 2 3 2" xfId="3310"/>
    <cellStyle name="Moneda 5 2 5 3 2 3 2 2" xfId="6622"/>
    <cellStyle name="Moneda 5 2 5 3 2 3 2 2 2" xfId="13246"/>
    <cellStyle name="Moneda 5 2 5 3 2 3 2 3" xfId="9934"/>
    <cellStyle name="Moneda 5 2 5 3 2 3 3" xfId="4966"/>
    <cellStyle name="Moneda 5 2 5 3 2 3 3 2" xfId="11590"/>
    <cellStyle name="Moneda 5 2 5 3 2 3 4" xfId="8278"/>
    <cellStyle name="Moneda 5 2 5 3 2 4" xfId="2206"/>
    <cellStyle name="Moneda 5 2 5 3 2 4 2" xfId="5518"/>
    <cellStyle name="Moneda 5 2 5 3 2 4 2 2" xfId="12142"/>
    <cellStyle name="Moneda 5 2 5 3 2 4 3" xfId="8830"/>
    <cellStyle name="Moneda 5 2 5 3 2 5" xfId="3862"/>
    <cellStyle name="Moneda 5 2 5 3 2 5 2" xfId="10486"/>
    <cellStyle name="Moneda 5 2 5 3 2 6" xfId="7174"/>
    <cellStyle name="Moneda 5 2 5 3 3" xfId="826"/>
    <cellStyle name="Moneda 5 2 5 3 3 2" xfId="2482"/>
    <cellStyle name="Moneda 5 2 5 3 3 2 2" xfId="5794"/>
    <cellStyle name="Moneda 5 2 5 3 3 2 2 2" xfId="12418"/>
    <cellStyle name="Moneda 5 2 5 3 3 2 3" xfId="9106"/>
    <cellStyle name="Moneda 5 2 5 3 3 3" xfId="4138"/>
    <cellStyle name="Moneda 5 2 5 3 3 3 2" xfId="10762"/>
    <cellStyle name="Moneda 5 2 5 3 3 4" xfId="7450"/>
    <cellStyle name="Moneda 5 2 5 3 4" xfId="1378"/>
    <cellStyle name="Moneda 5 2 5 3 4 2" xfId="3034"/>
    <cellStyle name="Moneda 5 2 5 3 4 2 2" xfId="6346"/>
    <cellStyle name="Moneda 5 2 5 3 4 2 2 2" xfId="12970"/>
    <cellStyle name="Moneda 5 2 5 3 4 2 3" xfId="9658"/>
    <cellStyle name="Moneda 5 2 5 3 4 3" xfId="4690"/>
    <cellStyle name="Moneda 5 2 5 3 4 3 2" xfId="11314"/>
    <cellStyle name="Moneda 5 2 5 3 4 4" xfId="8002"/>
    <cellStyle name="Moneda 5 2 5 3 5" xfId="1930"/>
    <cellStyle name="Moneda 5 2 5 3 5 2" xfId="5242"/>
    <cellStyle name="Moneda 5 2 5 3 5 2 2" xfId="11866"/>
    <cellStyle name="Moneda 5 2 5 3 5 3" xfId="8554"/>
    <cellStyle name="Moneda 5 2 5 3 6" xfId="3586"/>
    <cellStyle name="Moneda 5 2 5 3 6 2" xfId="10210"/>
    <cellStyle name="Moneda 5 2 5 3 7" xfId="6898"/>
    <cellStyle name="Moneda 5 2 5 4" xfId="412"/>
    <cellStyle name="Moneda 5 2 5 4 2" xfId="964"/>
    <cellStyle name="Moneda 5 2 5 4 2 2" xfId="2620"/>
    <cellStyle name="Moneda 5 2 5 4 2 2 2" xfId="5932"/>
    <cellStyle name="Moneda 5 2 5 4 2 2 2 2" xfId="12556"/>
    <cellStyle name="Moneda 5 2 5 4 2 2 3" xfId="9244"/>
    <cellStyle name="Moneda 5 2 5 4 2 3" xfId="4276"/>
    <cellStyle name="Moneda 5 2 5 4 2 3 2" xfId="10900"/>
    <cellStyle name="Moneda 5 2 5 4 2 4" xfId="7588"/>
    <cellStyle name="Moneda 5 2 5 4 3" xfId="1516"/>
    <cellStyle name="Moneda 5 2 5 4 3 2" xfId="3172"/>
    <cellStyle name="Moneda 5 2 5 4 3 2 2" xfId="6484"/>
    <cellStyle name="Moneda 5 2 5 4 3 2 2 2" xfId="13108"/>
    <cellStyle name="Moneda 5 2 5 4 3 2 3" xfId="9796"/>
    <cellStyle name="Moneda 5 2 5 4 3 3" xfId="4828"/>
    <cellStyle name="Moneda 5 2 5 4 3 3 2" xfId="11452"/>
    <cellStyle name="Moneda 5 2 5 4 3 4" xfId="8140"/>
    <cellStyle name="Moneda 5 2 5 4 4" xfId="2068"/>
    <cellStyle name="Moneda 5 2 5 4 4 2" xfId="5380"/>
    <cellStyle name="Moneda 5 2 5 4 4 2 2" xfId="12004"/>
    <cellStyle name="Moneda 5 2 5 4 4 3" xfId="8692"/>
    <cellStyle name="Moneda 5 2 5 4 5" xfId="3724"/>
    <cellStyle name="Moneda 5 2 5 4 5 2" xfId="10348"/>
    <cellStyle name="Moneda 5 2 5 4 6" xfId="7036"/>
    <cellStyle name="Moneda 5 2 5 5" xfId="688"/>
    <cellStyle name="Moneda 5 2 5 5 2" xfId="2344"/>
    <cellStyle name="Moneda 5 2 5 5 2 2" xfId="5656"/>
    <cellStyle name="Moneda 5 2 5 5 2 2 2" xfId="12280"/>
    <cellStyle name="Moneda 5 2 5 5 2 3" xfId="8968"/>
    <cellStyle name="Moneda 5 2 5 5 3" xfId="4000"/>
    <cellStyle name="Moneda 5 2 5 5 3 2" xfId="10624"/>
    <cellStyle name="Moneda 5 2 5 5 4" xfId="7312"/>
    <cellStyle name="Moneda 5 2 5 6" xfId="1240"/>
    <cellStyle name="Moneda 5 2 5 6 2" xfId="2896"/>
    <cellStyle name="Moneda 5 2 5 6 2 2" xfId="6208"/>
    <cellStyle name="Moneda 5 2 5 6 2 2 2" xfId="12832"/>
    <cellStyle name="Moneda 5 2 5 6 2 3" xfId="9520"/>
    <cellStyle name="Moneda 5 2 5 6 3" xfId="4552"/>
    <cellStyle name="Moneda 5 2 5 6 3 2" xfId="11176"/>
    <cellStyle name="Moneda 5 2 5 6 4" xfId="7864"/>
    <cellStyle name="Moneda 5 2 5 7" xfId="1792"/>
    <cellStyle name="Moneda 5 2 5 7 2" xfId="5104"/>
    <cellStyle name="Moneda 5 2 5 7 2 2" xfId="11728"/>
    <cellStyle name="Moneda 5 2 5 7 3" xfId="8416"/>
    <cellStyle name="Moneda 5 2 5 8" xfId="3448"/>
    <cellStyle name="Moneda 5 2 5 8 2" xfId="10072"/>
    <cellStyle name="Moneda 5 2 5 9" xfId="6760"/>
    <cellStyle name="Moneda 5 2 6" xfId="171"/>
    <cellStyle name="Moneda 5 2 6 2" xfId="309"/>
    <cellStyle name="Moneda 5 2 6 2 2" xfId="585"/>
    <cellStyle name="Moneda 5 2 6 2 2 2" xfId="1137"/>
    <cellStyle name="Moneda 5 2 6 2 2 2 2" xfId="2793"/>
    <cellStyle name="Moneda 5 2 6 2 2 2 2 2" xfId="6105"/>
    <cellStyle name="Moneda 5 2 6 2 2 2 2 2 2" xfId="12729"/>
    <cellStyle name="Moneda 5 2 6 2 2 2 2 3" xfId="9417"/>
    <cellStyle name="Moneda 5 2 6 2 2 2 3" xfId="4449"/>
    <cellStyle name="Moneda 5 2 6 2 2 2 3 2" xfId="11073"/>
    <cellStyle name="Moneda 5 2 6 2 2 2 4" xfId="7761"/>
    <cellStyle name="Moneda 5 2 6 2 2 3" xfId="1689"/>
    <cellStyle name="Moneda 5 2 6 2 2 3 2" xfId="3345"/>
    <cellStyle name="Moneda 5 2 6 2 2 3 2 2" xfId="6657"/>
    <cellStyle name="Moneda 5 2 6 2 2 3 2 2 2" xfId="13281"/>
    <cellStyle name="Moneda 5 2 6 2 2 3 2 3" xfId="9969"/>
    <cellStyle name="Moneda 5 2 6 2 2 3 3" xfId="5001"/>
    <cellStyle name="Moneda 5 2 6 2 2 3 3 2" xfId="11625"/>
    <cellStyle name="Moneda 5 2 6 2 2 3 4" xfId="8313"/>
    <cellStyle name="Moneda 5 2 6 2 2 4" xfId="2241"/>
    <cellStyle name="Moneda 5 2 6 2 2 4 2" xfId="5553"/>
    <cellStyle name="Moneda 5 2 6 2 2 4 2 2" xfId="12177"/>
    <cellStyle name="Moneda 5 2 6 2 2 4 3" xfId="8865"/>
    <cellStyle name="Moneda 5 2 6 2 2 5" xfId="3897"/>
    <cellStyle name="Moneda 5 2 6 2 2 5 2" xfId="10521"/>
    <cellStyle name="Moneda 5 2 6 2 2 6" xfId="7209"/>
    <cellStyle name="Moneda 5 2 6 2 3" xfId="861"/>
    <cellStyle name="Moneda 5 2 6 2 3 2" xfId="2517"/>
    <cellStyle name="Moneda 5 2 6 2 3 2 2" xfId="5829"/>
    <cellStyle name="Moneda 5 2 6 2 3 2 2 2" xfId="12453"/>
    <cellStyle name="Moneda 5 2 6 2 3 2 3" xfId="9141"/>
    <cellStyle name="Moneda 5 2 6 2 3 3" xfId="4173"/>
    <cellStyle name="Moneda 5 2 6 2 3 3 2" xfId="10797"/>
    <cellStyle name="Moneda 5 2 6 2 3 4" xfId="7485"/>
    <cellStyle name="Moneda 5 2 6 2 4" xfId="1413"/>
    <cellStyle name="Moneda 5 2 6 2 4 2" xfId="3069"/>
    <cellStyle name="Moneda 5 2 6 2 4 2 2" xfId="6381"/>
    <cellStyle name="Moneda 5 2 6 2 4 2 2 2" xfId="13005"/>
    <cellStyle name="Moneda 5 2 6 2 4 2 3" xfId="9693"/>
    <cellStyle name="Moneda 5 2 6 2 4 3" xfId="4725"/>
    <cellStyle name="Moneda 5 2 6 2 4 3 2" xfId="11349"/>
    <cellStyle name="Moneda 5 2 6 2 4 4" xfId="8037"/>
    <cellStyle name="Moneda 5 2 6 2 5" xfId="1965"/>
    <cellStyle name="Moneda 5 2 6 2 5 2" xfId="5277"/>
    <cellStyle name="Moneda 5 2 6 2 5 2 2" xfId="11901"/>
    <cellStyle name="Moneda 5 2 6 2 5 3" xfId="8589"/>
    <cellStyle name="Moneda 5 2 6 2 6" xfId="3621"/>
    <cellStyle name="Moneda 5 2 6 2 6 2" xfId="10245"/>
    <cellStyle name="Moneda 5 2 6 2 7" xfId="6933"/>
    <cellStyle name="Moneda 5 2 6 3" xfId="447"/>
    <cellStyle name="Moneda 5 2 6 3 2" xfId="999"/>
    <cellStyle name="Moneda 5 2 6 3 2 2" xfId="2655"/>
    <cellStyle name="Moneda 5 2 6 3 2 2 2" xfId="5967"/>
    <cellStyle name="Moneda 5 2 6 3 2 2 2 2" xfId="12591"/>
    <cellStyle name="Moneda 5 2 6 3 2 2 3" xfId="9279"/>
    <cellStyle name="Moneda 5 2 6 3 2 3" xfId="4311"/>
    <cellStyle name="Moneda 5 2 6 3 2 3 2" xfId="10935"/>
    <cellStyle name="Moneda 5 2 6 3 2 4" xfId="7623"/>
    <cellStyle name="Moneda 5 2 6 3 3" xfId="1551"/>
    <cellStyle name="Moneda 5 2 6 3 3 2" xfId="3207"/>
    <cellStyle name="Moneda 5 2 6 3 3 2 2" xfId="6519"/>
    <cellStyle name="Moneda 5 2 6 3 3 2 2 2" xfId="13143"/>
    <cellStyle name="Moneda 5 2 6 3 3 2 3" xfId="9831"/>
    <cellStyle name="Moneda 5 2 6 3 3 3" xfId="4863"/>
    <cellStyle name="Moneda 5 2 6 3 3 3 2" xfId="11487"/>
    <cellStyle name="Moneda 5 2 6 3 3 4" xfId="8175"/>
    <cellStyle name="Moneda 5 2 6 3 4" xfId="2103"/>
    <cellStyle name="Moneda 5 2 6 3 4 2" xfId="5415"/>
    <cellStyle name="Moneda 5 2 6 3 4 2 2" xfId="12039"/>
    <cellStyle name="Moneda 5 2 6 3 4 3" xfId="8727"/>
    <cellStyle name="Moneda 5 2 6 3 5" xfId="3759"/>
    <cellStyle name="Moneda 5 2 6 3 5 2" xfId="10383"/>
    <cellStyle name="Moneda 5 2 6 3 6" xfId="7071"/>
    <cellStyle name="Moneda 5 2 6 4" xfId="723"/>
    <cellStyle name="Moneda 5 2 6 4 2" xfId="2379"/>
    <cellStyle name="Moneda 5 2 6 4 2 2" xfId="5691"/>
    <cellStyle name="Moneda 5 2 6 4 2 2 2" xfId="12315"/>
    <cellStyle name="Moneda 5 2 6 4 2 3" xfId="9003"/>
    <cellStyle name="Moneda 5 2 6 4 3" xfId="4035"/>
    <cellStyle name="Moneda 5 2 6 4 3 2" xfId="10659"/>
    <cellStyle name="Moneda 5 2 6 4 4" xfId="7347"/>
    <cellStyle name="Moneda 5 2 6 5" xfId="1275"/>
    <cellStyle name="Moneda 5 2 6 5 2" xfId="2931"/>
    <cellStyle name="Moneda 5 2 6 5 2 2" xfId="6243"/>
    <cellStyle name="Moneda 5 2 6 5 2 2 2" xfId="12867"/>
    <cellStyle name="Moneda 5 2 6 5 2 3" xfId="9555"/>
    <cellStyle name="Moneda 5 2 6 5 3" xfId="4587"/>
    <cellStyle name="Moneda 5 2 6 5 3 2" xfId="11211"/>
    <cellStyle name="Moneda 5 2 6 5 4" xfId="7899"/>
    <cellStyle name="Moneda 5 2 6 6" xfId="1827"/>
    <cellStyle name="Moneda 5 2 6 6 2" xfId="5139"/>
    <cellStyle name="Moneda 5 2 6 6 2 2" xfId="11763"/>
    <cellStyle name="Moneda 5 2 6 6 3" xfId="8451"/>
    <cellStyle name="Moneda 5 2 6 7" xfId="3483"/>
    <cellStyle name="Moneda 5 2 6 7 2" xfId="10107"/>
    <cellStyle name="Moneda 5 2 6 8" xfId="6795"/>
    <cellStyle name="Moneda 5 2 7" xfId="240"/>
    <cellStyle name="Moneda 5 2 7 2" xfId="516"/>
    <cellStyle name="Moneda 5 2 7 2 2" xfId="1068"/>
    <cellStyle name="Moneda 5 2 7 2 2 2" xfId="2724"/>
    <cellStyle name="Moneda 5 2 7 2 2 2 2" xfId="6036"/>
    <cellStyle name="Moneda 5 2 7 2 2 2 2 2" xfId="12660"/>
    <cellStyle name="Moneda 5 2 7 2 2 2 3" xfId="9348"/>
    <cellStyle name="Moneda 5 2 7 2 2 3" xfId="4380"/>
    <cellStyle name="Moneda 5 2 7 2 2 3 2" xfId="11004"/>
    <cellStyle name="Moneda 5 2 7 2 2 4" xfId="7692"/>
    <cellStyle name="Moneda 5 2 7 2 3" xfId="1620"/>
    <cellStyle name="Moneda 5 2 7 2 3 2" xfId="3276"/>
    <cellStyle name="Moneda 5 2 7 2 3 2 2" xfId="6588"/>
    <cellStyle name="Moneda 5 2 7 2 3 2 2 2" xfId="13212"/>
    <cellStyle name="Moneda 5 2 7 2 3 2 3" xfId="9900"/>
    <cellStyle name="Moneda 5 2 7 2 3 3" xfId="4932"/>
    <cellStyle name="Moneda 5 2 7 2 3 3 2" xfId="11556"/>
    <cellStyle name="Moneda 5 2 7 2 3 4" xfId="8244"/>
    <cellStyle name="Moneda 5 2 7 2 4" xfId="2172"/>
    <cellStyle name="Moneda 5 2 7 2 4 2" xfId="5484"/>
    <cellStyle name="Moneda 5 2 7 2 4 2 2" xfId="12108"/>
    <cellStyle name="Moneda 5 2 7 2 4 3" xfId="8796"/>
    <cellStyle name="Moneda 5 2 7 2 5" xfId="3828"/>
    <cellStyle name="Moneda 5 2 7 2 5 2" xfId="10452"/>
    <cellStyle name="Moneda 5 2 7 2 6" xfId="7140"/>
    <cellStyle name="Moneda 5 2 7 3" xfId="792"/>
    <cellStyle name="Moneda 5 2 7 3 2" xfId="2448"/>
    <cellStyle name="Moneda 5 2 7 3 2 2" xfId="5760"/>
    <cellStyle name="Moneda 5 2 7 3 2 2 2" xfId="12384"/>
    <cellStyle name="Moneda 5 2 7 3 2 3" xfId="9072"/>
    <cellStyle name="Moneda 5 2 7 3 3" xfId="4104"/>
    <cellStyle name="Moneda 5 2 7 3 3 2" xfId="10728"/>
    <cellStyle name="Moneda 5 2 7 3 4" xfId="7416"/>
    <cellStyle name="Moneda 5 2 7 4" xfId="1344"/>
    <cellStyle name="Moneda 5 2 7 4 2" xfId="3000"/>
    <cellStyle name="Moneda 5 2 7 4 2 2" xfId="6312"/>
    <cellStyle name="Moneda 5 2 7 4 2 2 2" xfId="12936"/>
    <cellStyle name="Moneda 5 2 7 4 2 3" xfId="9624"/>
    <cellStyle name="Moneda 5 2 7 4 3" xfId="4656"/>
    <cellStyle name="Moneda 5 2 7 4 3 2" xfId="11280"/>
    <cellStyle name="Moneda 5 2 7 4 4" xfId="7968"/>
    <cellStyle name="Moneda 5 2 7 5" xfId="1896"/>
    <cellStyle name="Moneda 5 2 7 5 2" xfId="5208"/>
    <cellStyle name="Moneda 5 2 7 5 2 2" xfId="11832"/>
    <cellStyle name="Moneda 5 2 7 5 3" xfId="8520"/>
    <cellStyle name="Moneda 5 2 7 6" xfId="3552"/>
    <cellStyle name="Moneda 5 2 7 6 2" xfId="10176"/>
    <cellStyle name="Moneda 5 2 7 7" xfId="6864"/>
    <cellStyle name="Moneda 5 2 8" xfId="378"/>
    <cellStyle name="Moneda 5 2 8 2" xfId="930"/>
    <cellStyle name="Moneda 5 2 8 2 2" xfId="2586"/>
    <cellStyle name="Moneda 5 2 8 2 2 2" xfId="5898"/>
    <cellStyle name="Moneda 5 2 8 2 2 2 2" xfId="12522"/>
    <cellStyle name="Moneda 5 2 8 2 2 3" xfId="9210"/>
    <cellStyle name="Moneda 5 2 8 2 3" xfId="4242"/>
    <cellStyle name="Moneda 5 2 8 2 3 2" xfId="10866"/>
    <cellStyle name="Moneda 5 2 8 2 4" xfId="7554"/>
    <cellStyle name="Moneda 5 2 8 3" xfId="1482"/>
    <cellStyle name="Moneda 5 2 8 3 2" xfId="3138"/>
    <cellStyle name="Moneda 5 2 8 3 2 2" xfId="6450"/>
    <cellStyle name="Moneda 5 2 8 3 2 2 2" xfId="13074"/>
    <cellStyle name="Moneda 5 2 8 3 2 3" xfId="9762"/>
    <cellStyle name="Moneda 5 2 8 3 3" xfId="4794"/>
    <cellStyle name="Moneda 5 2 8 3 3 2" xfId="11418"/>
    <cellStyle name="Moneda 5 2 8 3 4" xfId="8106"/>
    <cellStyle name="Moneda 5 2 8 4" xfId="2034"/>
    <cellStyle name="Moneda 5 2 8 4 2" xfId="5346"/>
    <cellStyle name="Moneda 5 2 8 4 2 2" xfId="11970"/>
    <cellStyle name="Moneda 5 2 8 4 3" xfId="8658"/>
    <cellStyle name="Moneda 5 2 8 5" xfId="3690"/>
    <cellStyle name="Moneda 5 2 8 5 2" xfId="10314"/>
    <cellStyle name="Moneda 5 2 8 6" xfId="7002"/>
    <cellStyle name="Moneda 5 2 9" xfId="654"/>
    <cellStyle name="Moneda 5 2 9 2" xfId="2310"/>
    <cellStyle name="Moneda 5 2 9 2 2" xfId="5622"/>
    <cellStyle name="Moneda 5 2 9 2 2 2" xfId="12246"/>
    <cellStyle name="Moneda 5 2 9 2 3" xfId="8934"/>
    <cellStyle name="Moneda 5 2 9 3" xfId="3966"/>
    <cellStyle name="Moneda 5 2 9 3 2" xfId="10590"/>
    <cellStyle name="Moneda 5 2 9 4" xfId="7278"/>
    <cellStyle name="Moneda 5 3" xfId="104"/>
    <cellStyle name="Moneda 5 3 10" xfId="3416"/>
    <cellStyle name="Moneda 5 3 10 2" xfId="10040"/>
    <cellStyle name="Moneda 5 3 11" xfId="6728"/>
    <cellStyle name="Moneda 5 3 2" xfId="120"/>
    <cellStyle name="Moneda 5 3 2 10" xfId="6744"/>
    <cellStyle name="Moneda 5 3 2 2" xfId="154"/>
    <cellStyle name="Moneda 5 3 2 2 2" xfId="223"/>
    <cellStyle name="Moneda 5 3 2 2 2 2" xfId="361"/>
    <cellStyle name="Moneda 5 3 2 2 2 2 2" xfId="637"/>
    <cellStyle name="Moneda 5 3 2 2 2 2 2 2" xfId="1189"/>
    <cellStyle name="Moneda 5 3 2 2 2 2 2 2 2" xfId="2845"/>
    <cellStyle name="Moneda 5 3 2 2 2 2 2 2 2 2" xfId="6157"/>
    <cellStyle name="Moneda 5 3 2 2 2 2 2 2 2 2 2" xfId="12781"/>
    <cellStyle name="Moneda 5 3 2 2 2 2 2 2 2 3" xfId="9469"/>
    <cellStyle name="Moneda 5 3 2 2 2 2 2 2 3" xfId="4501"/>
    <cellStyle name="Moneda 5 3 2 2 2 2 2 2 3 2" xfId="11125"/>
    <cellStyle name="Moneda 5 3 2 2 2 2 2 2 4" xfId="7813"/>
    <cellStyle name="Moneda 5 3 2 2 2 2 2 3" xfId="1741"/>
    <cellStyle name="Moneda 5 3 2 2 2 2 2 3 2" xfId="3397"/>
    <cellStyle name="Moneda 5 3 2 2 2 2 2 3 2 2" xfId="6709"/>
    <cellStyle name="Moneda 5 3 2 2 2 2 2 3 2 2 2" xfId="13333"/>
    <cellStyle name="Moneda 5 3 2 2 2 2 2 3 2 3" xfId="10021"/>
    <cellStyle name="Moneda 5 3 2 2 2 2 2 3 3" xfId="5053"/>
    <cellStyle name="Moneda 5 3 2 2 2 2 2 3 3 2" xfId="11677"/>
    <cellStyle name="Moneda 5 3 2 2 2 2 2 3 4" xfId="8365"/>
    <cellStyle name="Moneda 5 3 2 2 2 2 2 4" xfId="2293"/>
    <cellStyle name="Moneda 5 3 2 2 2 2 2 4 2" xfId="5605"/>
    <cellStyle name="Moneda 5 3 2 2 2 2 2 4 2 2" xfId="12229"/>
    <cellStyle name="Moneda 5 3 2 2 2 2 2 4 3" xfId="8917"/>
    <cellStyle name="Moneda 5 3 2 2 2 2 2 5" xfId="3949"/>
    <cellStyle name="Moneda 5 3 2 2 2 2 2 5 2" xfId="10573"/>
    <cellStyle name="Moneda 5 3 2 2 2 2 2 6" xfId="7261"/>
    <cellStyle name="Moneda 5 3 2 2 2 2 3" xfId="913"/>
    <cellStyle name="Moneda 5 3 2 2 2 2 3 2" xfId="2569"/>
    <cellStyle name="Moneda 5 3 2 2 2 2 3 2 2" xfId="5881"/>
    <cellStyle name="Moneda 5 3 2 2 2 2 3 2 2 2" xfId="12505"/>
    <cellStyle name="Moneda 5 3 2 2 2 2 3 2 3" xfId="9193"/>
    <cellStyle name="Moneda 5 3 2 2 2 2 3 3" xfId="4225"/>
    <cellStyle name="Moneda 5 3 2 2 2 2 3 3 2" xfId="10849"/>
    <cellStyle name="Moneda 5 3 2 2 2 2 3 4" xfId="7537"/>
    <cellStyle name="Moneda 5 3 2 2 2 2 4" xfId="1465"/>
    <cellStyle name="Moneda 5 3 2 2 2 2 4 2" xfId="3121"/>
    <cellStyle name="Moneda 5 3 2 2 2 2 4 2 2" xfId="6433"/>
    <cellStyle name="Moneda 5 3 2 2 2 2 4 2 2 2" xfId="13057"/>
    <cellStyle name="Moneda 5 3 2 2 2 2 4 2 3" xfId="9745"/>
    <cellStyle name="Moneda 5 3 2 2 2 2 4 3" xfId="4777"/>
    <cellStyle name="Moneda 5 3 2 2 2 2 4 3 2" xfId="11401"/>
    <cellStyle name="Moneda 5 3 2 2 2 2 4 4" xfId="8089"/>
    <cellStyle name="Moneda 5 3 2 2 2 2 5" xfId="2017"/>
    <cellStyle name="Moneda 5 3 2 2 2 2 5 2" xfId="5329"/>
    <cellStyle name="Moneda 5 3 2 2 2 2 5 2 2" xfId="11953"/>
    <cellStyle name="Moneda 5 3 2 2 2 2 5 3" xfId="8641"/>
    <cellStyle name="Moneda 5 3 2 2 2 2 6" xfId="3673"/>
    <cellStyle name="Moneda 5 3 2 2 2 2 6 2" xfId="10297"/>
    <cellStyle name="Moneda 5 3 2 2 2 2 7" xfId="6985"/>
    <cellStyle name="Moneda 5 3 2 2 2 3" xfId="499"/>
    <cellStyle name="Moneda 5 3 2 2 2 3 2" xfId="1051"/>
    <cellStyle name="Moneda 5 3 2 2 2 3 2 2" xfId="2707"/>
    <cellStyle name="Moneda 5 3 2 2 2 3 2 2 2" xfId="6019"/>
    <cellStyle name="Moneda 5 3 2 2 2 3 2 2 2 2" xfId="12643"/>
    <cellStyle name="Moneda 5 3 2 2 2 3 2 2 3" xfId="9331"/>
    <cellStyle name="Moneda 5 3 2 2 2 3 2 3" xfId="4363"/>
    <cellStyle name="Moneda 5 3 2 2 2 3 2 3 2" xfId="10987"/>
    <cellStyle name="Moneda 5 3 2 2 2 3 2 4" xfId="7675"/>
    <cellStyle name="Moneda 5 3 2 2 2 3 3" xfId="1603"/>
    <cellStyle name="Moneda 5 3 2 2 2 3 3 2" xfId="3259"/>
    <cellStyle name="Moneda 5 3 2 2 2 3 3 2 2" xfId="6571"/>
    <cellStyle name="Moneda 5 3 2 2 2 3 3 2 2 2" xfId="13195"/>
    <cellStyle name="Moneda 5 3 2 2 2 3 3 2 3" xfId="9883"/>
    <cellStyle name="Moneda 5 3 2 2 2 3 3 3" xfId="4915"/>
    <cellStyle name="Moneda 5 3 2 2 2 3 3 3 2" xfId="11539"/>
    <cellStyle name="Moneda 5 3 2 2 2 3 3 4" xfId="8227"/>
    <cellStyle name="Moneda 5 3 2 2 2 3 4" xfId="2155"/>
    <cellStyle name="Moneda 5 3 2 2 2 3 4 2" xfId="5467"/>
    <cellStyle name="Moneda 5 3 2 2 2 3 4 2 2" xfId="12091"/>
    <cellStyle name="Moneda 5 3 2 2 2 3 4 3" xfId="8779"/>
    <cellStyle name="Moneda 5 3 2 2 2 3 5" xfId="3811"/>
    <cellStyle name="Moneda 5 3 2 2 2 3 5 2" xfId="10435"/>
    <cellStyle name="Moneda 5 3 2 2 2 3 6" xfId="7123"/>
    <cellStyle name="Moneda 5 3 2 2 2 4" xfId="775"/>
    <cellStyle name="Moneda 5 3 2 2 2 4 2" xfId="2431"/>
    <cellStyle name="Moneda 5 3 2 2 2 4 2 2" xfId="5743"/>
    <cellStyle name="Moneda 5 3 2 2 2 4 2 2 2" xfId="12367"/>
    <cellStyle name="Moneda 5 3 2 2 2 4 2 3" xfId="9055"/>
    <cellStyle name="Moneda 5 3 2 2 2 4 3" xfId="4087"/>
    <cellStyle name="Moneda 5 3 2 2 2 4 3 2" xfId="10711"/>
    <cellStyle name="Moneda 5 3 2 2 2 4 4" xfId="7399"/>
    <cellStyle name="Moneda 5 3 2 2 2 5" xfId="1327"/>
    <cellStyle name="Moneda 5 3 2 2 2 5 2" xfId="2983"/>
    <cellStyle name="Moneda 5 3 2 2 2 5 2 2" xfId="6295"/>
    <cellStyle name="Moneda 5 3 2 2 2 5 2 2 2" xfId="12919"/>
    <cellStyle name="Moneda 5 3 2 2 2 5 2 3" xfId="9607"/>
    <cellStyle name="Moneda 5 3 2 2 2 5 3" xfId="4639"/>
    <cellStyle name="Moneda 5 3 2 2 2 5 3 2" xfId="11263"/>
    <cellStyle name="Moneda 5 3 2 2 2 5 4" xfId="7951"/>
    <cellStyle name="Moneda 5 3 2 2 2 6" xfId="1879"/>
    <cellStyle name="Moneda 5 3 2 2 2 6 2" xfId="5191"/>
    <cellStyle name="Moneda 5 3 2 2 2 6 2 2" xfId="11815"/>
    <cellStyle name="Moneda 5 3 2 2 2 6 3" xfId="8503"/>
    <cellStyle name="Moneda 5 3 2 2 2 7" xfId="3535"/>
    <cellStyle name="Moneda 5 3 2 2 2 7 2" xfId="10159"/>
    <cellStyle name="Moneda 5 3 2 2 2 8" xfId="6847"/>
    <cellStyle name="Moneda 5 3 2 2 3" xfId="292"/>
    <cellStyle name="Moneda 5 3 2 2 3 2" xfId="568"/>
    <cellStyle name="Moneda 5 3 2 2 3 2 2" xfId="1120"/>
    <cellStyle name="Moneda 5 3 2 2 3 2 2 2" xfId="2776"/>
    <cellStyle name="Moneda 5 3 2 2 3 2 2 2 2" xfId="6088"/>
    <cellStyle name="Moneda 5 3 2 2 3 2 2 2 2 2" xfId="12712"/>
    <cellStyle name="Moneda 5 3 2 2 3 2 2 2 3" xfId="9400"/>
    <cellStyle name="Moneda 5 3 2 2 3 2 2 3" xfId="4432"/>
    <cellStyle name="Moneda 5 3 2 2 3 2 2 3 2" xfId="11056"/>
    <cellStyle name="Moneda 5 3 2 2 3 2 2 4" xfId="7744"/>
    <cellStyle name="Moneda 5 3 2 2 3 2 3" xfId="1672"/>
    <cellStyle name="Moneda 5 3 2 2 3 2 3 2" xfId="3328"/>
    <cellStyle name="Moneda 5 3 2 2 3 2 3 2 2" xfId="6640"/>
    <cellStyle name="Moneda 5 3 2 2 3 2 3 2 2 2" xfId="13264"/>
    <cellStyle name="Moneda 5 3 2 2 3 2 3 2 3" xfId="9952"/>
    <cellStyle name="Moneda 5 3 2 2 3 2 3 3" xfId="4984"/>
    <cellStyle name="Moneda 5 3 2 2 3 2 3 3 2" xfId="11608"/>
    <cellStyle name="Moneda 5 3 2 2 3 2 3 4" xfId="8296"/>
    <cellStyle name="Moneda 5 3 2 2 3 2 4" xfId="2224"/>
    <cellStyle name="Moneda 5 3 2 2 3 2 4 2" xfId="5536"/>
    <cellStyle name="Moneda 5 3 2 2 3 2 4 2 2" xfId="12160"/>
    <cellStyle name="Moneda 5 3 2 2 3 2 4 3" xfId="8848"/>
    <cellStyle name="Moneda 5 3 2 2 3 2 5" xfId="3880"/>
    <cellStyle name="Moneda 5 3 2 2 3 2 5 2" xfId="10504"/>
    <cellStyle name="Moneda 5 3 2 2 3 2 6" xfId="7192"/>
    <cellStyle name="Moneda 5 3 2 2 3 3" xfId="844"/>
    <cellStyle name="Moneda 5 3 2 2 3 3 2" xfId="2500"/>
    <cellStyle name="Moneda 5 3 2 2 3 3 2 2" xfId="5812"/>
    <cellStyle name="Moneda 5 3 2 2 3 3 2 2 2" xfId="12436"/>
    <cellStyle name="Moneda 5 3 2 2 3 3 2 3" xfId="9124"/>
    <cellStyle name="Moneda 5 3 2 2 3 3 3" xfId="4156"/>
    <cellStyle name="Moneda 5 3 2 2 3 3 3 2" xfId="10780"/>
    <cellStyle name="Moneda 5 3 2 2 3 3 4" xfId="7468"/>
    <cellStyle name="Moneda 5 3 2 2 3 4" xfId="1396"/>
    <cellStyle name="Moneda 5 3 2 2 3 4 2" xfId="3052"/>
    <cellStyle name="Moneda 5 3 2 2 3 4 2 2" xfId="6364"/>
    <cellStyle name="Moneda 5 3 2 2 3 4 2 2 2" xfId="12988"/>
    <cellStyle name="Moneda 5 3 2 2 3 4 2 3" xfId="9676"/>
    <cellStyle name="Moneda 5 3 2 2 3 4 3" xfId="4708"/>
    <cellStyle name="Moneda 5 3 2 2 3 4 3 2" xfId="11332"/>
    <cellStyle name="Moneda 5 3 2 2 3 4 4" xfId="8020"/>
    <cellStyle name="Moneda 5 3 2 2 3 5" xfId="1948"/>
    <cellStyle name="Moneda 5 3 2 2 3 5 2" xfId="5260"/>
    <cellStyle name="Moneda 5 3 2 2 3 5 2 2" xfId="11884"/>
    <cellStyle name="Moneda 5 3 2 2 3 5 3" xfId="8572"/>
    <cellStyle name="Moneda 5 3 2 2 3 6" xfId="3604"/>
    <cellStyle name="Moneda 5 3 2 2 3 6 2" xfId="10228"/>
    <cellStyle name="Moneda 5 3 2 2 3 7" xfId="6916"/>
    <cellStyle name="Moneda 5 3 2 2 4" xfId="430"/>
    <cellStyle name="Moneda 5 3 2 2 4 2" xfId="982"/>
    <cellStyle name="Moneda 5 3 2 2 4 2 2" xfId="2638"/>
    <cellStyle name="Moneda 5 3 2 2 4 2 2 2" xfId="5950"/>
    <cellStyle name="Moneda 5 3 2 2 4 2 2 2 2" xfId="12574"/>
    <cellStyle name="Moneda 5 3 2 2 4 2 2 3" xfId="9262"/>
    <cellStyle name="Moneda 5 3 2 2 4 2 3" xfId="4294"/>
    <cellStyle name="Moneda 5 3 2 2 4 2 3 2" xfId="10918"/>
    <cellStyle name="Moneda 5 3 2 2 4 2 4" xfId="7606"/>
    <cellStyle name="Moneda 5 3 2 2 4 3" xfId="1534"/>
    <cellStyle name="Moneda 5 3 2 2 4 3 2" xfId="3190"/>
    <cellStyle name="Moneda 5 3 2 2 4 3 2 2" xfId="6502"/>
    <cellStyle name="Moneda 5 3 2 2 4 3 2 2 2" xfId="13126"/>
    <cellStyle name="Moneda 5 3 2 2 4 3 2 3" xfId="9814"/>
    <cellStyle name="Moneda 5 3 2 2 4 3 3" xfId="4846"/>
    <cellStyle name="Moneda 5 3 2 2 4 3 3 2" xfId="11470"/>
    <cellStyle name="Moneda 5 3 2 2 4 3 4" xfId="8158"/>
    <cellStyle name="Moneda 5 3 2 2 4 4" xfId="2086"/>
    <cellStyle name="Moneda 5 3 2 2 4 4 2" xfId="5398"/>
    <cellStyle name="Moneda 5 3 2 2 4 4 2 2" xfId="12022"/>
    <cellStyle name="Moneda 5 3 2 2 4 4 3" xfId="8710"/>
    <cellStyle name="Moneda 5 3 2 2 4 5" xfId="3742"/>
    <cellStyle name="Moneda 5 3 2 2 4 5 2" xfId="10366"/>
    <cellStyle name="Moneda 5 3 2 2 4 6" xfId="7054"/>
    <cellStyle name="Moneda 5 3 2 2 5" xfId="706"/>
    <cellStyle name="Moneda 5 3 2 2 5 2" xfId="2362"/>
    <cellStyle name="Moneda 5 3 2 2 5 2 2" xfId="5674"/>
    <cellStyle name="Moneda 5 3 2 2 5 2 2 2" xfId="12298"/>
    <cellStyle name="Moneda 5 3 2 2 5 2 3" xfId="8986"/>
    <cellStyle name="Moneda 5 3 2 2 5 3" xfId="4018"/>
    <cellStyle name="Moneda 5 3 2 2 5 3 2" xfId="10642"/>
    <cellStyle name="Moneda 5 3 2 2 5 4" xfId="7330"/>
    <cellStyle name="Moneda 5 3 2 2 6" xfId="1258"/>
    <cellStyle name="Moneda 5 3 2 2 6 2" xfId="2914"/>
    <cellStyle name="Moneda 5 3 2 2 6 2 2" xfId="6226"/>
    <cellStyle name="Moneda 5 3 2 2 6 2 2 2" xfId="12850"/>
    <cellStyle name="Moneda 5 3 2 2 6 2 3" xfId="9538"/>
    <cellStyle name="Moneda 5 3 2 2 6 3" xfId="4570"/>
    <cellStyle name="Moneda 5 3 2 2 6 3 2" xfId="11194"/>
    <cellStyle name="Moneda 5 3 2 2 6 4" xfId="7882"/>
    <cellStyle name="Moneda 5 3 2 2 7" xfId="1810"/>
    <cellStyle name="Moneda 5 3 2 2 7 2" xfId="5122"/>
    <cellStyle name="Moneda 5 3 2 2 7 2 2" xfId="11746"/>
    <cellStyle name="Moneda 5 3 2 2 7 3" xfId="8434"/>
    <cellStyle name="Moneda 5 3 2 2 8" xfId="3466"/>
    <cellStyle name="Moneda 5 3 2 2 8 2" xfId="10090"/>
    <cellStyle name="Moneda 5 3 2 2 9" xfId="6778"/>
    <cellStyle name="Moneda 5 3 2 3" xfId="189"/>
    <cellStyle name="Moneda 5 3 2 3 2" xfId="327"/>
    <cellStyle name="Moneda 5 3 2 3 2 2" xfId="603"/>
    <cellStyle name="Moneda 5 3 2 3 2 2 2" xfId="1155"/>
    <cellStyle name="Moneda 5 3 2 3 2 2 2 2" xfId="2811"/>
    <cellStyle name="Moneda 5 3 2 3 2 2 2 2 2" xfId="6123"/>
    <cellStyle name="Moneda 5 3 2 3 2 2 2 2 2 2" xfId="12747"/>
    <cellStyle name="Moneda 5 3 2 3 2 2 2 2 3" xfId="9435"/>
    <cellStyle name="Moneda 5 3 2 3 2 2 2 3" xfId="4467"/>
    <cellStyle name="Moneda 5 3 2 3 2 2 2 3 2" xfId="11091"/>
    <cellStyle name="Moneda 5 3 2 3 2 2 2 4" xfId="7779"/>
    <cellStyle name="Moneda 5 3 2 3 2 2 3" xfId="1707"/>
    <cellStyle name="Moneda 5 3 2 3 2 2 3 2" xfId="3363"/>
    <cellStyle name="Moneda 5 3 2 3 2 2 3 2 2" xfId="6675"/>
    <cellStyle name="Moneda 5 3 2 3 2 2 3 2 2 2" xfId="13299"/>
    <cellStyle name="Moneda 5 3 2 3 2 2 3 2 3" xfId="9987"/>
    <cellStyle name="Moneda 5 3 2 3 2 2 3 3" xfId="5019"/>
    <cellStyle name="Moneda 5 3 2 3 2 2 3 3 2" xfId="11643"/>
    <cellStyle name="Moneda 5 3 2 3 2 2 3 4" xfId="8331"/>
    <cellStyle name="Moneda 5 3 2 3 2 2 4" xfId="2259"/>
    <cellStyle name="Moneda 5 3 2 3 2 2 4 2" xfId="5571"/>
    <cellStyle name="Moneda 5 3 2 3 2 2 4 2 2" xfId="12195"/>
    <cellStyle name="Moneda 5 3 2 3 2 2 4 3" xfId="8883"/>
    <cellStyle name="Moneda 5 3 2 3 2 2 5" xfId="3915"/>
    <cellStyle name="Moneda 5 3 2 3 2 2 5 2" xfId="10539"/>
    <cellStyle name="Moneda 5 3 2 3 2 2 6" xfId="7227"/>
    <cellStyle name="Moneda 5 3 2 3 2 3" xfId="879"/>
    <cellStyle name="Moneda 5 3 2 3 2 3 2" xfId="2535"/>
    <cellStyle name="Moneda 5 3 2 3 2 3 2 2" xfId="5847"/>
    <cellStyle name="Moneda 5 3 2 3 2 3 2 2 2" xfId="12471"/>
    <cellStyle name="Moneda 5 3 2 3 2 3 2 3" xfId="9159"/>
    <cellStyle name="Moneda 5 3 2 3 2 3 3" xfId="4191"/>
    <cellStyle name="Moneda 5 3 2 3 2 3 3 2" xfId="10815"/>
    <cellStyle name="Moneda 5 3 2 3 2 3 4" xfId="7503"/>
    <cellStyle name="Moneda 5 3 2 3 2 4" xfId="1431"/>
    <cellStyle name="Moneda 5 3 2 3 2 4 2" xfId="3087"/>
    <cellStyle name="Moneda 5 3 2 3 2 4 2 2" xfId="6399"/>
    <cellStyle name="Moneda 5 3 2 3 2 4 2 2 2" xfId="13023"/>
    <cellStyle name="Moneda 5 3 2 3 2 4 2 3" xfId="9711"/>
    <cellStyle name="Moneda 5 3 2 3 2 4 3" xfId="4743"/>
    <cellStyle name="Moneda 5 3 2 3 2 4 3 2" xfId="11367"/>
    <cellStyle name="Moneda 5 3 2 3 2 4 4" xfId="8055"/>
    <cellStyle name="Moneda 5 3 2 3 2 5" xfId="1983"/>
    <cellStyle name="Moneda 5 3 2 3 2 5 2" xfId="5295"/>
    <cellStyle name="Moneda 5 3 2 3 2 5 2 2" xfId="11919"/>
    <cellStyle name="Moneda 5 3 2 3 2 5 3" xfId="8607"/>
    <cellStyle name="Moneda 5 3 2 3 2 6" xfId="3639"/>
    <cellStyle name="Moneda 5 3 2 3 2 6 2" xfId="10263"/>
    <cellStyle name="Moneda 5 3 2 3 2 7" xfId="6951"/>
    <cellStyle name="Moneda 5 3 2 3 3" xfId="465"/>
    <cellStyle name="Moneda 5 3 2 3 3 2" xfId="1017"/>
    <cellStyle name="Moneda 5 3 2 3 3 2 2" xfId="2673"/>
    <cellStyle name="Moneda 5 3 2 3 3 2 2 2" xfId="5985"/>
    <cellStyle name="Moneda 5 3 2 3 3 2 2 2 2" xfId="12609"/>
    <cellStyle name="Moneda 5 3 2 3 3 2 2 3" xfId="9297"/>
    <cellStyle name="Moneda 5 3 2 3 3 2 3" xfId="4329"/>
    <cellStyle name="Moneda 5 3 2 3 3 2 3 2" xfId="10953"/>
    <cellStyle name="Moneda 5 3 2 3 3 2 4" xfId="7641"/>
    <cellStyle name="Moneda 5 3 2 3 3 3" xfId="1569"/>
    <cellStyle name="Moneda 5 3 2 3 3 3 2" xfId="3225"/>
    <cellStyle name="Moneda 5 3 2 3 3 3 2 2" xfId="6537"/>
    <cellStyle name="Moneda 5 3 2 3 3 3 2 2 2" xfId="13161"/>
    <cellStyle name="Moneda 5 3 2 3 3 3 2 3" xfId="9849"/>
    <cellStyle name="Moneda 5 3 2 3 3 3 3" xfId="4881"/>
    <cellStyle name="Moneda 5 3 2 3 3 3 3 2" xfId="11505"/>
    <cellStyle name="Moneda 5 3 2 3 3 3 4" xfId="8193"/>
    <cellStyle name="Moneda 5 3 2 3 3 4" xfId="2121"/>
    <cellStyle name="Moneda 5 3 2 3 3 4 2" xfId="5433"/>
    <cellStyle name="Moneda 5 3 2 3 3 4 2 2" xfId="12057"/>
    <cellStyle name="Moneda 5 3 2 3 3 4 3" xfId="8745"/>
    <cellStyle name="Moneda 5 3 2 3 3 5" xfId="3777"/>
    <cellStyle name="Moneda 5 3 2 3 3 5 2" xfId="10401"/>
    <cellStyle name="Moneda 5 3 2 3 3 6" xfId="7089"/>
    <cellStyle name="Moneda 5 3 2 3 4" xfId="741"/>
    <cellStyle name="Moneda 5 3 2 3 4 2" xfId="2397"/>
    <cellStyle name="Moneda 5 3 2 3 4 2 2" xfId="5709"/>
    <cellStyle name="Moneda 5 3 2 3 4 2 2 2" xfId="12333"/>
    <cellStyle name="Moneda 5 3 2 3 4 2 3" xfId="9021"/>
    <cellStyle name="Moneda 5 3 2 3 4 3" xfId="4053"/>
    <cellStyle name="Moneda 5 3 2 3 4 3 2" xfId="10677"/>
    <cellStyle name="Moneda 5 3 2 3 4 4" xfId="7365"/>
    <cellStyle name="Moneda 5 3 2 3 5" xfId="1293"/>
    <cellStyle name="Moneda 5 3 2 3 5 2" xfId="2949"/>
    <cellStyle name="Moneda 5 3 2 3 5 2 2" xfId="6261"/>
    <cellStyle name="Moneda 5 3 2 3 5 2 2 2" xfId="12885"/>
    <cellStyle name="Moneda 5 3 2 3 5 2 3" xfId="9573"/>
    <cellStyle name="Moneda 5 3 2 3 5 3" xfId="4605"/>
    <cellStyle name="Moneda 5 3 2 3 5 3 2" xfId="11229"/>
    <cellStyle name="Moneda 5 3 2 3 5 4" xfId="7917"/>
    <cellStyle name="Moneda 5 3 2 3 6" xfId="1845"/>
    <cellStyle name="Moneda 5 3 2 3 6 2" xfId="5157"/>
    <cellStyle name="Moneda 5 3 2 3 6 2 2" xfId="11781"/>
    <cellStyle name="Moneda 5 3 2 3 6 3" xfId="8469"/>
    <cellStyle name="Moneda 5 3 2 3 7" xfId="3501"/>
    <cellStyle name="Moneda 5 3 2 3 7 2" xfId="10125"/>
    <cellStyle name="Moneda 5 3 2 3 8" xfId="6813"/>
    <cellStyle name="Moneda 5 3 2 4" xfId="258"/>
    <cellStyle name="Moneda 5 3 2 4 2" xfId="534"/>
    <cellStyle name="Moneda 5 3 2 4 2 2" xfId="1086"/>
    <cellStyle name="Moneda 5 3 2 4 2 2 2" xfId="2742"/>
    <cellStyle name="Moneda 5 3 2 4 2 2 2 2" xfId="6054"/>
    <cellStyle name="Moneda 5 3 2 4 2 2 2 2 2" xfId="12678"/>
    <cellStyle name="Moneda 5 3 2 4 2 2 2 3" xfId="9366"/>
    <cellStyle name="Moneda 5 3 2 4 2 2 3" xfId="4398"/>
    <cellStyle name="Moneda 5 3 2 4 2 2 3 2" xfId="11022"/>
    <cellStyle name="Moneda 5 3 2 4 2 2 4" xfId="7710"/>
    <cellStyle name="Moneda 5 3 2 4 2 3" xfId="1638"/>
    <cellStyle name="Moneda 5 3 2 4 2 3 2" xfId="3294"/>
    <cellStyle name="Moneda 5 3 2 4 2 3 2 2" xfId="6606"/>
    <cellStyle name="Moneda 5 3 2 4 2 3 2 2 2" xfId="13230"/>
    <cellStyle name="Moneda 5 3 2 4 2 3 2 3" xfId="9918"/>
    <cellStyle name="Moneda 5 3 2 4 2 3 3" xfId="4950"/>
    <cellStyle name="Moneda 5 3 2 4 2 3 3 2" xfId="11574"/>
    <cellStyle name="Moneda 5 3 2 4 2 3 4" xfId="8262"/>
    <cellStyle name="Moneda 5 3 2 4 2 4" xfId="2190"/>
    <cellStyle name="Moneda 5 3 2 4 2 4 2" xfId="5502"/>
    <cellStyle name="Moneda 5 3 2 4 2 4 2 2" xfId="12126"/>
    <cellStyle name="Moneda 5 3 2 4 2 4 3" xfId="8814"/>
    <cellStyle name="Moneda 5 3 2 4 2 5" xfId="3846"/>
    <cellStyle name="Moneda 5 3 2 4 2 5 2" xfId="10470"/>
    <cellStyle name="Moneda 5 3 2 4 2 6" xfId="7158"/>
    <cellStyle name="Moneda 5 3 2 4 3" xfId="810"/>
    <cellStyle name="Moneda 5 3 2 4 3 2" xfId="2466"/>
    <cellStyle name="Moneda 5 3 2 4 3 2 2" xfId="5778"/>
    <cellStyle name="Moneda 5 3 2 4 3 2 2 2" xfId="12402"/>
    <cellStyle name="Moneda 5 3 2 4 3 2 3" xfId="9090"/>
    <cellStyle name="Moneda 5 3 2 4 3 3" xfId="4122"/>
    <cellStyle name="Moneda 5 3 2 4 3 3 2" xfId="10746"/>
    <cellStyle name="Moneda 5 3 2 4 3 4" xfId="7434"/>
    <cellStyle name="Moneda 5 3 2 4 4" xfId="1362"/>
    <cellStyle name="Moneda 5 3 2 4 4 2" xfId="3018"/>
    <cellStyle name="Moneda 5 3 2 4 4 2 2" xfId="6330"/>
    <cellStyle name="Moneda 5 3 2 4 4 2 2 2" xfId="12954"/>
    <cellStyle name="Moneda 5 3 2 4 4 2 3" xfId="9642"/>
    <cellStyle name="Moneda 5 3 2 4 4 3" xfId="4674"/>
    <cellStyle name="Moneda 5 3 2 4 4 3 2" xfId="11298"/>
    <cellStyle name="Moneda 5 3 2 4 4 4" xfId="7986"/>
    <cellStyle name="Moneda 5 3 2 4 5" xfId="1914"/>
    <cellStyle name="Moneda 5 3 2 4 5 2" xfId="5226"/>
    <cellStyle name="Moneda 5 3 2 4 5 2 2" xfId="11850"/>
    <cellStyle name="Moneda 5 3 2 4 5 3" xfId="8538"/>
    <cellStyle name="Moneda 5 3 2 4 6" xfId="3570"/>
    <cellStyle name="Moneda 5 3 2 4 6 2" xfId="10194"/>
    <cellStyle name="Moneda 5 3 2 4 7" xfId="6882"/>
    <cellStyle name="Moneda 5 3 2 5" xfId="396"/>
    <cellStyle name="Moneda 5 3 2 5 2" xfId="948"/>
    <cellStyle name="Moneda 5 3 2 5 2 2" xfId="2604"/>
    <cellStyle name="Moneda 5 3 2 5 2 2 2" xfId="5916"/>
    <cellStyle name="Moneda 5 3 2 5 2 2 2 2" xfId="12540"/>
    <cellStyle name="Moneda 5 3 2 5 2 2 3" xfId="9228"/>
    <cellStyle name="Moneda 5 3 2 5 2 3" xfId="4260"/>
    <cellStyle name="Moneda 5 3 2 5 2 3 2" xfId="10884"/>
    <cellStyle name="Moneda 5 3 2 5 2 4" xfId="7572"/>
    <cellStyle name="Moneda 5 3 2 5 3" xfId="1500"/>
    <cellStyle name="Moneda 5 3 2 5 3 2" xfId="3156"/>
    <cellStyle name="Moneda 5 3 2 5 3 2 2" xfId="6468"/>
    <cellStyle name="Moneda 5 3 2 5 3 2 2 2" xfId="13092"/>
    <cellStyle name="Moneda 5 3 2 5 3 2 3" xfId="9780"/>
    <cellStyle name="Moneda 5 3 2 5 3 3" xfId="4812"/>
    <cellStyle name="Moneda 5 3 2 5 3 3 2" xfId="11436"/>
    <cellStyle name="Moneda 5 3 2 5 3 4" xfId="8124"/>
    <cellStyle name="Moneda 5 3 2 5 4" xfId="2052"/>
    <cellStyle name="Moneda 5 3 2 5 4 2" xfId="5364"/>
    <cellStyle name="Moneda 5 3 2 5 4 2 2" xfId="11988"/>
    <cellStyle name="Moneda 5 3 2 5 4 3" xfId="8676"/>
    <cellStyle name="Moneda 5 3 2 5 5" xfId="3708"/>
    <cellStyle name="Moneda 5 3 2 5 5 2" xfId="10332"/>
    <cellStyle name="Moneda 5 3 2 5 6" xfId="7020"/>
    <cellStyle name="Moneda 5 3 2 6" xfId="672"/>
    <cellStyle name="Moneda 5 3 2 6 2" xfId="2328"/>
    <cellStyle name="Moneda 5 3 2 6 2 2" xfId="5640"/>
    <cellStyle name="Moneda 5 3 2 6 2 2 2" xfId="12264"/>
    <cellStyle name="Moneda 5 3 2 6 2 3" xfId="8952"/>
    <cellStyle name="Moneda 5 3 2 6 3" xfId="3984"/>
    <cellStyle name="Moneda 5 3 2 6 3 2" xfId="10608"/>
    <cellStyle name="Moneda 5 3 2 6 4" xfId="7296"/>
    <cellStyle name="Moneda 5 3 2 7" xfId="1224"/>
    <cellStyle name="Moneda 5 3 2 7 2" xfId="2880"/>
    <cellStyle name="Moneda 5 3 2 7 2 2" xfId="6192"/>
    <cellStyle name="Moneda 5 3 2 7 2 2 2" xfId="12816"/>
    <cellStyle name="Moneda 5 3 2 7 2 3" xfId="9504"/>
    <cellStyle name="Moneda 5 3 2 7 3" xfId="4536"/>
    <cellStyle name="Moneda 5 3 2 7 3 2" xfId="11160"/>
    <cellStyle name="Moneda 5 3 2 7 4" xfId="7848"/>
    <cellStyle name="Moneda 5 3 2 8" xfId="1776"/>
    <cellStyle name="Moneda 5 3 2 8 2" xfId="5088"/>
    <cellStyle name="Moneda 5 3 2 8 2 2" xfId="11712"/>
    <cellStyle name="Moneda 5 3 2 8 3" xfId="8400"/>
    <cellStyle name="Moneda 5 3 2 9" xfId="3432"/>
    <cellStyle name="Moneda 5 3 2 9 2" xfId="10056"/>
    <cellStyle name="Moneda 5 3 3" xfId="138"/>
    <cellStyle name="Moneda 5 3 3 2" xfId="207"/>
    <cellStyle name="Moneda 5 3 3 2 2" xfId="345"/>
    <cellStyle name="Moneda 5 3 3 2 2 2" xfId="621"/>
    <cellStyle name="Moneda 5 3 3 2 2 2 2" xfId="1173"/>
    <cellStyle name="Moneda 5 3 3 2 2 2 2 2" xfId="2829"/>
    <cellStyle name="Moneda 5 3 3 2 2 2 2 2 2" xfId="6141"/>
    <cellStyle name="Moneda 5 3 3 2 2 2 2 2 2 2" xfId="12765"/>
    <cellStyle name="Moneda 5 3 3 2 2 2 2 2 3" xfId="9453"/>
    <cellStyle name="Moneda 5 3 3 2 2 2 2 3" xfId="4485"/>
    <cellStyle name="Moneda 5 3 3 2 2 2 2 3 2" xfId="11109"/>
    <cellStyle name="Moneda 5 3 3 2 2 2 2 4" xfId="7797"/>
    <cellStyle name="Moneda 5 3 3 2 2 2 3" xfId="1725"/>
    <cellStyle name="Moneda 5 3 3 2 2 2 3 2" xfId="3381"/>
    <cellStyle name="Moneda 5 3 3 2 2 2 3 2 2" xfId="6693"/>
    <cellStyle name="Moneda 5 3 3 2 2 2 3 2 2 2" xfId="13317"/>
    <cellStyle name="Moneda 5 3 3 2 2 2 3 2 3" xfId="10005"/>
    <cellStyle name="Moneda 5 3 3 2 2 2 3 3" xfId="5037"/>
    <cellStyle name="Moneda 5 3 3 2 2 2 3 3 2" xfId="11661"/>
    <cellStyle name="Moneda 5 3 3 2 2 2 3 4" xfId="8349"/>
    <cellStyle name="Moneda 5 3 3 2 2 2 4" xfId="2277"/>
    <cellStyle name="Moneda 5 3 3 2 2 2 4 2" xfId="5589"/>
    <cellStyle name="Moneda 5 3 3 2 2 2 4 2 2" xfId="12213"/>
    <cellStyle name="Moneda 5 3 3 2 2 2 4 3" xfId="8901"/>
    <cellStyle name="Moneda 5 3 3 2 2 2 5" xfId="3933"/>
    <cellStyle name="Moneda 5 3 3 2 2 2 5 2" xfId="10557"/>
    <cellStyle name="Moneda 5 3 3 2 2 2 6" xfId="7245"/>
    <cellStyle name="Moneda 5 3 3 2 2 3" xfId="897"/>
    <cellStyle name="Moneda 5 3 3 2 2 3 2" xfId="2553"/>
    <cellStyle name="Moneda 5 3 3 2 2 3 2 2" xfId="5865"/>
    <cellStyle name="Moneda 5 3 3 2 2 3 2 2 2" xfId="12489"/>
    <cellStyle name="Moneda 5 3 3 2 2 3 2 3" xfId="9177"/>
    <cellStyle name="Moneda 5 3 3 2 2 3 3" xfId="4209"/>
    <cellStyle name="Moneda 5 3 3 2 2 3 3 2" xfId="10833"/>
    <cellStyle name="Moneda 5 3 3 2 2 3 4" xfId="7521"/>
    <cellStyle name="Moneda 5 3 3 2 2 4" xfId="1449"/>
    <cellStyle name="Moneda 5 3 3 2 2 4 2" xfId="3105"/>
    <cellStyle name="Moneda 5 3 3 2 2 4 2 2" xfId="6417"/>
    <cellStyle name="Moneda 5 3 3 2 2 4 2 2 2" xfId="13041"/>
    <cellStyle name="Moneda 5 3 3 2 2 4 2 3" xfId="9729"/>
    <cellStyle name="Moneda 5 3 3 2 2 4 3" xfId="4761"/>
    <cellStyle name="Moneda 5 3 3 2 2 4 3 2" xfId="11385"/>
    <cellStyle name="Moneda 5 3 3 2 2 4 4" xfId="8073"/>
    <cellStyle name="Moneda 5 3 3 2 2 5" xfId="2001"/>
    <cellStyle name="Moneda 5 3 3 2 2 5 2" xfId="5313"/>
    <cellStyle name="Moneda 5 3 3 2 2 5 2 2" xfId="11937"/>
    <cellStyle name="Moneda 5 3 3 2 2 5 3" xfId="8625"/>
    <cellStyle name="Moneda 5 3 3 2 2 6" xfId="3657"/>
    <cellStyle name="Moneda 5 3 3 2 2 6 2" xfId="10281"/>
    <cellStyle name="Moneda 5 3 3 2 2 7" xfId="6969"/>
    <cellStyle name="Moneda 5 3 3 2 3" xfId="483"/>
    <cellStyle name="Moneda 5 3 3 2 3 2" xfId="1035"/>
    <cellStyle name="Moneda 5 3 3 2 3 2 2" xfId="2691"/>
    <cellStyle name="Moneda 5 3 3 2 3 2 2 2" xfId="6003"/>
    <cellStyle name="Moneda 5 3 3 2 3 2 2 2 2" xfId="12627"/>
    <cellStyle name="Moneda 5 3 3 2 3 2 2 3" xfId="9315"/>
    <cellStyle name="Moneda 5 3 3 2 3 2 3" xfId="4347"/>
    <cellStyle name="Moneda 5 3 3 2 3 2 3 2" xfId="10971"/>
    <cellStyle name="Moneda 5 3 3 2 3 2 4" xfId="7659"/>
    <cellStyle name="Moneda 5 3 3 2 3 3" xfId="1587"/>
    <cellStyle name="Moneda 5 3 3 2 3 3 2" xfId="3243"/>
    <cellStyle name="Moneda 5 3 3 2 3 3 2 2" xfId="6555"/>
    <cellStyle name="Moneda 5 3 3 2 3 3 2 2 2" xfId="13179"/>
    <cellStyle name="Moneda 5 3 3 2 3 3 2 3" xfId="9867"/>
    <cellStyle name="Moneda 5 3 3 2 3 3 3" xfId="4899"/>
    <cellStyle name="Moneda 5 3 3 2 3 3 3 2" xfId="11523"/>
    <cellStyle name="Moneda 5 3 3 2 3 3 4" xfId="8211"/>
    <cellStyle name="Moneda 5 3 3 2 3 4" xfId="2139"/>
    <cellStyle name="Moneda 5 3 3 2 3 4 2" xfId="5451"/>
    <cellStyle name="Moneda 5 3 3 2 3 4 2 2" xfId="12075"/>
    <cellStyle name="Moneda 5 3 3 2 3 4 3" xfId="8763"/>
    <cellStyle name="Moneda 5 3 3 2 3 5" xfId="3795"/>
    <cellStyle name="Moneda 5 3 3 2 3 5 2" xfId="10419"/>
    <cellStyle name="Moneda 5 3 3 2 3 6" xfId="7107"/>
    <cellStyle name="Moneda 5 3 3 2 4" xfId="759"/>
    <cellStyle name="Moneda 5 3 3 2 4 2" xfId="2415"/>
    <cellStyle name="Moneda 5 3 3 2 4 2 2" xfId="5727"/>
    <cellStyle name="Moneda 5 3 3 2 4 2 2 2" xfId="12351"/>
    <cellStyle name="Moneda 5 3 3 2 4 2 3" xfId="9039"/>
    <cellStyle name="Moneda 5 3 3 2 4 3" xfId="4071"/>
    <cellStyle name="Moneda 5 3 3 2 4 3 2" xfId="10695"/>
    <cellStyle name="Moneda 5 3 3 2 4 4" xfId="7383"/>
    <cellStyle name="Moneda 5 3 3 2 5" xfId="1311"/>
    <cellStyle name="Moneda 5 3 3 2 5 2" xfId="2967"/>
    <cellStyle name="Moneda 5 3 3 2 5 2 2" xfId="6279"/>
    <cellStyle name="Moneda 5 3 3 2 5 2 2 2" xfId="12903"/>
    <cellStyle name="Moneda 5 3 3 2 5 2 3" xfId="9591"/>
    <cellStyle name="Moneda 5 3 3 2 5 3" xfId="4623"/>
    <cellStyle name="Moneda 5 3 3 2 5 3 2" xfId="11247"/>
    <cellStyle name="Moneda 5 3 3 2 5 4" xfId="7935"/>
    <cellStyle name="Moneda 5 3 3 2 6" xfId="1863"/>
    <cellStyle name="Moneda 5 3 3 2 6 2" xfId="5175"/>
    <cellStyle name="Moneda 5 3 3 2 6 2 2" xfId="11799"/>
    <cellStyle name="Moneda 5 3 3 2 6 3" xfId="8487"/>
    <cellStyle name="Moneda 5 3 3 2 7" xfId="3519"/>
    <cellStyle name="Moneda 5 3 3 2 7 2" xfId="10143"/>
    <cellStyle name="Moneda 5 3 3 2 8" xfId="6831"/>
    <cellStyle name="Moneda 5 3 3 3" xfId="276"/>
    <cellStyle name="Moneda 5 3 3 3 2" xfId="552"/>
    <cellStyle name="Moneda 5 3 3 3 2 2" xfId="1104"/>
    <cellStyle name="Moneda 5 3 3 3 2 2 2" xfId="2760"/>
    <cellStyle name="Moneda 5 3 3 3 2 2 2 2" xfId="6072"/>
    <cellStyle name="Moneda 5 3 3 3 2 2 2 2 2" xfId="12696"/>
    <cellStyle name="Moneda 5 3 3 3 2 2 2 3" xfId="9384"/>
    <cellStyle name="Moneda 5 3 3 3 2 2 3" xfId="4416"/>
    <cellStyle name="Moneda 5 3 3 3 2 2 3 2" xfId="11040"/>
    <cellStyle name="Moneda 5 3 3 3 2 2 4" xfId="7728"/>
    <cellStyle name="Moneda 5 3 3 3 2 3" xfId="1656"/>
    <cellStyle name="Moneda 5 3 3 3 2 3 2" xfId="3312"/>
    <cellStyle name="Moneda 5 3 3 3 2 3 2 2" xfId="6624"/>
    <cellStyle name="Moneda 5 3 3 3 2 3 2 2 2" xfId="13248"/>
    <cellStyle name="Moneda 5 3 3 3 2 3 2 3" xfId="9936"/>
    <cellStyle name="Moneda 5 3 3 3 2 3 3" xfId="4968"/>
    <cellStyle name="Moneda 5 3 3 3 2 3 3 2" xfId="11592"/>
    <cellStyle name="Moneda 5 3 3 3 2 3 4" xfId="8280"/>
    <cellStyle name="Moneda 5 3 3 3 2 4" xfId="2208"/>
    <cellStyle name="Moneda 5 3 3 3 2 4 2" xfId="5520"/>
    <cellStyle name="Moneda 5 3 3 3 2 4 2 2" xfId="12144"/>
    <cellStyle name="Moneda 5 3 3 3 2 4 3" xfId="8832"/>
    <cellStyle name="Moneda 5 3 3 3 2 5" xfId="3864"/>
    <cellStyle name="Moneda 5 3 3 3 2 5 2" xfId="10488"/>
    <cellStyle name="Moneda 5 3 3 3 2 6" xfId="7176"/>
    <cellStyle name="Moneda 5 3 3 3 3" xfId="828"/>
    <cellStyle name="Moneda 5 3 3 3 3 2" xfId="2484"/>
    <cellStyle name="Moneda 5 3 3 3 3 2 2" xfId="5796"/>
    <cellStyle name="Moneda 5 3 3 3 3 2 2 2" xfId="12420"/>
    <cellStyle name="Moneda 5 3 3 3 3 2 3" xfId="9108"/>
    <cellStyle name="Moneda 5 3 3 3 3 3" xfId="4140"/>
    <cellStyle name="Moneda 5 3 3 3 3 3 2" xfId="10764"/>
    <cellStyle name="Moneda 5 3 3 3 3 4" xfId="7452"/>
    <cellStyle name="Moneda 5 3 3 3 4" xfId="1380"/>
    <cellStyle name="Moneda 5 3 3 3 4 2" xfId="3036"/>
    <cellStyle name="Moneda 5 3 3 3 4 2 2" xfId="6348"/>
    <cellStyle name="Moneda 5 3 3 3 4 2 2 2" xfId="12972"/>
    <cellStyle name="Moneda 5 3 3 3 4 2 3" xfId="9660"/>
    <cellStyle name="Moneda 5 3 3 3 4 3" xfId="4692"/>
    <cellStyle name="Moneda 5 3 3 3 4 3 2" xfId="11316"/>
    <cellStyle name="Moneda 5 3 3 3 4 4" xfId="8004"/>
    <cellStyle name="Moneda 5 3 3 3 5" xfId="1932"/>
    <cellStyle name="Moneda 5 3 3 3 5 2" xfId="5244"/>
    <cellStyle name="Moneda 5 3 3 3 5 2 2" xfId="11868"/>
    <cellStyle name="Moneda 5 3 3 3 5 3" xfId="8556"/>
    <cellStyle name="Moneda 5 3 3 3 6" xfId="3588"/>
    <cellStyle name="Moneda 5 3 3 3 6 2" xfId="10212"/>
    <cellStyle name="Moneda 5 3 3 3 7" xfId="6900"/>
    <cellStyle name="Moneda 5 3 3 4" xfId="414"/>
    <cellStyle name="Moneda 5 3 3 4 2" xfId="966"/>
    <cellStyle name="Moneda 5 3 3 4 2 2" xfId="2622"/>
    <cellStyle name="Moneda 5 3 3 4 2 2 2" xfId="5934"/>
    <cellStyle name="Moneda 5 3 3 4 2 2 2 2" xfId="12558"/>
    <cellStyle name="Moneda 5 3 3 4 2 2 3" xfId="9246"/>
    <cellStyle name="Moneda 5 3 3 4 2 3" xfId="4278"/>
    <cellStyle name="Moneda 5 3 3 4 2 3 2" xfId="10902"/>
    <cellStyle name="Moneda 5 3 3 4 2 4" xfId="7590"/>
    <cellStyle name="Moneda 5 3 3 4 3" xfId="1518"/>
    <cellStyle name="Moneda 5 3 3 4 3 2" xfId="3174"/>
    <cellStyle name="Moneda 5 3 3 4 3 2 2" xfId="6486"/>
    <cellStyle name="Moneda 5 3 3 4 3 2 2 2" xfId="13110"/>
    <cellStyle name="Moneda 5 3 3 4 3 2 3" xfId="9798"/>
    <cellStyle name="Moneda 5 3 3 4 3 3" xfId="4830"/>
    <cellStyle name="Moneda 5 3 3 4 3 3 2" xfId="11454"/>
    <cellStyle name="Moneda 5 3 3 4 3 4" xfId="8142"/>
    <cellStyle name="Moneda 5 3 3 4 4" xfId="2070"/>
    <cellStyle name="Moneda 5 3 3 4 4 2" xfId="5382"/>
    <cellStyle name="Moneda 5 3 3 4 4 2 2" xfId="12006"/>
    <cellStyle name="Moneda 5 3 3 4 4 3" xfId="8694"/>
    <cellStyle name="Moneda 5 3 3 4 5" xfId="3726"/>
    <cellStyle name="Moneda 5 3 3 4 5 2" xfId="10350"/>
    <cellStyle name="Moneda 5 3 3 4 6" xfId="7038"/>
    <cellStyle name="Moneda 5 3 3 5" xfId="690"/>
    <cellStyle name="Moneda 5 3 3 5 2" xfId="2346"/>
    <cellStyle name="Moneda 5 3 3 5 2 2" xfId="5658"/>
    <cellStyle name="Moneda 5 3 3 5 2 2 2" xfId="12282"/>
    <cellStyle name="Moneda 5 3 3 5 2 3" xfId="8970"/>
    <cellStyle name="Moneda 5 3 3 5 3" xfId="4002"/>
    <cellStyle name="Moneda 5 3 3 5 3 2" xfId="10626"/>
    <cellStyle name="Moneda 5 3 3 5 4" xfId="7314"/>
    <cellStyle name="Moneda 5 3 3 6" xfId="1242"/>
    <cellStyle name="Moneda 5 3 3 6 2" xfId="2898"/>
    <cellStyle name="Moneda 5 3 3 6 2 2" xfId="6210"/>
    <cellStyle name="Moneda 5 3 3 6 2 2 2" xfId="12834"/>
    <cellStyle name="Moneda 5 3 3 6 2 3" xfId="9522"/>
    <cellStyle name="Moneda 5 3 3 6 3" xfId="4554"/>
    <cellStyle name="Moneda 5 3 3 6 3 2" xfId="11178"/>
    <cellStyle name="Moneda 5 3 3 6 4" xfId="7866"/>
    <cellStyle name="Moneda 5 3 3 7" xfId="1794"/>
    <cellStyle name="Moneda 5 3 3 7 2" xfId="5106"/>
    <cellStyle name="Moneda 5 3 3 7 2 2" xfId="11730"/>
    <cellStyle name="Moneda 5 3 3 7 3" xfId="8418"/>
    <cellStyle name="Moneda 5 3 3 8" xfId="3450"/>
    <cellStyle name="Moneda 5 3 3 8 2" xfId="10074"/>
    <cellStyle name="Moneda 5 3 3 9" xfId="6762"/>
    <cellStyle name="Moneda 5 3 4" xfId="173"/>
    <cellStyle name="Moneda 5 3 4 2" xfId="311"/>
    <cellStyle name="Moneda 5 3 4 2 2" xfId="587"/>
    <cellStyle name="Moneda 5 3 4 2 2 2" xfId="1139"/>
    <cellStyle name="Moneda 5 3 4 2 2 2 2" xfId="2795"/>
    <cellStyle name="Moneda 5 3 4 2 2 2 2 2" xfId="6107"/>
    <cellStyle name="Moneda 5 3 4 2 2 2 2 2 2" xfId="12731"/>
    <cellStyle name="Moneda 5 3 4 2 2 2 2 3" xfId="9419"/>
    <cellStyle name="Moneda 5 3 4 2 2 2 3" xfId="4451"/>
    <cellStyle name="Moneda 5 3 4 2 2 2 3 2" xfId="11075"/>
    <cellStyle name="Moneda 5 3 4 2 2 2 4" xfId="7763"/>
    <cellStyle name="Moneda 5 3 4 2 2 3" xfId="1691"/>
    <cellStyle name="Moneda 5 3 4 2 2 3 2" xfId="3347"/>
    <cellStyle name="Moneda 5 3 4 2 2 3 2 2" xfId="6659"/>
    <cellStyle name="Moneda 5 3 4 2 2 3 2 2 2" xfId="13283"/>
    <cellStyle name="Moneda 5 3 4 2 2 3 2 3" xfId="9971"/>
    <cellStyle name="Moneda 5 3 4 2 2 3 3" xfId="5003"/>
    <cellStyle name="Moneda 5 3 4 2 2 3 3 2" xfId="11627"/>
    <cellStyle name="Moneda 5 3 4 2 2 3 4" xfId="8315"/>
    <cellStyle name="Moneda 5 3 4 2 2 4" xfId="2243"/>
    <cellStyle name="Moneda 5 3 4 2 2 4 2" xfId="5555"/>
    <cellStyle name="Moneda 5 3 4 2 2 4 2 2" xfId="12179"/>
    <cellStyle name="Moneda 5 3 4 2 2 4 3" xfId="8867"/>
    <cellStyle name="Moneda 5 3 4 2 2 5" xfId="3899"/>
    <cellStyle name="Moneda 5 3 4 2 2 5 2" xfId="10523"/>
    <cellStyle name="Moneda 5 3 4 2 2 6" xfId="7211"/>
    <cellStyle name="Moneda 5 3 4 2 3" xfId="863"/>
    <cellStyle name="Moneda 5 3 4 2 3 2" xfId="2519"/>
    <cellStyle name="Moneda 5 3 4 2 3 2 2" xfId="5831"/>
    <cellStyle name="Moneda 5 3 4 2 3 2 2 2" xfId="12455"/>
    <cellStyle name="Moneda 5 3 4 2 3 2 3" xfId="9143"/>
    <cellStyle name="Moneda 5 3 4 2 3 3" xfId="4175"/>
    <cellStyle name="Moneda 5 3 4 2 3 3 2" xfId="10799"/>
    <cellStyle name="Moneda 5 3 4 2 3 4" xfId="7487"/>
    <cellStyle name="Moneda 5 3 4 2 4" xfId="1415"/>
    <cellStyle name="Moneda 5 3 4 2 4 2" xfId="3071"/>
    <cellStyle name="Moneda 5 3 4 2 4 2 2" xfId="6383"/>
    <cellStyle name="Moneda 5 3 4 2 4 2 2 2" xfId="13007"/>
    <cellStyle name="Moneda 5 3 4 2 4 2 3" xfId="9695"/>
    <cellStyle name="Moneda 5 3 4 2 4 3" xfId="4727"/>
    <cellStyle name="Moneda 5 3 4 2 4 3 2" xfId="11351"/>
    <cellStyle name="Moneda 5 3 4 2 4 4" xfId="8039"/>
    <cellStyle name="Moneda 5 3 4 2 5" xfId="1967"/>
    <cellStyle name="Moneda 5 3 4 2 5 2" xfId="5279"/>
    <cellStyle name="Moneda 5 3 4 2 5 2 2" xfId="11903"/>
    <cellStyle name="Moneda 5 3 4 2 5 3" xfId="8591"/>
    <cellStyle name="Moneda 5 3 4 2 6" xfId="3623"/>
    <cellStyle name="Moneda 5 3 4 2 6 2" xfId="10247"/>
    <cellStyle name="Moneda 5 3 4 2 7" xfId="6935"/>
    <cellStyle name="Moneda 5 3 4 3" xfId="449"/>
    <cellStyle name="Moneda 5 3 4 3 2" xfId="1001"/>
    <cellStyle name="Moneda 5 3 4 3 2 2" xfId="2657"/>
    <cellStyle name="Moneda 5 3 4 3 2 2 2" xfId="5969"/>
    <cellStyle name="Moneda 5 3 4 3 2 2 2 2" xfId="12593"/>
    <cellStyle name="Moneda 5 3 4 3 2 2 3" xfId="9281"/>
    <cellStyle name="Moneda 5 3 4 3 2 3" xfId="4313"/>
    <cellStyle name="Moneda 5 3 4 3 2 3 2" xfId="10937"/>
    <cellStyle name="Moneda 5 3 4 3 2 4" xfId="7625"/>
    <cellStyle name="Moneda 5 3 4 3 3" xfId="1553"/>
    <cellStyle name="Moneda 5 3 4 3 3 2" xfId="3209"/>
    <cellStyle name="Moneda 5 3 4 3 3 2 2" xfId="6521"/>
    <cellStyle name="Moneda 5 3 4 3 3 2 2 2" xfId="13145"/>
    <cellStyle name="Moneda 5 3 4 3 3 2 3" xfId="9833"/>
    <cellStyle name="Moneda 5 3 4 3 3 3" xfId="4865"/>
    <cellStyle name="Moneda 5 3 4 3 3 3 2" xfId="11489"/>
    <cellStyle name="Moneda 5 3 4 3 3 4" xfId="8177"/>
    <cellStyle name="Moneda 5 3 4 3 4" xfId="2105"/>
    <cellStyle name="Moneda 5 3 4 3 4 2" xfId="5417"/>
    <cellStyle name="Moneda 5 3 4 3 4 2 2" xfId="12041"/>
    <cellStyle name="Moneda 5 3 4 3 4 3" xfId="8729"/>
    <cellStyle name="Moneda 5 3 4 3 5" xfId="3761"/>
    <cellStyle name="Moneda 5 3 4 3 5 2" xfId="10385"/>
    <cellStyle name="Moneda 5 3 4 3 6" xfId="7073"/>
    <cellStyle name="Moneda 5 3 4 4" xfId="725"/>
    <cellStyle name="Moneda 5 3 4 4 2" xfId="2381"/>
    <cellStyle name="Moneda 5 3 4 4 2 2" xfId="5693"/>
    <cellStyle name="Moneda 5 3 4 4 2 2 2" xfId="12317"/>
    <cellStyle name="Moneda 5 3 4 4 2 3" xfId="9005"/>
    <cellStyle name="Moneda 5 3 4 4 3" xfId="4037"/>
    <cellStyle name="Moneda 5 3 4 4 3 2" xfId="10661"/>
    <cellStyle name="Moneda 5 3 4 4 4" xfId="7349"/>
    <cellStyle name="Moneda 5 3 4 5" xfId="1277"/>
    <cellStyle name="Moneda 5 3 4 5 2" xfId="2933"/>
    <cellStyle name="Moneda 5 3 4 5 2 2" xfId="6245"/>
    <cellStyle name="Moneda 5 3 4 5 2 2 2" xfId="12869"/>
    <cellStyle name="Moneda 5 3 4 5 2 3" xfId="9557"/>
    <cellStyle name="Moneda 5 3 4 5 3" xfId="4589"/>
    <cellStyle name="Moneda 5 3 4 5 3 2" xfId="11213"/>
    <cellStyle name="Moneda 5 3 4 5 4" xfId="7901"/>
    <cellStyle name="Moneda 5 3 4 6" xfId="1829"/>
    <cellStyle name="Moneda 5 3 4 6 2" xfId="5141"/>
    <cellStyle name="Moneda 5 3 4 6 2 2" xfId="11765"/>
    <cellStyle name="Moneda 5 3 4 6 3" xfId="8453"/>
    <cellStyle name="Moneda 5 3 4 7" xfId="3485"/>
    <cellStyle name="Moneda 5 3 4 7 2" xfId="10109"/>
    <cellStyle name="Moneda 5 3 4 8" xfId="6797"/>
    <cellStyle name="Moneda 5 3 5" xfId="242"/>
    <cellStyle name="Moneda 5 3 5 2" xfId="518"/>
    <cellStyle name="Moneda 5 3 5 2 2" xfId="1070"/>
    <cellStyle name="Moneda 5 3 5 2 2 2" xfId="2726"/>
    <cellStyle name="Moneda 5 3 5 2 2 2 2" xfId="6038"/>
    <cellStyle name="Moneda 5 3 5 2 2 2 2 2" xfId="12662"/>
    <cellStyle name="Moneda 5 3 5 2 2 2 3" xfId="9350"/>
    <cellStyle name="Moneda 5 3 5 2 2 3" xfId="4382"/>
    <cellStyle name="Moneda 5 3 5 2 2 3 2" xfId="11006"/>
    <cellStyle name="Moneda 5 3 5 2 2 4" xfId="7694"/>
    <cellStyle name="Moneda 5 3 5 2 3" xfId="1622"/>
    <cellStyle name="Moneda 5 3 5 2 3 2" xfId="3278"/>
    <cellStyle name="Moneda 5 3 5 2 3 2 2" xfId="6590"/>
    <cellStyle name="Moneda 5 3 5 2 3 2 2 2" xfId="13214"/>
    <cellStyle name="Moneda 5 3 5 2 3 2 3" xfId="9902"/>
    <cellStyle name="Moneda 5 3 5 2 3 3" xfId="4934"/>
    <cellStyle name="Moneda 5 3 5 2 3 3 2" xfId="11558"/>
    <cellStyle name="Moneda 5 3 5 2 3 4" xfId="8246"/>
    <cellStyle name="Moneda 5 3 5 2 4" xfId="2174"/>
    <cellStyle name="Moneda 5 3 5 2 4 2" xfId="5486"/>
    <cellStyle name="Moneda 5 3 5 2 4 2 2" xfId="12110"/>
    <cellStyle name="Moneda 5 3 5 2 4 3" xfId="8798"/>
    <cellStyle name="Moneda 5 3 5 2 5" xfId="3830"/>
    <cellStyle name="Moneda 5 3 5 2 5 2" xfId="10454"/>
    <cellStyle name="Moneda 5 3 5 2 6" xfId="7142"/>
    <cellStyle name="Moneda 5 3 5 3" xfId="794"/>
    <cellStyle name="Moneda 5 3 5 3 2" xfId="2450"/>
    <cellStyle name="Moneda 5 3 5 3 2 2" xfId="5762"/>
    <cellStyle name="Moneda 5 3 5 3 2 2 2" xfId="12386"/>
    <cellStyle name="Moneda 5 3 5 3 2 3" xfId="9074"/>
    <cellStyle name="Moneda 5 3 5 3 3" xfId="4106"/>
    <cellStyle name="Moneda 5 3 5 3 3 2" xfId="10730"/>
    <cellStyle name="Moneda 5 3 5 3 4" xfId="7418"/>
    <cellStyle name="Moneda 5 3 5 4" xfId="1346"/>
    <cellStyle name="Moneda 5 3 5 4 2" xfId="3002"/>
    <cellStyle name="Moneda 5 3 5 4 2 2" xfId="6314"/>
    <cellStyle name="Moneda 5 3 5 4 2 2 2" xfId="12938"/>
    <cellStyle name="Moneda 5 3 5 4 2 3" xfId="9626"/>
    <cellStyle name="Moneda 5 3 5 4 3" xfId="4658"/>
    <cellStyle name="Moneda 5 3 5 4 3 2" xfId="11282"/>
    <cellStyle name="Moneda 5 3 5 4 4" xfId="7970"/>
    <cellStyle name="Moneda 5 3 5 5" xfId="1898"/>
    <cellStyle name="Moneda 5 3 5 5 2" xfId="5210"/>
    <cellStyle name="Moneda 5 3 5 5 2 2" xfId="11834"/>
    <cellStyle name="Moneda 5 3 5 5 3" xfId="8522"/>
    <cellStyle name="Moneda 5 3 5 6" xfId="3554"/>
    <cellStyle name="Moneda 5 3 5 6 2" xfId="10178"/>
    <cellStyle name="Moneda 5 3 5 7" xfId="6866"/>
    <cellStyle name="Moneda 5 3 6" xfId="380"/>
    <cellStyle name="Moneda 5 3 6 2" xfId="932"/>
    <cellStyle name="Moneda 5 3 6 2 2" xfId="2588"/>
    <cellStyle name="Moneda 5 3 6 2 2 2" xfId="5900"/>
    <cellStyle name="Moneda 5 3 6 2 2 2 2" xfId="12524"/>
    <cellStyle name="Moneda 5 3 6 2 2 3" xfId="9212"/>
    <cellStyle name="Moneda 5 3 6 2 3" xfId="4244"/>
    <cellStyle name="Moneda 5 3 6 2 3 2" xfId="10868"/>
    <cellStyle name="Moneda 5 3 6 2 4" xfId="7556"/>
    <cellStyle name="Moneda 5 3 6 3" xfId="1484"/>
    <cellStyle name="Moneda 5 3 6 3 2" xfId="3140"/>
    <cellStyle name="Moneda 5 3 6 3 2 2" xfId="6452"/>
    <cellStyle name="Moneda 5 3 6 3 2 2 2" xfId="13076"/>
    <cellStyle name="Moneda 5 3 6 3 2 3" xfId="9764"/>
    <cellStyle name="Moneda 5 3 6 3 3" xfId="4796"/>
    <cellStyle name="Moneda 5 3 6 3 3 2" xfId="11420"/>
    <cellStyle name="Moneda 5 3 6 3 4" xfId="8108"/>
    <cellStyle name="Moneda 5 3 6 4" xfId="2036"/>
    <cellStyle name="Moneda 5 3 6 4 2" xfId="5348"/>
    <cellStyle name="Moneda 5 3 6 4 2 2" xfId="11972"/>
    <cellStyle name="Moneda 5 3 6 4 3" xfId="8660"/>
    <cellStyle name="Moneda 5 3 6 5" xfId="3692"/>
    <cellStyle name="Moneda 5 3 6 5 2" xfId="10316"/>
    <cellStyle name="Moneda 5 3 6 6" xfId="7004"/>
    <cellStyle name="Moneda 5 3 7" xfId="656"/>
    <cellStyle name="Moneda 5 3 7 2" xfId="2312"/>
    <cellStyle name="Moneda 5 3 7 2 2" xfId="5624"/>
    <cellStyle name="Moneda 5 3 7 2 2 2" xfId="12248"/>
    <cellStyle name="Moneda 5 3 7 2 3" xfId="8936"/>
    <cellStyle name="Moneda 5 3 7 3" xfId="3968"/>
    <cellStyle name="Moneda 5 3 7 3 2" xfId="10592"/>
    <cellStyle name="Moneda 5 3 7 4" xfId="7280"/>
    <cellStyle name="Moneda 5 3 8" xfId="1208"/>
    <cellStyle name="Moneda 5 3 8 2" xfId="2864"/>
    <cellStyle name="Moneda 5 3 8 2 2" xfId="6176"/>
    <cellStyle name="Moneda 5 3 8 2 2 2" xfId="12800"/>
    <cellStyle name="Moneda 5 3 8 2 3" xfId="9488"/>
    <cellStyle name="Moneda 5 3 8 3" xfId="4520"/>
    <cellStyle name="Moneda 5 3 8 3 2" xfId="11144"/>
    <cellStyle name="Moneda 5 3 8 4" xfId="7832"/>
    <cellStyle name="Moneda 5 3 9" xfId="1760"/>
    <cellStyle name="Moneda 5 3 9 2" xfId="5072"/>
    <cellStyle name="Moneda 5 3 9 2 2" xfId="11696"/>
    <cellStyle name="Moneda 5 3 9 3" xfId="8384"/>
    <cellStyle name="Moneda 5 4" xfId="108"/>
    <cellStyle name="Moneda 5 4 10" xfId="3420"/>
    <cellStyle name="Moneda 5 4 10 2" xfId="10044"/>
    <cellStyle name="Moneda 5 4 11" xfId="6732"/>
    <cellStyle name="Moneda 5 4 2" xfId="124"/>
    <cellStyle name="Moneda 5 4 2 10" xfId="6748"/>
    <cellStyle name="Moneda 5 4 2 2" xfId="158"/>
    <cellStyle name="Moneda 5 4 2 2 2" xfId="227"/>
    <cellStyle name="Moneda 5 4 2 2 2 2" xfId="365"/>
    <cellStyle name="Moneda 5 4 2 2 2 2 2" xfId="641"/>
    <cellStyle name="Moneda 5 4 2 2 2 2 2 2" xfId="1193"/>
    <cellStyle name="Moneda 5 4 2 2 2 2 2 2 2" xfId="2849"/>
    <cellStyle name="Moneda 5 4 2 2 2 2 2 2 2 2" xfId="6161"/>
    <cellStyle name="Moneda 5 4 2 2 2 2 2 2 2 2 2" xfId="12785"/>
    <cellStyle name="Moneda 5 4 2 2 2 2 2 2 2 3" xfId="9473"/>
    <cellStyle name="Moneda 5 4 2 2 2 2 2 2 3" xfId="4505"/>
    <cellStyle name="Moneda 5 4 2 2 2 2 2 2 3 2" xfId="11129"/>
    <cellStyle name="Moneda 5 4 2 2 2 2 2 2 4" xfId="7817"/>
    <cellStyle name="Moneda 5 4 2 2 2 2 2 3" xfId="1745"/>
    <cellStyle name="Moneda 5 4 2 2 2 2 2 3 2" xfId="3401"/>
    <cellStyle name="Moneda 5 4 2 2 2 2 2 3 2 2" xfId="6713"/>
    <cellStyle name="Moneda 5 4 2 2 2 2 2 3 2 2 2" xfId="13337"/>
    <cellStyle name="Moneda 5 4 2 2 2 2 2 3 2 3" xfId="10025"/>
    <cellStyle name="Moneda 5 4 2 2 2 2 2 3 3" xfId="5057"/>
    <cellStyle name="Moneda 5 4 2 2 2 2 2 3 3 2" xfId="11681"/>
    <cellStyle name="Moneda 5 4 2 2 2 2 2 3 4" xfId="8369"/>
    <cellStyle name="Moneda 5 4 2 2 2 2 2 4" xfId="2297"/>
    <cellStyle name="Moneda 5 4 2 2 2 2 2 4 2" xfId="5609"/>
    <cellStyle name="Moneda 5 4 2 2 2 2 2 4 2 2" xfId="12233"/>
    <cellStyle name="Moneda 5 4 2 2 2 2 2 4 3" xfId="8921"/>
    <cellStyle name="Moneda 5 4 2 2 2 2 2 5" xfId="3953"/>
    <cellStyle name="Moneda 5 4 2 2 2 2 2 5 2" xfId="10577"/>
    <cellStyle name="Moneda 5 4 2 2 2 2 2 6" xfId="7265"/>
    <cellStyle name="Moneda 5 4 2 2 2 2 3" xfId="917"/>
    <cellStyle name="Moneda 5 4 2 2 2 2 3 2" xfId="2573"/>
    <cellStyle name="Moneda 5 4 2 2 2 2 3 2 2" xfId="5885"/>
    <cellStyle name="Moneda 5 4 2 2 2 2 3 2 2 2" xfId="12509"/>
    <cellStyle name="Moneda 5 4 2 2 2 2 3 2 3" xfId="9197"/>
    <cellStyle name="Moneda 5 4 2 2 2 2 3 3" xfId="4229"/>
    <cellStyle name="Moneda 5 4 2 2 2 2 3 3 2" xfId="10853"/>
    <cellStyle name="Moneda 5 4 2 2 2 2 3 4" xfId="7541"/>
    <cellStyle name="Moneda 5 4 2 2 2 2 4" xfId="1469"/>
    <cellStyle name="Moneda 5 4 2 2 2 2 4 2" xfId="3125"/>
    <cellStyle name="Moneda 5 4 2 2 2 2 4 2 2" xfId="6437"/>
    <cellStyle name="Moneda 5 4 2 2 2 2 4 2 2 2" xfId="13061"/>
    <cellStyle name="Moneda 5 4 2 2 2 2 4 2 3" xfId="9749"/>
    <cellStyle name="Moneda 5 4 2 2 2 2 4 3" xfId="4781"/>
    <cellStyle name="Moneda 5 4 2 2 2 2 4 3 2" xfId="11405"/>
    <cellStyle name="Moneda 5 4 2 2 2 2 4 4" xfId="8093"/>
    <cellStyle name="Moneda 5 4 2 2 2 2 5" xfId="2021"/>
    <cellStyle name="Moneda 5 4 2 2 2 2 5 2" xfId="5333"/>
    <cellStyle name="Moneda 5 4 2 2 2 2 5 2 2" xfId="11957"/>
    <cellStyle name="Moneda 5 4 2 2 2 2 5 3" xfId="8645"/>
    <cellStyle name="Moneda 5 4 2 2 2 2 6" xfId="3677"/>
    <cellStyle name="Moneda 5 4 2 2 2 2 6 2" xfId="10301"/>
    <cellStyle name="Moneda 5 4 2 2 2 2 7" xfId="6989"/>
    <cellStyle name="Moneda 5 4 2 2 2 3" xfId="503"/>
    <cellStyle name="Moneda 5 4 2 2 2 3 2" xfId="1055"/>
    <cellStyle name="Moneda 5 4 2 2 2 3 2 2" xfId="2711"/>
    <cellStyle name="Moneda 5 4 2 2 2 3 2 2 2" xfId="6023"/>
    <cellStyle name="Moneda 5 4 2 2 2 3 2 2 2 2" xfId="12647"/>
    <cellStyle name="Moneda 5 4 2 2 2 3 2 2 3" xfId="9335"/>
    <cellStyle name="Moneda 5 4 2 2 2 3 2 3" xfId="4367"/>
    <cellStyle name="Moneda 5 4 2 2 2 3 2 3 2" xfId="10991"/>
    <cellStyle name="Moneda 5 4 2 2 2 3 2 4" xfId="7679"/>
    <cellStyle name="Moneda 5 4 2 2 2 3 3" xfId="1607"/>
    <cellStyle name="Moneda 5 4 2 2 2 3 3 2" xfId="3263"/>
    <cellStyle name="Moneda 5 4 2 2 2 3 3 2 2" xfId="6575"/>
    <cellStyle name="Moneda 5 4 2 2 2 3 3 2 2 2" xfId="13199"/>
    <cellStyle name="Moneda 5 4 2 2 2 3 3 2 3" xfId="9887"/>
    <cellStyle name="Moneda 5 4 2 2 2 3 3 3" xfId="4919"/>
    <cellStyle name="Moneda 5 4 2 2 2 3 3 3 2" xfId="11543"/>
    <cellStyle name="Moneda 5 4 2 2 2 3 3 4" xfId="8231"/>
    <cellStyle name="Moneda 5 4 2 2 2 3 4" xfId="2159"/>
    <cellStyle name="Moneda 5 4 2 2 2 3 4 2" xfId="5471"/>
    <cellStyle name="Moneda 5 4 2 2 2 3 4 2 2" xfId="12095"/>
    <cellStyle name="Moneda 5 4 2 2 2 3 4 3" xfId="8783"/>
    <cellStyle name="Moneda 5 4 2 2 2 3 5" xfId="3815"/>
    <cellStyle name="Moneda 5 4 2 2 2 3 5 2" xfId="10439"/>
    <cellStyle name="Moneda 5 4 2 2 2 3 6" xfId="7127"/>
    <cellStyle name="Moneda 5 4 2 2 2 4" xfId="779"/>
    <cellStyle name="Moneda 5 4 2 2 2 4 2" xfId="2435"/>
    <cellStyle name="Moneda 5 4 2 2 2 4 2 2" xfId="5747"/>
    <cellStyle name="Moneda 5 4 2 2 2 4 2 2 2" xfId="12371"/>
    <cellStyle name="Moneda 5 4 2 2 2 4 2 3" xfId="9059"/>
    <cellStyle name="Moneda 5 4 2 2 2 4 3" xfId="4091"/>
    <cellStyle name="Moneda 5 4 2 2 2 4 3 2" xfId="10715"/>
    <cellStyle name="Moneda 5 4 2 2 2 4 4" xfId="7403"/>
    <cellStyle name="Moneda 5 4 2 2 2 5" xfId="1331"/>
    <cellStyle name="Moneda 5 4 2 2 2 5 2" xfId="2987"/>
    <cellStyle name="Moneda 5 4 2 2 2 5 2 2" xfId="6299"/>
    <cellStyle name="Moneda 5 4 2 2 2 5 2 2 2" xfId="12923"/>
    <cellStyle name="Moneda 5 4 2 2 2 5 2 3" xfId="9611"/>
    <cellStyle name="Moneda 5 4 2 2 2 5 3" xfId="4643"/>
    <cellStyle name="Moneda 5 4 2 2 2 5 3 2" xfId="11267"/>
    <cellStyle name="Moneda 5 4 2 2 2 5 4" xfId="7955"/>
    <cellStyle name="Moneda 5 4 2 2 2 6" xfId="1883"/>
    <cellStyle name="Moneda 5 4 2 2 2 6 2" xfId="5195"/>
    <cellStyle name="Moneda 5 4 2 2 2 6 2 2" xfId="11819"/>
    <cellStyle name="Moneda 5 4 2 2 2 6 3" xfId="8507"/>
    <cellStyle name="Moneda 5 4 2 2 2 7" xfId="3539"/>
    <cellStyle name="Moneda 5 4 2 2 2 7 2" xfId="10163"/>
    <cellStyle name="Moneda 5 4 2 2 2 8" xfId="6851"/>
    <cellStyle name="Moneda 5 4 2 2 3" xfId="296"/>
    <cellStyle name="Moneda 5 4 2 2 3 2" xfId="572"/>
    <cellStyle name="Moneda 5 4 2 2 3 2 2" xfId="1124"/>
    <cellStyle name="Moneda 5 4 2 2 3 2 2 2" xfId="2780"/>
    <cellStyle name="Moneda 5 4 2 2 3 2 2 2 2" xfId="6092"/>
    <cellStyle name="Moneda 5 4 2 2 3 2 2 2 2 2" xfId="12716"/>
    <cellStyle name="Moneda 5 4 2 2 3 2 2 2 3" xfId="9404"/>
    <cellStyle name="Moneda 5 4 2 2 3 2 2 3" xfId="4436"/>
    <cellStyle name="Moneda 5 4 2 2 3 2 2 3 2" xfId="11060"/>
    <cellStyle name="Moneda 5 4 2 2 3 2 2 4" xfId="7748"/>
    <cellStyle name="Moneda 5 4 2 2 3 2 3" xfId="1676"/>
    <cellStyle name="Moneda 5 4 2 2 3 2 3 2" xfId="3332"/>
    <cellStyle name="Moneda 5 4 2 2 3 2 3 2 2" xfId="6644"/>
    <cellStyle name="Moneda 5 4 2 2 3 2 3 2 2 2" xfId="13268"/>
    <cellStyle name="Moneda 5 4 2 2 3 2 3 2 3" xfId="9956"/>
    <cellStyle name="Moneda 5 4 2 2 3 2 3 3" xfId="4988"/>
    <cellStyle name="Moneda 5 4 2 2 3 2 3 3 2" xfId="11612"/>
    <cellStyle name="Moneda 5 4 2 2 3 2 3 4" xfId="8300"/>
    <cellStyle name="Moneda 5 4 2 2 3 2 4" xfId="2228"/>
    <cellStyle name="Moneda 5 4 2 2 3 2 4 2" xfId="5540"/>
    <cellStyle name="Moneda 5 4 2 2 3 2 4 2 2" xfId="12164"/>
    <cellStyle name="Moneda 5 4 2 2 3 2 4 3" xfId="8852"/>
    <cellStyle name="Moneda 5 4 2 2 3 2 5" xfId="3884"/>
    <cellStyle name="Moneda 5 4 2 2 3 2 5 2" xfId="10508"/>
    <cellStyle name="Moneda 5 4 2 2 3 2 6" xfId="7196"/>
    <cellStyle name="Moneda 5 4 2 2 3 3" xfId="848"/>
    <cellStyle name="Moneda 5 4 2 2 3 3 2" xfId="2504"/>
    <cellStyle name="Moneda 5 4 2 2 3 3 2 2" xfId="5816"/>
    <cellStyle name="Moneda 5 4 2 2 3 3 2 2 2" xfId="12440"/>
    <cellStyle name="Moneda 5 4 2 2 3 3 2 3" xfId="9128"/>
    <cellStyle name="Moneda 5 4 2 2 3 3 3" xfId="4160"/>
    <cellStyle name="Moneda 5 4 2 2 3 3 3 2" xfId="10784"/>
    <cellStyle name="Moneda 5 4 2 2 3 3 4" xfId="7472"/>
    <cellStyle name="Moneda 5 4 2 2 3 4" xfId="1400"/>
    <cellStyle name="Moneda 5 4 2 2 3 4 2" xfId="3056"/>
    <cellStyle name="Moneda 5 4 2 2 3 4 2 2" xfId="6368"/>
    <cellStyle name="Moneda 5 4 2 2 3 4 2 2 2" xfId="12992"/>
    <cellStyle name="Moneda 5 4 2 2 3 4 2 3" xfId="9680"/>
    <cellStyle name="Moneda 5 4 2 2 3 4 3" xfId="4712"/>
    <cellStyle name="Moneda 5 4 2 2 3 4 3 2" xfId="11336"/>
    <cellStyle name="Moneda 5 4 2 2 3 4 4" xfId="8024"/>
    <cellStyle name="Moneda 5 4 2 2 3 5" xfId="1952"/>
    <cellStyle name="Moneda 5 4 2 2 3 5 2" xfId="5264"/>
    <cellStyle name="Moneda 5 4 2 2 3 5 2 2" xfId="11888"/>
    <cellStyle name="Moneda 5 4 2 2 3 5 3" xfId="8576"/>
    <cellStyle name="Moneda 5 4 2 2 3 6" xfId="3608"/>
    <cellStyle name="Moneda 5 4 2 2 3 6 2" xfId="10232"/>
    <cellStyle name="Moneda 5 4 2 2 3 7" xfId="6920"/>
    <cellStyle name="Moneda 5 4 2 2 4" xfId="434"/>
    <cellStyle name="Moneda 5 4 2 2 4 2" xfId="986"/>
    <cellStyle name="Moneda 5 4 2 2 4 2 2" xfId="2642"/>
    <cellStyle name="Moneda 5 4 2 2 4 2 2 2" xfId="5954"/>
    <cellStyle name="Moneda 5 4 2 2 4 2 2 2 2" xfId="12578"/>
    <cellStyle name="Moneda 5 4 2 2 4 2 2 3" xfId="9266"/>
    <cellStyle name="Moneda 5 4 2 2 4 2 3" xfId="4298"/>
    <cellStyle name="Moneda 5 4 2 2 4 2 3 2" xfId="10922"/>
    <cellStyle name="Moneda 5 4 2 2 4 2 4" xfId="7610"/>
    <cellStyle name="Moneda 5 4 2 2 4 3" xfId="1538"/>
    <cellStyle name="Moneda 5 4 2 2 4 3 2" xfId="3194"/>
    <cellStyle name="Moneda 5 4 2 2 4 3 2 2" xfId="6506"/>
    <cellStyle name="Moneda 5 4 2 2 4 3 2 2 2" xfId="13130"/>
    <cellStyle name="Moneda 5 4 2 2 4 3 2 3" xfId="9818"/>
    <cellStyle name="Moneda 5 4 2 2 4 3 3" xfId="4850"/>
    <cellStyle name="Moneda 5 4 2 2 4 3 3 2" xfId="11474"/>
    <cellStyle name="Moneda 5 4 2 2 4 3 4" xfId="8162"/>
    <cellStyle name="Moneda 5 4 2 2 4 4" xfId="2090"/>
    <cellStyle name="Moneda 5 4 2 2 4 4 2" xfId="5402"/>
    <cellStyle name="Moneda 5 4 2 2 4 4 2 2" xfId="12026"/>
    <cellStyle name="Moneda 5 4 2 2 4 4 3" xfId="8714"/>
    <cellStyle name="Moneda 5 4 2 2 4 5" xfId="3746"/>
    <cellStyle name="Moneda 5 4 2 2 4 5 2" xfId="10370"/>
    <cellStyle name="Moneda 5 4 2 2 4 6" xfId="7058"/>
    <cellStyle name="Moneda 5 4 2 2 5" xfId="710"/>
    <cellStyle name="Moneda 5 4 2 2 5 2" xfId="2366"/>
    <cellStyle name="Moneda 5 4 2 2 5 2 2" xfId="5678"/>
    <cellStyle name="Moneda 5 4 2 2 5 2 2 2" xfId="12302"/>
    <cellStyle name="Moneda 5 4 2 2 5 2 3" xfId="8990"/>
    <cellStyle name="Moneda 5 4 2 2 5 3" xfId="4022"/>
    <cellStyle name="Moneda 5 4 2 2 5 3 2" xfId="10646"/>
    <cellStyle name="Moneda 5 4 2 2 5 4" xfId="7334"/>
    <cellStyle name="Moneda 5 4 2 2 6" xfId="1262"/>
    <cellStyle name="Moneda 5 4 2 2 6 2" xfId="2918"/>
    <cellStyle name="Moneda 5 4 2 2 6 2 2" xfId="6230"/>
    <cellStyle name="Moneda 5 4 2 2 6 2 2 2" xfId="12854"/>
    <cellStyle name="Moneda 5 4 2 2 6 2 3" xfId="9542"/>
    <cellStyle name="Moneda 5 4 2 2 6 3" xfId="4574"/>
    <cellStyle name="Moneda 5 4 2 2 6 3 2" xfId="11198"/>
    <cellStyle name="Moneda 5 4 2 2 6 4" xfId="7886"/>
    <cellStyle name="Moneda 5 4 2 2 7" xfId="1814"/>
    <cellStyle name="Moneda 5 4 2 2 7 2" xfId="5126"/>
    <cellStyle name="Moneda 5 4 2 2 7 2 2" xfId="11750"/>
    <cellStyle name="Moneda 5 4 2 2 7 3" xfId="8438"/>
    <cellStyle name="Moneda 5 4 2 2 8" xfId="3470"/>
    <cellStyle name="Moneda 5 4 2 2 8 2" xfId="10094"/>
    <cellStyle name="Moneda 5 4 2 2 9" xfId="6782"/>
    <cellStyle name="Moneda 5 4 2 3" xfId="193"/>
    <cellStyle name="Moneda 5 4 2 3 2" xfId="331"/>
    <cellStyle name="Moneda 5 4 2 3 2 2" xfId="607"/>
    <cellStyle name="Moneda 5 4 2 3 2 2 2" xfId="1159"/>
    <cellStyle name="Moneda 5 4 2 3 2 2 2 2" xfId="2815"/>
    <cellStyle name="Moneda 5 4 2 3 2 2 2 2 2" xfId="6127"/>
    <cellStyle name="Moneda 5 4 2 3 2 2 2 2 2 2" xfId="12751"/>
    <cellStyle name="Moneda 5 4 2 3 2 2 2 2 3" xfId="9439"/>
    <cellStyle name="Moneda 5 4 2 3 2 2 2 3" xfId="4471"/>
    <cellStyle name="Moneda 5 4 2 3 2 2 2 3 2" xfId="11095"/>
    <cellStyle name="Moneda 5 4 2 3 2 2 2 4" xfId="7783"/>
    <cellStyle name="Moneda 5 4 2 3 2 2 3" xfId="1711"/>
    <cellStyle name="Moneda 5 4 2 3 2 2 3 2" xfId="3367"/>
    <cellStyle name="Moneda 5 4 2 3 2 2 3 2 2" xfId="6679"/>
    <cellStyle name="Moneda 5 4 2 3 2 2 3 2 2 2" xfId="13303"/>
    <cellStyle name="Moneda 5 4 2 3 2 2 3 2 3" xfId="9991"/>
    <cellStyle name="Moneda 5 4 2 3 2 2 3 3" xfId="5023"/>
    <cellStyle name="Moneda 5 4 2 3 2 2 3 3 2" xfId="11647"/>
    <cellStyle name="Moneda 5 4 2 3 2 2 3 4" xfId="8335"/>
    <cellStyle name="Moneda 5 4 2 3 2 2 4" xfId="2263"/>
    <cellStyle name="Moneda 5 4 2 3 2 2 4 2" xfId="5575"/>
    <cellStyle name="Moneda 5 4 2 3 2 2 4 2 2" xfId="12199"/>
    <cellStyle name="Moneda 5 4 2 3 2 2 4 3" xfId="8887"/>
    <cellStyle name="Moneda 5 4 2 3 2 2 5" xfId="3919"/>
    <cellStyle name="Moneda 5 4 2 3 2 2 5 2" xfId="10543"/>
    <cellStyle name="Moneda 5 4 2 3 2 2 6" xfId="7231"/>
    <cellStyle name="Moneda 5 4 2 3 2 3" xfId="883"/>
    <cellStyle name="Moneda 5 4 2 3 2 3 2" xfId="2539"/>
    <cellStyle name="Moneda 5 4 2 3 2 3 2 2" xfId="5851"/>
    <cellStyle name="Moneda 5 4 2 3 2 3 2 2 2" xfId="12475"/>
    <cellStyle name="Moneda 5 4 2 3 2 3 2 3" xfId="9163"/>
    <cellStyle name="Moneda 5 4 2 3 2 3 3" xfId="4195"/>
    <cellStyle name="Moneda 5 4 2 3 2 3 3 2" xfId="10819"/>
    <cellStyle name="Moneda 5 4 2 3 2 3 4" xfId="7507"/>
    <cellStyle name="Moneda 5 4 2 3 2 4" xfId="1435"/>
    <cellStyle name="Moneda 5 4 2 3 2 4 2" xfId="3091"/>
    <cellStyle name="Moneda 5 4 2 3 2 4 2 2" xfId="6403"/>
    <cellStyle name="Moneda 5 4 2 3 2 4 2 2 2" xfId="13027"/>
    <cellStyle name="Moneda 5 4 2 3 2 4 2 3" xfId="9715"/>
    <cellStyle name="Moneda 5 4 2 3 2 4 3" xfId="4747"/>
    <cellStyle name="Moneda 5 4 2 3 2 4 3 2" xfId="11371"/>
    <cellStyle name="Moneda 5 4 2 3 2 4 4" xfId="8059"/>
    <cellStyle name="Moneda 5 4 2 3 2 5" xfId="1987"/>
    <cellStyle name="Moneda 5 4 2 3 2 5 2" xfId="5299"/>
    <cellStyle name="Moneda 5 4 2 3 2 5 2 2" xfId="11923"/>
    <cellStyle name="Moneda 5 4 2 3 2 5 3" xfId="8611"/>
    <cellStyle name="Moneda 5 4 2 3 2 6" xfId="3643"/>
    <cellStyle name="Moneda 5 4 2 3 2 6 2" xfId="10267"/>
    <cellStyle name="Moneda 5 4 2 3 2 7" xfId="6955"/>
    <cellStyle name="Moneda 5 4 2 3 3" xfId="469"/>
    <cellStyle name="Moneda 5 4 2 3 3 2" xfId="1021"/>
    <cellStyle name="Moneda 5 4 2 3 3 2 2" xfId="2677"/>
    <cellStyle name="Moneda 5 4 2 3 3 2 2 2" xfId="5989"/>
    <cellStyle name="Moneda 5 4 2 3 3 2 2 2 2" xfId="12613"/>
    <cellStyle name="Moneda 5 4 2 3 3 2 2 3" xfId="9301"/>
    <cellStyle name="Moneda 5 4 2 3 3 2 3" xfId="4333"/>
    <cellStyle name="Moneda 5 4 2 3 3 2 3 2" xfId="10957"/>
    <cellStyle name="Moneda 5 4 2 3 3 2 4" xfId="7645"/>
    <cellStyle name="Moneda 5 4 2 3 3 3" xfId="1573"/>
    <cellStyle name="Moneda 5 4 2 3 3 3 2" xfId="3229"/>
    <cellStyle name="Moneda 5 4 2 3 3 3 2 2" xfId="6541"/>
    <cellStyle name="Moneda 5 4 2 3 3 3 2 2 2" xfId="13165"/>
    <cellStyle name="Moneda 5 4 2 3 3 3 2 3" xfId="9853"/>
    <cellStyle name="Moneda 5 4 2 3 3 3 3" xfId="4885"/>
    <cellStyle name="Moneda 5 4 2 3 3 3 3 2" xfId="11509"/>
    <cellStyle name="Moneda 5 4 2 3 3 3 4" xfId="8197"/>
    <cellStyle name="Moneda 5 4 2 3 3 4" xfId="2125"/>
    <cellStyle name="Moneda 5 4 2 3 3 4 2" xfId="5437"/>
    <cellStyle name="Moneda 5 4 2 3 3 4 2 2" xfId="12061"/>
    <cellStyle name="Moneda 5 4 2 3 3 4 3" xfId="8749"/>
    <cellStyle name="Moneda 5 4 2 3 3 5" xfId="3781"/>
    <cellStyle name="Moneda 5 4 2 3 3 5 2" xfId="10405"/>
    <cellStyle name="Moneda 5 4 2 3 3 6" xfId="7093"/>
    <cellStyle name="Moneda 5 4 2 3 4" xfId="745"/>
    <cellStyle name="Moneda 5 4 2 3 4 2" xfId="2401"/>
    <cellStyle name="Moneda 5 4 2 3 4 2 2" xfId="5713"/>
    <cellStyle name="Moneda 5 4 2 3 4 2 2 2" xfId="12337"/>
    <cellStyle name="Moneda 5 4 2 3 4 2 3" xfId="9025"/>
    <cellStyle name="Moneda 5 4 2 3 4 3" xfId="4057"/>
    <cellStyle name="Moneda 5 4 2 3 4 3 2" xfId="10681"/>
    <cellStyle name="Moneda 5 4 2 3 4 4" xfId="7369"/>
    <cellStyle name="Moneda 5 4 2 3 5" xfId="1297"/>
    <cellStyle name="Moneda 5 4 2 3 5 2" xfId="2953"/>
    <cellStyle name="Moneda 5 4 2 3 5 2 2" xfId="6265"/>
    <cellStyle name="Moneda 5 4 2 3 5 2 2 2" xfId="12889"/>
    <cellStyle name="Moneda 5 4 2 3 5 2 3" xfId="9577"/>
    <cellStyle name="Moneda 5 4 2 3 5 3" xfId="4609"/>
    <cellStyle name="Moneda 5 4 2 3 5 3 2" xfId="11233"/>
    <cellStyle name="Moneda 5 4 2 3 5 4" xfId="7921"/>
    <cellStyle name="Moneda 5 4 2 3 6" xfId="1849"/>
    <cellStyle name="Moneda 5 4 2 3 6 2" xfId="5161"/>
    <cellStyle name="Moneda 5 4 2 3 6 2 2" xfId="11785"/>
    <cellStyle name="Moneda 5 4 2 3 6 3" xfId="8473"/>
    <cellStyle name="Moneda 5 4 2 3 7" xfId="3505"/>
    <cellStyle name="Moneda 5 4 2 3 7 2" xfId="10129"/>
    <cellStyle name="Moneda 5 4 2 3 8" xfId="6817"/>
    <cellStyle name="Moneda 5 4 2 4" xfId="262"/>
    <cellStyle name="Moneda 5 4 2 4 2" xfId="538"/>
    <cellStyle name="Moneda 5 4 2 4 2 2" xfId="1090"/>
    <cellStyle name="Moneda 5 4 2 4 2 2 2" xfId="2746"/>
    <cellStyle name="Moneda 5 4 2 4 2 2 2 2" xfId="6058"/>
    <cellStyle name="Moneda 5 4 2 4 2 2 2 2 2" xfId="12682"/>
    <cellStyle name="Moneda 5 4 2 4 2 2 2 3" xfId="9370"/>
    <cellStyle name="Moneda 5 4 2 4 2 2 3" xfId="4402"/>
    <cellStyle name="Moneda 5 4 2 4 2 2 3 2" xfId="11026"/>
    <cellStyle name="Moneda 5 4 2 4 2 2 4" xfId="7714"/>
    <cellStyle name="Moneda 5 4 2 4 2 3" xfId="1642"/>
    <cellStyle name="Moneda 5 4 2 4 2 3 2" xfId="3298"/>
    <cellStyle name="Moneda 5 4 2 4 2 3 2 2" xfId="6610"/>
    <cellStyle name="Moneda 5 4 2 4 2 3 2 2 2" xfId="13234"/>
    <cellStyle name="Moneda 5 4 2 4 2 3 2 3" xfId="9922"/>
    <cellStyle name="Moneda 5 4 2 4 2 3 3" xfId="4954"/>
    <cellStyle name="Moneda 5 4 2 4 2 3 3 2" xfId="11578"/>
    <cellStyle name="Moneda 5 4 2 4 2 3 4" xfId="8266"/>
    <cellStyle name="Moneda 5 4 2 4 2 4" xfId="2194"/>
    <cellStyle name="Moneda 5 4 2 4 2 4 2" xfId="5506"/>
    <cellStyle name="Moneda 5 4 2 4 2 4 2 2" xfId="12130"/>
    <cellStyle name="Moneda 5 4 2 4 2 4 3" xfId="8818"/>
    <cellStyle name="Moneda 5 4 2 4 2 5" xfId="3850"/>
    <cellStyle name="Moneda 5 4 2 4 2 5 2" xfId="10474"/>
    <cellStyle name="Moneda 5 4 2 4 2 6" xfId="7162"/>
    <cellStyle name="Moneda 5 4 2 4 3" xfId="814"/>
    <cellStyle name="Moneda 5 4 2 4 3 2" xfId="2470"/>
    <cellStyle name="Moneda 5 4 2 4 3 2 2" xfId="5782"/>
    <cellStyle name="Moneda 5 4 2 4 3 2 2 2" xfId="12406"/>
    <cellStyle name="Moneda 5 4 2 4 3 2 3" xfId="9094"/>
    <cellStyle name="Moneda 5 4 2 4 3 3" xfId="4126"/>
    <cellStyle name="Moneda 5 4 2 4 3 3 2" xfId="10750"/>
    <cellStyle name="Moneda 5 4 2 4 3 4" xfId="7438"/>
    <cellStyle name="Moneda 5 4 2 4 4" xfId="1366"/>
    <cellStyle name="Moneda 5 4 2 4 4 2" xfId="3022"/>
    <cellStyle name="Moneda 5 4 2 4 4 2 2" xfId="6334"/>
    <cellStyle name="Moneda 5 4 2 4 4 2 2 2" xfId="12958"/>
    <cellStyle name="Moneda 5 4 2 4 4 2 3" xfId="9646"/>
    <cellStyle name="Moneda 5 4 2 4 4 3" xfId="4678"/>
    <cellStyle name="Moneda 5 4 2 4 4 3 2" xfId="11302"/>
    <cellStyle name="Moneda 5 4 2 4 4 4" xfId="7990"/>
    <cellStyle name="Moneda 5 4 2 4 5" xfId="1918"/>
    <cellStyle name="Moneda 5 4 2 4 5 2" xfId="5230"/>
    <cellStyle name="Moneda 5 4 2 4 5 2 2" xfId="11854"/>
    <cellStyle name="Moneda 5 4 2 4 5 3" xfId="8542"/>
    <cellStyle name="Moneda 5 4 2 4 6" xfId="3574"/>
    <cellStyle name="Moneda 5 4 2 4 6 2" xfId="10198"/>
    <cellStyle name="Moneda 5 4 2 4 7" xfId="6886"/>
    <cellStyle name="Moneda 5 4 2 5" xfId="400"/>
    <cellStyle name="Moneda 5 4 2 5 2" xfId="952"/>
    <cellStyle name="Moneda 5 4 2 5 2 2" xfId="2608"/>
    <cellStyle name="Moneda 5 4 2 5 2 2 2" xfId="5920"/>
    <cellStyle name="Moneda 5 4 2 5 2 2 2 2" xfId="12544"/>
    <cellStyle name="Moneda 5 4 2 5 2 2 3" xfId="9232"/>
    <cellStyle name="Moneda 5 4 2 5 2 3" xfId="4264"/>
    <cellStyle name="Moneda 5 4 2 5 2 3 2" xfId="10888"/>
    <cellStyle name="Moneda 5 4 2 5 2 4" xfId="7576"/>
    <cellStyle name="Moneda 5 4 2 5 3" xfId="1504"/>
    <cellStyle name="Moneda 5 4 2 5 3 2" xfId="3160"/>
    <cellStyle name="Moneda 5 4 2 5 3 2 2" xfId="6472"/>
    <cellStyle name="Moneda 5 4 2 5 3 2 2 2" xfId="13096"/>
    <cellStyle name="Moneda 5 4 2 5 3 2 3" xfId="9784"/>
    <cellStyle name="Moneda 5 4 2 5 3 3" xfId="4816"/>
    <cellStyle name="Moneda 5 4 2 5 3 3 2" xfId="11440"/>
    <cellStyle name="Moneda 5 4 2 5 3 4" xfId="8128"/>
    <cellStyle name="Moneda 5 4 2 5 4" xfId="2056"/>
    <cellStyle name="Moneda 5 4 2 5 4 2" xfId="5368"/>
    <cellStyle name="Moneda 5 4 2 5 4 2 2" xfId="11992"/>
    <cellStyle name="Moneda 5 4 2 5 4 3" xfId="8680"/>
    <cellStyle name="Moneda 5 4 2 5 5" xfId="3712"/>
    <cellStyle name="Moneda 5 4 2 5 5 2" xfId="10336"/>
    <cellStyle name="Moneda 5 4 2 5 6" xfId="7024"/>
    <cellStyle name="Moneda 5 4 2 6" xfId="676"/>
    <cellStyle name="Moneda 5 4 2 6 2" xfId="2332"/>
    <cellStyle name="Moneda 5 4 2 6 2 2" xfId="5644"/>
    <cellStyle name="Moneda 5 4 2 6 2 2 2" xfId="12268"/>
    <cellStyle name="Moneda 5 4 2 6 2 3" xfId="8956"/>
    <cellStyle name="Moneda 5 4 2 6 3" xfId="3988"/>
    <cellStyle name="Moneda 5 4 2 6 3 2" xfId="10612"/>
    <cellStyle name="Moneda 5 4 2 6 4" xfId="7300"/>
    <cellStyle name="Moneda 5 4 2 7" xfId="1228"/>
    <cellStyle name="Moneda 5 4 2 7 2" xfId="2884"/>
    <cellStyle name="Moneda 5 4 2 7 2 2" xfId="6196"/>
    <cellStyle name="Moneda 5 4 2 7 2 2 2" xfId="12820"/>
    <cellStyle name="Moneda 5 4 2 7 2 3" xfId="9508"/>
    <cellStyle name="Moneda 5 4 2 7 3" xfId="4540"/>
    <cellStyle name="Moneda 5 4 2 7 3 2" xfId="11164"/>
    <cellStyle name="Moneda 5 4 2 7 4" xfId="7852"/>
    <cellStyle name="Moneda 5 4 2 8" xfId="1780"/>
    <cellStyle name="Moneda 5 4 2 8 2" xfId="5092"/>
    <cellStyle name="Moneda 5 4 2 8 2 2" xfId="11716"/>
    <cellStyle name="Moneda 5 4 2 8 3" xfId="8404"/>
    <cellStyle name="Moneda 5 4 2 9" xfId="3436"/>
    <cellStyle name="Moneda 5 4 2 9 2" xfId="10060"/>
    <cellStyle name="Moneda 5 4 3" xfId="142"/>
    <cellStyle name="Moneda 5 4 3 2" xfId="211"/>
    <cellStyle name="Moneda 5 4 3 2 2" xfId="349"/>
    <cellStyle name="Moneda 5 4 3 2 2 2" xfId="625"/>
    <cellStyle name="Moneda 5 4 3 2 2 2 2" xfId="1177"/>
    <cellStyle name="Moneda 5 4 3 2 2 2 2 2" xfId="2833"/>
    <cellStyle name="Moneda 5 4 3 2 2 2 2 2 2" xfId="6145"/>
    <cellStyle name="Moneda 5 4 3 2 2 2 2 2 2 2" xfId="12769"/>
    <cellStyle name="Moneda 5 4 3 2 2 2 2 2 3" xfId="9457"/>
    <cellStyle name="Moneda 5 4 3 2 2 2 2 3" xfId="4489"/>
    <cellStyle name="Moneda 5 4 3 2 2 2 2 3 2" xfId="11113"/>
    <cellStyle name="Moneda 5 4 3 2 2 2 2 4" xfId="7801"/>
    <cellStyle name="Moneda 5 4 3 2 2 2 3" xfId="1729"/>
    <cellStyle name="Moneda 5 4 3 2 2 2 3 2" xfId="3385"/>
    <cellStyle name="Moneda 5 4 3 2 2 2 3 2 2" xfId="6697"/>
    <cellStyle name="Moneda 5 4 3 2 2 2 3 2 2 2" xfId="13321"/>
    <cellStyle name="Moneda 5 4 3 2 2 2 3 2 3" xfId="10009"/>
    <cellStyle name="Moneda 5 4 3 2 2 2 3 3" xfId="5041"/>
    <cellStyle name="Moneda 5 4 3 2 2 2 3 3 2" xfId="11665"/>
    <cellStyle name="Moneda 5 4 3 2 2 2 3 4" xfId="8353"/>
    <cellStyle name="Moneda 5 4 3 2 2 2 4" xfId="2281"/>
    <cellStyle name="Moneda 5 4 3 2 2 2 4 2" xfId="5593"/>
    <cellStyle name="Moneda 5 4 3 2 2 2 4 2 2" xfId="12217"/>
    <cellStyle name="Moneda 5 4 3 2 2 2 4 3" xfId="8905"/>
    <cellStyle name="Moneda 5 4 3 2 2 2 5" xfId="3937"/>
    <cellStyle name="Moneda 5 4 3 2 2 2 5 2" xfId="10561"/>
    <cellStyle name="Moneda 5 4 3 2 2 2 6" xfId="7249"/>
    <cellStyle name="Moneda 5 4 3 2 2 3" xfId="901"/>
    <cellStyle name="Moneda 5 4 3 2 2 3 2" xfId="2557"/>
    <cellStyle name="Moneda 5 4 3 2 2 3 2 2" xfId="5869"/>
    <cellStyle name="Moneda 5 4 3 2 2 3 2 2 2" xfId="12493"/>
    <cellStyle name="Moneda 5 4 3 2 2 3 2 3" xfId="9181"/>
    <cellStyle name="Moneda 5 4 3 2 2 3 3" xfId="4213"/>
    <cellStyle name="Moneda 5 4 3 2 2 3 3 2" xfId="10837"/>
    <cellStyle name="Moneda 5 4 3 2 2 3 4" xfId="7525"/>
    <cellStyle name="Moneda 5 4 3 2 2 4" xfId="1453"/>
    <cellStyle name="Moneda 5 4 3 2 2 4 2" xfId="3109"/>
    <cellStyle name="Moneda 5 4 3 2 2 4 2 2" xfId="6421"/>
    <cellStyle name="Moneda 5 4 3 2 2 4 2 2 2" xfId="13045"/>
    <cellStyle name="Moneda 5 4 3 2 2 4 2 3" xfId="9733"/>
    <cellStyle name="Moneda 5 4 3 2 2 4 3" xfId="4765"/>
    <cellStyle name="Moneda 5 4 3 2 2 4 3 2" xfId="11389"/>
    <cellStyle name="Moneda 5 4 3 2 2 4 4" xfId="8077"/>
    <cellStyle name="Moneda 5 4 3 2 2 5" xfId="2005"/>
    <cellStyle name="Moneda 5 4 3 2 2 5 2" xfId="5317"/>
    <cellStyle name="Moneda 5 4 3 2 2 5 2 2" xfId="11941"/>
    <cellStyle name="Moneda 5 4 3 2 2 5 3" xfId="8629"/>
    <cellStyle name="Moneda 5 4 3 2 2 6" xfId="3661"/>
    <cellStyle name="Moneda 5 4 3 2 2 6 2" xfId="10285"/>
    <cellStyle name="Moneda 5 4 3 2 2 7" xfId="6973"/>
    <cellStyle name="Moneda 5 4 3 2 3" xfId="487"/>
    <cellStyle name="Moneda 5 4 3 2 3 2" xfId="1039"/>
    <cellStyle name="Moneda 5 4 3 2 3 2 2" xfId="2695"/>
    <cellStyle name="Moneda 5 4 3 2 3 2 2 2" xfId="6007"/>
    <cellStyle name="Moneda 5 4 3 2 3 2 2 2 2" xfId="12631"/>
    <cellStyle name="Moneda 5 4 3 2 3 2 2 3" xfId="9319"/>
    <cellStyle name="Moneda 5 4 3 2 3 2 3" xfId="4351"/>
    <cellStyle name="Moneda 5 4 3 2 3 2 3 2" xfId="10975"/>
    <cellStyle name="Moneda 5 4 3 2 3 2 4" xfId="7663"/>
    <cellStyle name="Moneda 5 4 3 2 3 3" xfId="1591"/>
    <cellStyle name="Moneda 5 4 3 2 3 3 2" xfId="3247"/>
    <cellStyle name="Moneda 5 4 3 2 3 3 2 2" xfId="6559"/>
    <cellStyle name="Moneda 5 4 3 2 3 3 2 2 2" xfId="13183"/>
    <cellStyle name="Moneda 5 4 3 2 3 3 2 3" xfId="9871"/>
    <cellStyle name="Moneda 5 4 3 2 3 3 3" xfId="4903"/>
    <cellStyle name="Moneda 5 4 3 2 3 3 3 2" xfId="11527"/>
    <cellStyle name="Moneda 5 4 3 2 3 3 4" xfId="8215"/>
    <cellStyle name="Moneda 5 4 3 2 3 4" xfId="2143"/>
    <cellStyle name="Moneda 5 4 3 2 3 4 2" xfId="5455"/>
    <cellStyle name="Moneda 5 4 3 2 3 4 2 2" xfId="12079"/>
    <cellStyle name="Moneda 5 4 3 2 3 4 3" xfId="8767"/>
    <cellStyle name="Moneda 5 4 3 2 3 5" xfId="3799"/>
    <cellStyle name="Moneda 5 4 3 2 3 5 2" xfId="10423"/>
    <cellStyle name="Moneda 5 4 3 2 3 6" xfId="7111"/>
    <cellStyle name="Moneda 5 4 3 2 4" xfId="763"/>
    <cellStyle name="Moneda 5 4 3 2 4 2" xfId="2419"/>
    <cellStyle name="Moneda 5 4 3 2 4 2 2" xfId="5731"/>
    <cellStyle name="Moneda 5 4 3 2 4 2 2 2" xfId="12355"/>
    <cellStyle name="Moneda 5 4 3 2 4 2 3" xfId="9043"/>
    <cellStyle name="Moneda 5 4 3 2 4 3" xfId="4075"/>
    <cellStyle name="Moneda 5 4 3 2 4 3 2" xfId="10699"/>
    <cellStyle name="Moneda 5 4 3 2 4 4" xfId="7387"/>
    <cellStyle name="Moneda 5 4 3 2 5" xfId="1315"/>
    <cellStyle name="Moneda 5 4 3 2 5 2" xfId="2971"/>
    <cellStyle name="Moneda 5 4 3 2 5 2 2" xfId="6283"/>
    <cellStyle name="Moneda 5 4 3 2 5 2 2 2" xfId="12907"/>
    <cellStyle name="Moneda 5 4 3 2 5 2 3" xfId="9595"/>
    <cellStyle name="Moneda 5 4 3 2 5 3" xfId="4627"/>
    <cellStyle name="Moneda 5 4 3 2 5 3 2" xfId="11251"/>
    <cellStyle name="Moneda 5 4 3 2 5 4" xfId="7939"/>
    <cellStyle name="Moneda 5 4 3 2 6" xfId="1867"/>
    <cellStyle name="Moneda 5 4 3 2 6 2" xfId="5179"/>
    <cellStyle name="Moneda 5 4 3 2 6 2 2" xfId="11803"/>
    <cellStyle name="Moneda 5 4 3 2 6 3" xfId="8491"/>
    <cellStyle name="Moneda 5 4 3 2 7" xfId="3523"/>
    <cellStyle name="Moneda 5 4 3 2 7 2" xfId="10147"/>
    <cellStyle name="Moneda 5 4 3 2 8" xfId="6835"/>
    <cellStyle name="Moneda 5 4 3 3" xfId="280"/>
    <cellStyle name="Moneda 5 4 3 3 2" xfId="556"/>
    <cellStyle name="Moneda 5 4 3 3 2 2" xfId="1108"/>
    <cellStyle name="Moneda 5 4 3 3 2 2 2" xfId="2764"/>
    <cellStyle name="Moneda 5 4 3 3 2 2 2 2" xfId="6076"/>
    <cellStyle name="Moneda 5 4 3 3 2 2 2 2 2" xfId="12700"/>
    <cellStyle name="Moneda 5 4 3 3 2 2 2 3" xfId="9388"/>
    <cellStyle name="Moneda 5 4 3 3 2 2 3" xfId="4420"/>
    <cellStyle name="Moneda 5 4 3 3 2 2 3 2" xfId="11044"/>
    <cellStyle name="Moneda 5 4 3 3 2 2 4" xfId="7732"/>
    <cellStyle name="Moneda 5 4 3 3 2 3" xfId="1660"/>
    <cellStyle name="Moneda 5 4 3 3 2 3 2" xfId="3316"/>
    <cellStyle name="Moneda 5 4 3 3 2 3 2 2" xfId="6628"/>
    <cellStyle name="Moneda 5 4 3 3 2 3 2 2 2" xfId="13252"/>
    <cellStyle name="Moneda 5 4 3 3 2 3 2 3" xfId="9940"/>
    <cellStyle name="Moneda 5 4 3 3 2 3 3" xfId="4972"/>
    <cellStyle name="Moneda 5 4 3 3 2 3 3 2" xfId="11596"/>
    <cellStyle name="Moneda 5 4 3 3 2 3 4" xfId="8284"/>
    <cellStyle name="Moneda 5 4 3 3 2 4" xfId="2212"/>
    <cellStyle name="Moneda 5 4 3 3 2 4 2" xfId="5524"/>
    <cellStyle name="Moneda 5 4 3 3 2 4 2 2" xfId="12148"/>
    <cellStyle name="Moneda 5 4 3 3 2 4 3" xfId="8836"/>
    <cellStyle name="Moneda 5 4 3 3 2 5" xfId="3868"/>
    <cellStyle name="Moneda 5 4 3 3 2 5 2" xfId="10492"/>
    <cellStyle name="Moneda 5 4 3 3 2 6" xfId="7180"/>
    <cellStyle name="Moneda 5 4 3 3 3" xfId="832"/>
    <cellStyle name="Moneda 5 4 3 3 3 2" xfId="2488"/>
    <cellStyle name="Moneda 5 4 3 3 3 2 2" xfId="5800"/>
    <cellStyle name="Moneda 5 4 3 3 3 2 2 2" xfId="12424"/>
    <cellStyle name="Moneda 5 4 3 3 3 2 3" xfId="9112"/>
    <cellStyle name="Moneda 5 4 3 3 3 3" xfId="4144"/>
    <cellStyle name="Moneda 5 4 3 3 3 3 2" xfId="10768"/>
    <cellStyle name="Moneda 5 4 3 3 3 4" xfId="7456"/>
    <cellStyle name="Moneda 5 4 3 3 4" xfId="1384"/>
    <cellStyle name="Moneda 5 4 3 3 4 2" xfId="3040"/>
    <cellStyle name="Moneda 5 4 3 3 4 2 2" xfId="6352"/>
    <cellStyle name="Moneda 5 4 3 3 4 2 2 2" xfId="12976"/>
    <cellStyle name="Moneda 5 4 3 3 4 2 3" xfId="9664"/>
    <cellStyle name="Moneda 5 4 3 3 4 3" xfId="4696"/>
    <cellStyle name="Moneda 5 4 3 3 4 3 2" xfId="11320"/>
    <cellStyle name="Moneda 5 4 3 3 4 4" xfId="8008"/>
    <cellStyle name="Moneda 5 4 3 3 5" xfId="1936"/>
    <cellStyle name="Moneda 5 4 3 3 5 2" xfId="5248"/>
    <cellStyle name="Moneda 5 4 3 3 5 2 2" xfId="11872"/>
    <cellStyle name="Moneda 5 4 3 3 5 3" xfId="8560"/>
    <cellStyle name="Moneda 5 4 3 3 6" xfId="3592"/>
    <cellStyle name="Moneda 5 4 3 3 6 2" xfId="10216"/>
    <cellStyle name="Moneda 5 4 3 3 7" xfId="6904"/>
    <cellStyle name="Moneda 5 4 3 4" xfId="418"/>
    <cellStyle name="Moneda 5 4 3 4 2" xfId="970"/>
    <cellStyle name="Moneda 5 4 3 4 2 2" xfId="2626"/>
    <cellStyle name="Moneda 5 4 3 4 2 2 2" xfId="5938"/>
    <cellStyle name="Moneda 5 4 3 4 2 2 2 2" xfId="12562"/>
    <cellStyle name="Moneda 5 4 3 4 2 2 3" xfId="9250"/>
    <cellStyle name="Moneda 5 4 3 4 2 3" xfId="4282"/>
    <cellStyle name="Moneda 5 4 3 4 2 3 2" xfId="10906"/>
    <cellStyle name="Moneda 5 4 3 4 2 4" xfId="7594"/>
    <cellStyle name="Moneda 5 4 3 4 3" xfId="1522"/>
    <cellStyle name="Moneda 5 4 3 4 3 2" xfId="3178"/>
    <cellStyle name="Moneda 5 4 3 4 3 2 2" xfId="6490"/>
    <cellStyle name="Moneda 5 4 3 4 3 2 2 2" xfId="13114"/>
    <cellStyle name="Moneda 5 4 3 4 3 2 3" xfId="9802"/>
    <cellStyle name="Moneda 5 4 3 4 3 3" xfId="4834"/>
    <cellStyle name="Moneda 5 4 3 4 3 3 2" xfId="11458"/>
    <cellStyle name="Moneda 5 4 3 4 3 4" xfId="8146"/>
    <cellStyle name="Moneda 5 4 3 4 4" xfId="2074"/>
    <cellStyle name="Moneda 5 4 3 4 4 2" xfId="5386"/>
    <cellStyle name="Moneda 5 4 3 4 4 2 2" xfId="12010"/>
    <cellStyle name="Moneda 5 4 3 4 4 3" xfId="8698"/>
    <cellStyle name="Moneda 5 4 3 4 5" xfId="3730"/>
    <cellStyle name="Moneda 5 4 3 4 5 2" xfId="10354"/>
    <cellStyle name="Moneda 5 4 3 4 6" xfId="7042"/>
    <cellStyle name="Moneda 5 4 3 5" xfId="694"/>
    <cellStyle name="Moneda 5 4 3 5 2" xfId="2350"/>
    <cellStyle name="Moneda 5 4 3 5 2 2" xfId="5662"/>
    <cellStyle name="Moneda 5 4 3 5 2 2 2" xfId="12286"/>
    <cellStyle name="Moneda 5 4 3 5 2 3" xfId="8974"/>
    <cellStyle name="Moneda 5 4 3 5 3" xfId="4006"/>
    <cellStyle name="Moneda 5 4 3 5 3 2" xfId="10630"/>
    <cellStyle name="Moneda 5 4 3 5 4" xfId="7318"/>
    <cellStyle name="Moneda 5 4 3 6" xfId="1246"/>
    <cellStyle name="Moneda 5 4 3 6 2" xfId="2902"/>
    <cellStyle name="Moneda 5 4 3 6 2 2" xfId="6214"/>
    <cellStyle name="Moneda 5 4 3 6 2 2 2" xfId="12838"/>
    <cellStyle name="Moneda 5 4 3 6 2 3" xfId="9526"/>
    <cellStyle name="Moneda 5 4 3 6 3" xfId="4558"/>
    <cellStyle name="Moneda 5 4 3 6 3 2" xfId="11182"/>
    <cellStyle name="Moneda 5 4 3 6 4" xfId="7870"/>
    <cellStyle name="Moneda 5 4 3 7" xfId="1798"/>
    <cellStyle name="Moneda 5 4 3 7 2" xfId="5110"/>
    <cellStyle name="Moneda 5 4 3 7 2 2" xfId="11734"/>
    <cellStyle name="Moneda 5 4 3 7 3" xfId="8422"/>
    <cellStyle name="Moneda 5 4 3 8" xfId="3454"/>
    <cellStyle name="Moneda 5 4 3 8 2" xfId="10078"/>
    <cellStyle name="Moneda 5 4 3 9" xfId="6766"/>
    <cellStyle name="Moneda 5 4 4" xfId="177"/>
    <cellStyle name="Moneda 5 4 4 2" xfId="315"/>
    <cellStyle name="Moneda 5 4 4 2 2" xfId="591"/>
    <cellStyle name="Moneda 5 4 4 2 2 2" xfId="1143"/>
    <cellStyle name="Moneda 5 4 4 2 2 2 2" xfId="2799"/>
    <cellStyle name="Moneda 5 4 4 2 2 2 2 2" xfId="6111"/>
    <cellStyle name="Moneda 5 4 4 2 2 2 2 2 2" xfId="12735"/>
    <cellStyle name="Moneda 5 4 4 2 2 2 2 3" xfId="9423"/>
    <cellStyle name="Moneda 5 4 4 2 2 2 3" xfId="4455"/>
    <cellStyle name="Moneda 5 4 4 2 2 2 3 2" xfId="11079"/>
    <cellStyle name="Moneda 5 4 4 2 2 2 4" xfId="7767"/>
    <cellStyle name="Moneda 5 4 4 2 2 3" xfId="1695"/>
    <cellStyle name="Moneda 5 4 4 2 2 3 2" xfId="3351"/>
    <cellStyle name="Moneda 5 4 4 2 2 3 2 2" xfId="6663"/>
    <cellStyle name="Moneda 5 4 4 2 2 3 2 2 2" xfId="13287"/>
    <cellStyle name="Moneda 5 4 4 2 2 3 2 3" xfId="9975"/>
    <cellStyle name="Moneda 5 4 4 2 2 3 3" xfId="5007"/>
    <cellStyle name="Moneda 5 4 4 2 2 3 3 2" xfId="11631"/>
    <cellStyle name="Moneda 5 4 4 2 2 3 4" xfId="8319"/>
    <cellStyle name="Moneda 5 4 4 2 2 4" xfId="2247"/>
    <cellStyle name="Moneda 5 4 4 2 2 4 2" xfId="5559"/>
    <cellStyle name="Moneda 5 4 4 2 2 4 2 2" xfId="12183"/>
    <cellStyle name="Moneda 5 4 4 2 2 4 3" xfId="8871"/>
    <cellStyle name="Moneda 5 4 4 2 2 5" xfId="3903"/>
    <cellStyle name="Moneda 5 4 4 2 2 5 2" xfId="10527"/>
    <cellStyle name="Moneda 5 4 4 2 2 6" xfId="7215"/>
    <cellStyle name="Moneda 5 4 4 2 3" xfId="867"/>
    <cellStyle name="Moneda 5 4 4 2 3 2" xfId="2523"/>
    <cellStyle name="Moneda 5 4 4 2 3 2 2" xfId="5835"/>
    <cellStyle name="Moneda 5 4 4 2 3 2 2 2" xfId="12459"/>
    <cellStyle name="Moneda 5 4 4 2 3 2 3" xfId="9147"/>
    <cellStyle name="Moneda 5 4 4 2 3 3" xfId="4179"/>
    <cellStyle name="Moneda 5 4 4 2 3 3 2" xfId="10803"/>
    <cellStyle name="Moneda 5 4 4 2 3 4" xfId="7491"/>
    <cellStyle name="Moneda 5 4 4 2 4" xfId="1419"/>
    <cellStyle name="Moneda 5 4 4 2 4 2" xfId="3075"/>
    <cellStyle name="Moneda 5 4 4 2 4 2 2" xfId="6387"/>
    <cellStyle name="Moneda 5 4 4 2 4 2 2 2" xfId="13011"/>
    <cellStyle name="Moneda 5 4 4 2 4 2 3" xfId="9699"/>
    <cellStyle name="Moneda 5 4 4 2 4 3" xfId="4731"/>
    <cellStyle name="Moneda 5 4 4 2 4 3 2" xfId="11355"/>
    <cellStyle name="Moneda 5 4 4 2 4 4" xfId="8043"/>
    <cellStyle name="Moneda 5 4 4 2 5" xfId="1971"/>
    <cellStyle name="Moneda 5 4 4 2 5 2" xfId="5283"/>
    <cellStyle name="Moneda 5 4 4 2 5 2 2" xfId="11907"/>
    <cellStyle name="Moneda 5 4 4 2 5 3" xfId="8595"/>
    <cellStyle name="Moneda 5 4 4 2 6" xfId="3627"/>
    <cellStyle name="Moneda 5 4 4 2 6 2" xfId="10251"/>
    <cellStyle name="Moneda 5 4 4 2 7" xfId="6939"/>
    <cellStyle name="Moneda 5 4 4 3" xfId="453"/>
    <cellStyle name="Moneda 5 4 4 3 2" xfId="1005"/>
    <cellStyle name="Moneda 5 4 4 3 2 2" xfId="2661"/>
    <cellStyle name="Moneda 5 4 4 3 2 2 2" xfId="5973"/>
    <cellStyle name="Moneda 5 4 4 3 2 2 2 2" xfId="12597"/>
    <cellStyle name="Moneda 5 4 4 3 2 2 3" xfId="9285"/>
    <cellStyle name="Moneda 5 4 4 3 2 3" xfId="4317"/>
    <cellStyle name="Moneda 5 4 4 3 2 3 2" xfId="10941"/>
    <cellStyle name="Moneda 5 4 4 3 2 4" xfId="7629"/>
    <cellStyle name="Moneda 5 4 4 3 3" xfId="1557"/>
    <cellStyle name="Moneda 5 4 4 3 3 2" xfId="3213"/>
    <cellStyle name="Moneda 5 4 4 3 3 2 2" xfId="6525"/>
    <cellStyle name="Moneda 5 4 4 3 3 2 2 2" xfId="13149"/>
    <cellStyle name="Moneda 5 4 4 3 3 2 3" xfId="9837"/>
    <cellStyle name="Moneda 5 4 4 3 3 3" xfId="4869"/>
    <cellStyle name="Moneda 5 4 4 3 3 3 2" xfId="11493"/>
    <cellStyle name="Moneda 5 4 4 3 3 4" xfId="8181"/>
    <cellStyle name="Moneda 5 4 4 3 4" xfId="2109"/>
    <cellStyle name="Moneda 5 4 4 3 4 2" xfId="5421"/>
    <cellStyle name="Moneda 5 4 4 3 4 2 2" xfId="12045"/>
    <cellStyle name="Moneda 5 4 4 3 4 3" xfId="8733"/>
    <cellStyle name="Moneda 5 4 4 3 5" xfId="3765"/>
    <cellStyle name="Moneda 5 4 4 3 5 2" xfId="10389"/>
    <cellStyle name="Moneda 5 4 4 3 6" xfId="7077"/>
    <cellStyle name="Moneda 5 4 4 4" xfId="729"/>
    <cellStyle name="Moneda 5 4 4 4 2" xfId="2385"/>
    <cellStyle name="Moneda 5 4 4 4 2 2" xfId="5697"/>
    <cellStyle name="Moneda 5 4 4 4 2 2 2" xfId="12321"/>
    <cellStyle name="Moneda 5 4 4 4 2 3" xfId="9009"/>
    <cellStyle name="Moneda 5 4 4 4 3" xfId="4041"/>
    <cellStyle name="Moneda 5 4 4 4 3 2" xfId="10665"/>
    <cellStyle name="Moneda 5 4 4 4 4" xfId="7353"/>
    <cellStyle name="Moneda 5 4 4 5" xfId="1281"/>
    <cellStyle name="Moneda 5 4 4 5 2" xfId="2937"/>
    <cellStyle name="Moneda 5 4 4 5 2 2" xfId="6249"/>
    <cellStyle name="Moneda 5 4 4 5 2 2 2" xfId="12873"/>
    <cellStyle name="Moneda 5 4 4 5 2 3" xfId="9561"/>
    <cellStyle name="Moneda 5 4 4 5 3" xfId="4593"/>
    <cellStyle name="Moneda 5 4 4 5 3 2" xfId="11217"/>
    <cellStyle name="Moneda 5 4 4 5 4" xfId="7905"/>
    <cellStyle name="Moneda 5 4 4 6" xfId="1833"/>
    <cellStyle name="Moneda 5 4 4 6 2" xfId="5145"/>
    <cellStyle name="Moneda 5 4 4 6 2 2" xfId="11769"/>
    <cellStyle name="Moneda 5 4 4 6 3" xfId="8457"/>
    <cellStyle name="Moneda 5 4 4 7" xfId="3489"/>
    <cellStyle name="Moneda 5 4 4 7 2" xfId="10113"/>
    <cellStyle name="Moneda 5 4 4 8" xfId="6801"/>
    <cellStyle name="Moneda 5 4 5" xfId="246"/>
    <cellStyle name="Moneda 5 4 5 2" xfId="522"/>
    <cellStyle name="Moneda 5 4 5 2 2" xfId="1074"/>
    <cellStyle name="Moneda 5 4 5 2 2 2" xfId="2730"/>
    <cellStyle name="Moneda 5 4 5 2 2 2 2" xfId="6042"/>
    <cellStyle name="Moneda 5 4 5 2 2 2 2 2" xfId="12666"/>
    <cellStyle name="Moneda 5 4 5 2 2 2 3" xfId="9354"/>
    <cellStyle name="Moneda 5 4 5 2 2 3" xfId="4386"/>
    <cellStyle name="Moneda 5 4 5 2 2 3 2" xfId="11010"/>
    <cellStyle name="Moneda 5 4 5 2 2 4" xfId="7698"/>
    <cellStyle name="Moneda 5 4 5 2 3" xfId="1626"/>
    <cellStyle name="Moneda 5 4 5 2 3 2" xfId="3282"/>
    <cellStyle name="Moneda 5 4 5 2 3 2 2" xfId="6594"/>
    <cellStyle name="Moneda 5 4 5 2 3 2 2 2" xfId="13218"/>
    <cellStyle name="Moneda 5 4 5 2 3 2 3" xfId="9906"/>
    <cellStyle name="Moneda 5 4 5 2 3 3" xfId="4938"/>
    <cellStyle name="Moneda 5 4 5 2 3 3 2" xfId="11562"/>
    <cellStyle name="Moneda 5 4 5 2 3 4" xfId="8250"/>
    <cellStyle name="Moneda 5 4 5 2 4" xfId="2178"/>
    <cellStyle name="Moneda 5 4 5 2 4 2" xfId="5490"/>
    <cellStyle name="Moneda 5 4 5 2 4 2 2" xfId="12114"/>
    <cellStyle name="Moneda 5 4 5 2 4 3" xfId="8802"/>
    <cellStyle name="Moneda 5 4 5 2 5" xfId="3834"/>
    <cellStyle name="Moneda 5 4 5 2 5 2" xfId="10458"/>
    <cellStyle name="Moneda 5 4 5 2 6" xfId="7146"/>
    <cellStyle name="Moneda 5 4 5 3" xfId="798"/>
    <cellStyle name="Moneda 5 4 5 3 2" xfId="2454"/>
    <cellStyle name="Moneda 5 4 5 3 2 2" xfId="5766"/>
    <cellStyle name="Moneda 5 4 5 3 2 2 2" xfId="12390"/>
    <cellStyle name="Moneda 5 4 5 3 2 3" xfId="9078"/>
    <cellStyle name="Moneda 5 4 5 3 3" xfId="4110"/>
    <cellStyle name="Moneda 5 4 5 3 3 2" xfId="10734"/>
    <cellStyle name="Moneda 5 4 5 3 4" xfId="7422"/>
    <cellStyle name="Moneda 5 4 5 4" xfId="1350"/>
    <cellStyle name="Moneda 5 4 5 4 2" xfId="3006"/>
    <cellStyle name="Moneda 5 4 5 4 2 2" xfId="6318"/>
    <cellStyle name="Moneda 5 4 5 4 2 2 2" xfId="12942"/>
    <cellStyle name="Moneda 5 4 5 4 2 3" xfId="9630"/>
    <cellStyle name="Moneda 5 4 5 4 3" xfId="4662"/>
    <cellStyle name="Moneda 5 4 5 4 3 2" xfId="11286"/>
    <cellStyle name="Moneda 5 4 5 4 4" xfId="7974"/>
    <cellStyle name="Moneda 5 4 5 5" xfId="1902"/>
    <cellStyle name="Moneda 5 4 5 5 2" xfId="5214"/>
    <cellStyle name="Moneda 5 4 5 5 2 2" xfId="11838"/>
    <cellStyle name="Moneda 5 4 5 5 3" xfId="8526"/>
    <cellStyle name="Moneda 5 4 5 6" xfId="3558"/>
    <cellStyle name="Moneda 5 4 5 6 2" xfId="10182"/>
    <cellStyle name="Moneda 5 4 5 7" xfId="6870"/>
    <cellStyle name="Moneda 5 4 6" xfId="384"/>
    <cellStyle name="Moneda 5 4 6 2" xfId="936"/>
    <cellStyle name="Moneda 5 4 6 2 2" xfId="2592"/>
    <cellStyle name="Moneda 5 4 6 2 2 2" xfId="5904"/>
    <cellStyle name="Moneda 5 4 6 2 2 2 2" xfId="12528"/>
    <cellStyle name="Moneda 5 4 6 2 2 3" xfId="9216"/>
    <cellStyle name="Moneda 5 4 6 2 3" xfId="4248"/>
    <cellStyle name="Moneda 5 4 6 2 3 2" xfId="10872"/>
    <cellStyle name="Moneda 5 4 6 2 4" xfId="7560"/>
    <cellStyle name="Moneda 5 4 6 3" xfId="1488"/>
    <cellStyle name="Moneda 5 4 6 3 2" xfId="3144"/>
    <cellStyle name="Moneda 5 4 6 3 2 2" xfId="6456"/>
    <cellStyle name="Moneda 5 4 6 3 2 2 2" xfId="13080"/>
    <cellStyle name="Moneda 5 4 6 3 2 3" xfId="9768"/>
    <cellStyle name="Moneda 5 4 6 3 3" xfId="4800"/>
    <cellStyle name="Moneda 5 4 6 3 3 2" xfId="11424"/>
    <cellStyle name="Moneda 5 4 6 3 4" xfId="8112"/>
    <cellStyle name="Moneda 5 4 6 4" xfId="2040"/>
    <cellStyle name="Moneda 5 4 6 4 2" xfId="5352"/>
    <cellStyle name="Moneda 5 4 6 4 2 2" xfId="11976"/>
    <cellStyle name="Moneda 5 4 6 4 3" xfId="8664"/>
    <cellStyle name="Moneda 5 4 6 5" xfId="3696"/>
    <cellStyle name="Moneda 5 4 6 5 2" xfId="10320"/>
    <cellStyle name="Moneda 5 4 6 6" xfId="7008"/>
    <cellStyle name="Moneda 5 4 7" xfId="660"/>
    <cellStyle name="Moneda 5 4 7 2" xfId="2316"/>
    <cellStyle name="Moneda 5 4 7 2 2" xfId="5628"/>
    <cellStyle name="Moneda 5 4 7 2 2 2" xfId="12252"/>
    <cellStyle name="Moneda 5 4 7 2 3" xfId="8940"/>
    <cellStyle name="Moneda 5 4 7 3" xfId="3972"/>
    <cellStyle name="Moneda 5 4 7 3 2" xfId="10596"/>
    <cellStyle name="Moneda 5 4 7 4" xfId="7284"/>
    <cellStyle name="Moneda 5 4 8" xfId="1212"/>
    <cellStyle name="Moneda 5 4 8 2" xfId="2868"/>
    <cellStyle name="Moneda 5 4 8 2 2" xfId="6180"/>
    <cellStyle name="Moneda 5 4 8 2 2 2" xfId="12804"/>
    <cellStyle name="Moneda 5 4 8 2 3" xfId="9492"/>
    <cellStyle name="Moneda 5 4 8 3" xfId="4524"/>
    <cellStyle name="Moneda 5 4 8 3 2" xfId="11148"/>
    <cellStyle name="Moneda 5 4 8 4" xfId="7836"/>
    <cellStyle name="Moneda 5 4 9" xfId="1764"/>
    <cellStyle name="Moneda 5 4 9 2" xfId="5076"/>
    <cellStyle name="Moneda 5 4 9 2 2" xfId="11700"/>
    <cellStyle name="Moneda 5 4 9 3" xfId="8388"/>
    <cellStyle name="Moneda 5 5" xfId="112"/>
    <cellStyle name="Moneda 5 5 10" xfId="3424"/>
    <cellStyle name="Moneda 5 5 10 2" xfId="10048"/>
    <cellStyle name="Moneda 5 5 11" xfId="6736"/>
    <cellStyle name="Moneda 5 5 2" xfId="128"/>
    <cellStyle name="Moneda 5 5 2 10" xfId="6752"/>
    <cellStyle name="Moneda 5 5 2 2" xfId="162"/>
    <cellStyle name="Moneda 5 5 2 2 2" xfId="231"/>
    <cellStyle name="Moneda 5 5 2 2 2 2" xfId="369"/>
    <cellStyle name="Moneda 5 5 2 2 2 2 2" xfId="645"/>
    <cellStyle name="Moneda 5 5 2 2 2 2 2 2" xfId="1197"/>
    <cellStyle name="Moneda 5 5 2 2 2 2 2 2 2" xfId="2853"/>
    <cellStyle name="Moneda 5 5 2 2 2 2 2 2 2 2" xfId="6165"/>
    <cellStyle name="Moneda 5 5 2 2 2 2 2 2 2 2 2" xfId="12789"/>
    <cellStyle name="Moneda 5 5 2 2 2 2 2 2 2 3" xfId="9477"/>
    <cellStyle name="Moneda 5 5 2 2 2 2 2 2 3" xfId="4509"/>
    <cellStyle name="Moneda 5 5 2 2 2 2 2 2 3 2" xfId="11133"/>
    <cellStyle name="Moneda 5 5 2 2 2 2 2 2 4" xfId="7821"/>
    <cellStyle name="Moneda 5 5 2 2 2 2 2 3" xfId="1749"/>
    <cellStyle name="Moneda 5 5 2 2 2 2 2 3 2" xfId="3405"/>
    <cellStyle name="Moneda 5 5 2 2 2 2 2 3 2 2" xfId="6717"/>
    <cellStyle name="Moneda 5 5 2 2 2 2 2 3 2 2 2" xfId="13341"/>
    <cellStyle name="Moneda 5 5 2 2 2 2 2 3 2 3" xfId="10029"/>
    <cellStyle name="Moneda 5 5 2 2 2 2 2 3 3" xfId="5061"/>
    <cellStyle name="Moneda 5 5 2 2 2 2 2 3 3 2" xfId="11685"/>
    <cellStyle name="Moneda 5 5 2 2 2 2 2 3 4" xfId="8373"/>
    <cellStyle name="Moneda 5 5 2 2 2 2 2 4" xfId="2301"/>
    <cellStyle name="Moneda 5 5 2 2 2 2 2 4 2" xfId="5613"/>
    <cellStyle name="Moneda 5 5 2 2 2 2 2 4 2 2" xfId="12237"/>
    <cellStyle name="Moneda 5 5 2 2 2 2 2 4 3" xfId="8925"/>
    <cellStyle name="Moneda 5 5 2 2 2 2 2 5" xfId="3957"/>
    <cellStyle name="Moneda 5 5 2 2 2 2 2 5 2" xfId="10581"/>
    <cellStyle name="Moneda 5 5 2 2 2 2 2 6" xfId="7269"/>
    <cellStyle name="Moneda 5 5 2 2 2 2 3" xfId="921"/>
    <cellStyle name="Moneda 5 5 2 2 2 2 3 2" xfId="2577"/>
    <cellStyle name="Moneda 5 5 2 2 2 2 3 2 2" xfId="5889"/>
    <cellStyle name="Moneda 5 5 2 2 2 2 3 2 2 2" xfId="12513"/>
    <cellStyle name="Moneda 5 5 2 2 2 2 3 2 3" xfId="9201"/>
    <cellStyle name="Moneda 5 5 2 2 2 2 3 3" xfId="4233"/>
    <cellStyle name="Moneda 5 5 2 2 2 2 3 3 2" xfId="10857"/>
    <cellStyle name="Moneda 5 5 2 2 2 2 3 4" xfId="7545"/>
    <cellStyle name="Moneda 5 5 2 2 2 2 4" xfId="1473"/>
    <cellStyle name="Moneda 5 5 2 2 2 2 4 2" xfId="3129"/>
    <cellStyle name="Moneda 5 5 2 2 2 2 4 2 2" xfId="6441"/>
    <cellStyle name="Moneda 5 5 2 2 2 2 4 2 2 2" xfId="13065"/>
    <cellStyle name="Moneda 5 5 2 2 2 2 4 2 3" xfId="9753"/>
    <cellStyle name="Moneda 5 5 2 2 2 2 4 3" xfId="4785"/>
    <cellStyle name="Moneda 5 5 2 2 2 2 4 3 2" xfId="11409"/>
    <cellStyle name="Moneda 5 5 2 2 2 2 4 4" xfId="8097"/>
    <cellStyle name="Moneda 5 5 2 2 2 2 5" xfId="2025"/>
    <cellStyle name="Moneda 5 5 2 2 2 2 5 2" xfId="5337"/>
    <cellStyle name="Moneda 5 5 2 2 2 2 5 2 2" xfId="11961"/>
    <cellStyle name="Moneda 5 5 2 2 2 2 5 3" xfId="8649"/>
    <cellStyle name="Moneda 5 5 2 2 2 2 6" xfId="3681"/>
    <cellStyle name="Moneda 5 5 2 2 2 2 6 2" xfId="10305"/>
    <cellStyle name="Moneda 5 5 2 2 2 2 7" xfId="6993"/>
    <cellStyle name="Moneda 5 5 2 2 2 3" xfId="507"/>
    <cellStyle name="Moneda 5 5 2 2 2 3 2" xfId="1059"/>
    <cellStyle name="Moneda 5 5 2 2 2 3 2 2" xfId="2715"/>
    <cellStyle name="Moneda 5 5 2 2 2 3 2 2 2" xfId="6027"/>
    <cellStyle name="Moneda 5 5 2 2 2 3 2 2 2 2" xfId="12651"/>
    <cellStyle name="Moneda 5 5 2 2 2 3 2 2 3" xfId="9339"/>
    <cellStyle name="Moneda 5 5 2 2 2 3 2 3" xfId="4371"/>
    <cellStyle name="Moneda 5 5 2 2 2 3 2 3 2" xfId="10995"/>
    <cellStyle name="Moneda 5 5 2 2 2 3 2 4" xfId="7683"/>
    <cellStyle name="Moneda 5 5 2 2 2 3 3" xfId="1611"/>
    <cellStyle name="Moneda 5 5 2 2 2 3 3 2" xfId="3267"/>
    <cellStyle name="Moneda 5 5 2 2 2 3 3 2 2" xfId="6579"/>
    <cellStyle name="Moneda 5 5 2 2 2 3 3 2 2 2" xfId="13203"/>
    <cellStyle name="Moneda 5 5 2 2 2 3 3 2 3" xfId="9891"/>
    <cellStyle name="Moneda 5 5 2 2 2 3 3 3" xfId="4923"/>
    <cellStyle name="Moneda 5 5 2 2 2 3 3 3 2" xfId="11547"/>
    <cellStyle name="Moneda 5 5 2 2 2 3 3 4" xfId="8235"/>
    <cellStyle name="Moneda 5 5 2 2 2 3 4" xfId="2163"/>
    <cellStyle name="Moneda 5 5 2 2 2 3 4 2" xfId="5475"/>
    <cellStyle name="Moneda 5 5 2 2 2 3 4 2 2" xfId="12099"/>
    <cellStyle name="Moneda 5 5 2 2 2 3 4 3" xfId="8787"/>
    <cellStyle name="Moneda 5 5 2 2 2 3 5" xfId="3819"/>
    <cellStyle name="Moneda 5 5 2 2 2 3 5 2" xfId="10443"/>
    <cellStyle name="Moneda 5 5 2 2 2 3 6" xfId="7131"/>
    <cellStyle name="Moneda 5 5 2 2 2 4" xfId="783"/>
    <cellStyle name="Moneda 5 5 2 2 2 4 2" xfId="2439"/>
    <cellStyle name="Moneda 5 5 2 2 2 4 2 2" xfId="5751"/>
    <cellStyle name="Moneda 5 5 2 2 2 4 2 2 2" xfId="12375"/>
    <cellStyle name="Moneda 5 5 2 2 2 4 2 3" xfId="9063"/>
    <cellStyle name="Moneda 5 5 2 2 2 4 3" xfId="4095"/>
    <cellStyle name="Moneda 5 5 2 2 2 4 3 2" xfId="10719"/>
    <cellStyle name="Moneda 5 5 2 2 2 4 4" xfId="7407"/>
    <cellStyle name="Moneda 5 5 2 2 2 5" xfId="1335"/>
    <cellStyle name="Moneda 5 5 2 2 2 5 2" xfId="2991"/>
    <cellStyle name="Moneda 5 5 2 2 2 5 2 2" xfId="6303"/>
    <cellStyle name="Moneda 5 5 2 2 2 5 2 2 2" xfId="12927"/>
    <cellStyle name="Moneda 5 5 2 2 2 5 2 3" xfId="9615"/>
    <cellStyle name="Moneda 5 5 2 2 2 5 3" xfId="4647"/>
    <cellStyle name="Moneda 5 5 2 2 2 5 3 2" xfId="11271"/>
    <cellStyle name="Moneda 5 5 2 2 2 5 4" xfId="7959"/>
    <cellStyle name="Moneda 5 5 2 2 2 6" xfId="1887"/>
    <cellStyle name="Moneda 5 5 2 2 2 6 2" xfId="5199"/>
    <cellStyle name="Moneda 5 5 2 2 2 6 2 2" xfId="11823"/>
    <cellStyle name="Moneda 5 5 2 2 2 6 3" xfId="8511"/>
    <cellStyle name="Moneda 5 5 2 2 2 7" xfId="3543"/>
    <cellStyle name="Moneda 5 5 2 2 2 7 2" xfId="10167"/>
    <cellStyle name="Moneda 5 5 2 2 2 8" xfId="6855"/>
    <cellStyle name="Moneda 5 5 2 2 3" xfId="300"/>
    <cellStyle name="Moneda 5 5 2 2 3 2" xfId="576"/>
    <cellStyle name="Moneda 5 5 2 2 3 2 2" xfId="1128"/>
    <cellStyle name="Moneda 5 5 2 2 3 2 2 2" xfId="2784"/>
    <cellStyle name="Moneda 5 5 2 2 3 2 2 2 2" xfId="6096"/>
    <cellStyle name="Moneda 5 5 2 2 3 2 2 2 2 2" xfId="12720"/>
    <cellStyle name="Moneda 5 5 2 2 3 2 2 2 3" xfId="9408"/>
    <cellStyle name="Moneda 5 5 2 2 3 2 2 3" xfId="4440"/>
    <cellStyle name="Moneda 5 5 2 2 3 2 2 3 2" xfId="11064"/>
    <cellStyle name="Moneda 5 5 2 2 3 2 2 4" xfId="7752"/>
    <cellStyle name="Moneda 5 5 2 2 3 2 3" xfId="1680"/>
    <cellStyle name="Moneda 5 5 2 2 3 2 3 2" xfId="3336"/>
    <cellStyle name="Moneda 5 5 2 2 3 2 3 2 2" xfId="6648"/>
    <cellStyle name="Moneda 5 5 2 2 3 2 3 2 2 2" xfId="13272"/>
    <cellStyle name="Moneda 5 5 2 2 3 2 3 2 3" xfId="9960"/>
    <cellStyle name="Moneda 5 5 2 2 3 2 3 3" xfId="4992"/>
    <cellStyle name="Moneda 5 5 2 2 3 2 3 3 2" xfId="11616"/>
    <cellStyle name="Moneda 5 5 2 2 3 2 3 4" xfId="8304"/>
    <cellStyle name="Moneda 5 5 2 2 3 2 4" xfId="2232"/>
    <cellStyle name="Moneda 5 5 2 2 3 2 4 2" xfId="5544"/>
    <cellStyle name="Moneda 5 5 2 2 3 2 4 2 2" xfId="12168"/>
    <cellStyle name="Moneda 5 5 2 2 3 2 4 3" xfId="8856"/>
    <cellStyle name="Moneda 5 5 2 2 3 2 5" xfId="3888"/>
    <cellStyle name="Moneda 5 5 2 2 3 2 5 2" xfId="10512"/>
    <cellStyle name="Moneda 5 5 2 2 3 2 6" xfId="7200"/>
    <cellStyle name="Moneda 5 5 2 2 3 3" xfId="852"/>
    <cellStyle name="Moneda 5 5 2 2 3 3 2" xfId="2508"/>
    <cellStyle name="Moneda 5 5 2 2 3 3 2 2" xfId="5820"/>
    <cellStyle name="Moneda 5 5 2 2 3 3 2 2 2" xfId="12444"/>
    <cellStyle name="Moneda 5 5 2 2 3 3 2 3" xfId="9132"/>
    <cellStyle name="Moneda 5 5 2 2 3 3 3" xfId="4164"/>
    <cellStyle name="Moneda 5 5 2 2 3 3 3 2" xfId="10788"/>
    <cellStyle name="Moneda 5 5 2 2 3 3 4" xfId="7476"/>
    <cellStyle name="Moneda 5 5 2 2 3 4" xfId="1404"/>
    <cellStyle name="Moneda 5 5 2 2 3 4 2" xfId="3060"/>
    <cellStyle name="Moneda 5 5 2 2 3 4 2 2" xfId="6372"/>
    <cellStyle name="Moneda 5 5 2 2 3 4 2 2 2" xfId="12996"/>
    <cellStyle name="Moneda 5 5 2 2 3 4 2 3" xfId="9684"/>
    <cellStyle name="Moneda 5 5 2 2 3 4 3" xfId="4716"/>
    <cellStyle name="Moneda 5 5 2 2 3 4 3 2" xfId="11340"/>
    <cellStyle name="Moneda 5 5 2 2 3 4 4" xfId="8028"/>
    <cellStyle name="Moneda 5 5 2 2 3 5" xfId="1956"/>
    <cellStyle name="Moneda 5 5 2 2 3 5 2" xfId="5268"/>
    <cellStyle name="Moneda 5 5 2 2 3 5 2 2" xfId="11892"/>
    <cellStyle name="Moneda 5 5 2 2 3 5 3" xfId="8580"/>
    <cellStyle name="Moneda 5 5 2 2 3 6" xfId="3612"/>
    <cellStyle name="Moneda 5 5 2 2 3 6 2" xfId="10236"/>
    <cellStyle name="Moneda 5 5 2 2 3 7" xfId="6924"/>
    <cellStyle name="Moneda 5 5 2 2 4" xfId="438"/>
    <cellStyle name="Moneda 5 5 2 2 4 2" xfId="990"/>
    <cellStyle name="Moneda 5 5 2 2 4 2 2" xfId="2646"/>
    <cellStyle name="Moneda 5 5 2 2 4 2 2 2" xfId="5958"/>
    <cellStyle name="Moneda 5 5 2 2 4 2 2 2 2" xfId="12582"/>
    <cellStyle name="Moneda 5 5 2 2 4 2 2 3" xfId="9270"/>
    <cellStyle name="Moneda 5 5 2 2 4 2 3" xfId="4302"/>
    <cellStyle name="Moneda 5 5 2 2 4 2 3 2" xfId="10926"/>
    <cellStyle name="Moneda 5 5 2 2 4 2 4" xfId="7614"/>
    <cellStyle name="Moneda 5 5 2 2 4 3" xfId="1542"/>
    <cellStyle name="Moneda 5 5 2 2 4 3 2" xfId="3198"/>
    <cellStyle name="Moneda 5 5 2 2 4 3 2 2" xfId="6510"/>
    <cellStyle name="Moneda 5 5 2 2 4 3 2 2 2" xfId="13134"/>
    <cellStyle name="Moneda 5 5 2 2 4 3 2 3" xfId="9822"/>
    <cellStyle name="Moneda 5 5 2 2 4 3 3" xfId="4854"/>
    <cellStyle name="Moneda 5 5 2 2 4 3 3 2" xfId="11478"/>
    <cellStyle name="Moneda 5 5 2 2 4 3 4" xfId="8166"/>
    <cellStyle name="Moneda 5 5 2 2 4 4" xfId="2094"/>
    <cellStyle name="Moneda 5 5 2 2 4 4 2" xfId="5406"/>
    <cellStyle name="Moneda 5 5 2 2 4 4 2 2" xfId="12030"/>
    <cellStyle name="Moneda 5 5 2 2 4 4 3" xfId="8718"/>
    <cellStyle name="Moneda 5 5 2 2 4 5" xfId="3750"/>
    <cellStyle name="Moneda 5 5 2 2 4 5 2" xfId="10374"/>
    <cellStyle name="Moneda 5 5 2 2 4 6" xfId="7062"/>
    <cellStyle name="Moneda 5 5 2 2 5" xfId="714"/>
    <cellStyle name="Moneda 5 5 2 2 5 2" xfId="2370"/>
    <cellStyle name="Moneda 5 5 2 2 5 2 2" xfId="5682"/>
    <cellStyle name="Moneda 5 5 2 2 5 2 2 2" xfId="12306"/>
    <cellStyle name="Moneda 5 5 2 2 5 2 3" xfId="8994"/>
    <cellStyle name="Moneda 5 5 2 2 5 3" xfId="4026"/>
    <cellStyle name="Moneda 5 5 2 2 5 3 2" xfId="10650"/>
    <cellStyle name="Moneda 5 5 2 2 5 4" xfId="7338"/>
    <cellStyle name="Moneda 5 5 2 2 6" xfId="1266"/>
    <cellStyle name="Moneda 5 5 2 2 6 2" xfId="2922"/>
    <cellStyle name="Moneda 5 5 2 2 6 2 2" xfId="6234"/>
    <cellStyle name="Moneda 5 5 2 2 6 2 2 2" xfId="12858"/>
    <cellStyle name="Moneda 5 5 2 2 6 2 3" xfId="9546"/>
    <cellStyle name="Moneda 5 5 2 2 6 3" xfId="4578"/>
    <cellStyle name="Moneda 5 5 2 2 6 3 2" xfId="11202"/>
    <cellStyle name="Moneda 5 5 2 2 6 4" xfId="7890"/>
    <cellStyle name="Moneda 5 5 2 2 7" xfId="1818"/>
    <cellStyle name="Moneda 5 5 2 2 7 2" xfId="5130"/>
    <cellStyle name="Moneda 5 5 2 2 7 2 2" xfId="11754"/>
    <cellStyle name="Moneda 5 5 2 2 7 3" xfId="8442"/>
    <cellStyle name="Moneda 5 5 2 2 8" xfId="3474"/>
    <cellStyle name="Moneda 5 5 2 2 8 2" xfId="10098"/>
    <cellStyle name="Moneda 5 5 2 2 9" xfId="6786"/>
    <cellStyle name="Moneda 5 5 2 3" xfId="197"/>
    <cellStyle name="Moneda 5 5 2 3 2" xfId="335"/>
    <cellStyle name="Moneda 5 5 2 3 2 2" xfId="611"/>
    <cellStyle name="Moneda 5 5 2 3 2 2 2" xfId="1163"/>
    <cellStyle name="Moneda 5 5 2 3 2 2 2 2" xfId="2819"/>
    <cellStyle name="Moneda 5 5 2 3 2 2 2 2 2" xfId="6131"/>
    <cellStyle name="Moneda 5 5 2 3 2 2 2 2 2 2" xfId="12755"/>
    <cellStyle name="Moneda 5 5 2 3 2 2 2 2 3" xfId="9443"/>
    <cellStyle name="Moneda 5 5 2 3 2 2 2 3" xfId="4475"/>
    <cellStyle name="Moneda 5 5 2 3 2 2 2 3 2" xfId="11099"/>
    <cellStyle name="Moneda 5 5 2 3 2 2 2 4" xfId="7787"/>
    <cellStyle name="Moneda 5 5 2 3 2 2 3" xfId="1715"/>
    <cellStyle name="Moneda 5 5 2 3 2 2 3 2" xfId="3371"/>
    <cellStyle name="Moneda 5 5 2 3 2 2 3 2 2" xfId="6683"/>
    <cellStyle name="Moneda 5 5 2 3 2 2 3 2 2 2" xfId="13307"/>
    <cellStyle name="Moneda 5 5 2 3 2 2 3 2 3" xfId="9995"/>
    <cellStyle name="Moneda 5 5 2 3 2 2 3 3" xfId="5027"/>
    <cellStyle name="Moneda 5 5 2 3 2 2 3 3 2" xfId="11651"/>
    <cellStyle name="Moneda 5 5 2 3 2 2 3 4" xfId="8339"/>
    <cellStyle name="Moneda 5 5 2 3 2 2 4" xfId="2267"/>
    <cellStyle name="Moneda 5 5 2 3 2 2 4 2" xfId="5579"/>
    <cellStyle name="Moneda 5 5 2 3 2 2 4 2 2" xfId="12203"/>
    <cellStyle name="Moneda 5 5 2 3 2 2 4 3" xfId="8891"/>
    <cellStyle name="Moneda 5 5 2 3 2 2 5" xfId="3923"/>
    <cellStyle name="Moneda 5 5 2 3 2 2 5 2" xfId="10547"/>
    <cellStyle name="Moneda 5 5 2 3 2 2 6" xfId="7235"/>
    <cellStyle name="Moneda 5 5 2 3 2 3" xfId="887"/>
    <cellStyle name="Moneda 5 5 2 3 2 3 2" xfId="2543"/>
    <cellStyle name="Moneda 5 5 2 3 2 3 2 2" xfId="5855"/>
    <cellStyle name="Moneda 5 5 2 3 2 3 2 2 2" xfId="12479"/>
    <cellStyle name="Moneda 5 5 2 3 2 3 2 3" xfId="9167"/>
    <cellStyle name="Moneda 5 5 2 3 2 3 3" xfId="4199"/>
    <cellStyle name="Moneda 5 5 2 3 2 3 3 2" xfId="10823"/>
    <cellStyle name="Moneda 5 5 2 3 2 3 4" xfId="7511"/>
    <cellStyle name="Moneda 5 5 2 3 2 4" xfId="1439"/>
    <cellStyle name="Moneda 5 5 2 3 2 4 2" xfId="3095"/>
    <cellStyle name="Moneda 5 5 2 3 2 4 2 2" xfId="6407"/>
    <cellStyle name="Moneda 5 5 2 3 2 4 2 2 2" xfId="13031"/>
    <cellStyle name="Moneda 5 5 2 3 2 4 2 3" xfId="9719"/>
    <cellStyle name="Moneda 5 5 2 3 2 4 3" xfId="4751"/>
    <cellStyle name="Moneda 5 5 2 3 2 4 3 2" xfId="11375"/>
    <cellStyle name="Moneda 5 5 2 3 2 4 4" xfId="8063"/>
    <cellStyle name="Moneda 5 5 2 3 2 5" xfId="1991"/>
    <cellStyle name="Moneda 5 5 2 3 2 5 2" xfId="5303"/>
    <cellStyle name="Moneda 5 5 2 3 2 5 2 2" xfId="11927"/>
    <cellStyle name="Moneda 5 5 2 3 2 5 3" xfId="8615"/>
    <cellStyle name="Moneda 5 5 2 3 2 6" xfId="3647"/>
    <cellStyle name="Moneda 5 5 2 3 2 6 2" xfId="10271"/>
    <cellStyle name="Moneda 5 5 2 3 2 7" xfId="6959"/>
    <cellStyle name="Moneda 5 5 2 3 3" xfId="473"/>
    <cellStyle name="Moneda 5 5 2 3 3 2" xfId="1025"/>
    <cellStyle name="Moneda 5 5 2 3 3 2 2" xfId="2681"/>
    <cellStyle name="Moneda 5 5 2 3 3 2 2 2" xfId="5993"/>
    <cellStyle name="Moneda 5 5 2 3 3 2 2 2 2" xfId="12617"/>
    <cellStyle name="Moneda 5 5 2 3 3 2 2 3" xfId="9305"/>
    <cellStyle name="Moneda 5 5 2 3 3 2 3" xfId="4337"/>
    <cellStyle name="Moneda 5 5 2 3 3 2 3 2" xfId="10961"/>
    <cellStyle name="Moneda 5 5 2 3 3 2 4" xfId="7649"/>
    <cellStyle name="Moneda 5 5 2 3 3 3" xfId="1577"/>
    <cellStyle name="Moneda 5 5 2 3 3 3 2" xfId="3233"/>
    <cellStyle name="Moneda 5 5 2 3 3 3 2 2" xfId="6545"/>
    <cellStyle name="Moneda 5 5 2 3 3 3 2 2 2" xfId="13169"/>
    <cellStyle name="Moneda 5 5 2 3 3 3 2 3" xfId="9857"/>
    <cellStyle name="Moneda 5 5 2 3 3 3 3" xfId="4889"/>
    <cellStyle name="Moneda 5 5 2 3 3 3 3 2" xfId="11513"/>
    <cellStyle name="Moneda 5 5 2 3 3 3 4" xfId="8201"/>
    <cellStyle name="Moneda 5 5 2 3 3 4" xfId="2129"/>
    <cellStyle name="Moneda 5 5 2 3 3 4 2" xfId="5441"/>
    <cellStyle name="Moneda 5 5 2 3 3 4 2 2" xfId="12065"/>
    <cellStyle name="Moneda 5 5 2 3 3 4 3" xfId="8753"/>
    <cellStyle name="Moneda 5 5 2 3 3 5" xfId="3785"/>
    <cellStyle name="Moneda 5 5 2 3 3 5 2" xfId="10409"/>
    <cellStyle name="Moneda 5 5 2 3 3 6" xfId="7097"/>
    <cellStyle name="Moneda 5 5 2 3 4" xfId="749"/>
    <cellStyle name="Moneda 5 5 2 3 4 2" xfId="2405"/>
    <cellStyle name="Moneda 5 5 2 3 4 2 2" xfId="5717"/>
    <cellStyle name="Moneda 5 5 2 3 4 2 2 2" xfId="12341"/>
    <cellStyle name="Moneda 5 5 2 3 4 2 3" xfId="9029"/>
    <cellStyle name="Moneda 5 5 2 3 4 3" xfId="4061"/>
    <cellStyle name="Moneda 5 5 2 3 4 3 2" xfId="10685"/>
    <cellStyle name="Moneda 5 5 2 3 4 4" xfId="7373"/>
    <cellStyle name="Moneda 5 5 2 3 5" xfId="1301"/>
    <cellStyle name="Moneda 5 5 2 3 5 2" xfId="2957"/>
    <cellStyle name="Moneda 5 5 2 3 5 2 2" xfId="6269"/>
    <cellStyle name="Moneda 5 5 2 3 5 2 2 2" xfId="12893"/>
    <cellStyle name="Moneda 5 5 2 3 5 2 3" xfId="9581"/>
    <cellStyle name="Moneda 5 5 2 3 5 3" xfId="4613"/>
    <cellStyle name="Moneda 5 5 2 3 5 3 2" xfId="11237"/>
    <cellStyle name="Moneda 5 5 2 3 5 4" xfId="7925"/>
    <cellStyle name="Moneda 5 5 2 3 6" xfId="1853"/>
    <cellStyle name="Moneda 5 5 2 3 6 2" xfId="5165"/>
    <cellStyle name="Moneda 5 5 2 3 6 2 2" xfId="11789"/>
    <cellStyle name="Moneda 5 5 2 3 6 3" xfId="8477"/>
    <cellStyle name="Moneda 5 5 2 3 7" xfId="3509"/>
    <cellStyle name="Moneda 5 5 2 3 7 2" xfId="10133"/>
    <cellStyle name="Moneda 5 5 2 3 8" xfId="6821"/>
    <cellStyle name="Moneda 5 5 2 4" xfId="266"/>
    <cellStyle name="Moneda 5 5 2 4 2" xfId="542"/>
    <cellStyle name="Moneda 5 5 2 4 2 2" xfId="1094"/>
    <cellStyle name="Moneda 5 5 2 4 2 2 2" xfId="2750"/>
    <cellStyle name="Moneda 5 5 2 4 2 2 2 2" xfId="6062"/>
    <cellStyle name="Moneda 5 5 2 4 2 2 2 2 2" xfId="12686"/>
    <cellStyle name="Moneda 5 5 2 4 2 2 2 3" xfId="9374"/>
    <cellStyle name="Moneda 5 5 2 4 2 2 3" xfId="4406"/>
    <cellStyle name="Moneda 5 5 2 4 2 2 3 2" xfId="11030"/>
    <cellStyle name="Moneda 5 5 2 4 2 2 4" xfId="7718"/>
    <cellStyle name="Moneda 5 5 2 4 2 3" xfId="1646"/>
    <cellStyle name="Moneda 5 5 2 4 2 3 2" xfId="3302"/>
    <cellStyle name="Moneda 5 5 2 4 2 3 2 2" xfId="6614"/>
    <cellStyle name="Moneda 5 5 2 4 2 3 2 2 2" xfId="13238"/>
    <cellStyle name="Moneda 5 5 2 4 2 3 2 3" xfId="9926"/>
    <cellStyle name="Moneda 5 5 2 4 2 3 3" xfId="4958"/>
    <cellStyle name="Moneda 5 5 2 4 2 3 3 2" xfId="11582"/>
    <cellStyle name="Moneda 5 5 2 4 2 3 4" xfId="8270"/>
    <cellStyle name="Moneda 5 5 2 4 2 4" xfId="2198"/>
    <cellStyle name="Moneda 5 5 2 4 2 4 2" xfId="5510"/>
    <cellStyle name="Moneda 5 5 2 4 2 4 2 2" xfId="12134"/>
    <cellStyle name="Moneda 5 5 2 4 2 4 3" xfId="8822"/>
    <cellStyle name="Moneda 5 5 2 4 2 5" xfId="3854"/>
    <cellStyle name="Moneda 5 5 2 4 2 5 2" xfId="10478"/>
    <cellStyle name="Moneda 5 5 2 4 2 6" xfId="7166"/>
    <cellStyle name="Moneda 5 5 2 4 3" xfId="818"/>
    <cellStyle name="Moneda 5 5 2 4 3 2" xfId="2474"/>
    <cellStyle name="Moneda 5 5 2 4 3 2 2" xfId="5786"/>
    <cellStyle name="Moneda 5 5 2 4 3 2 2 2" xfId="12410"/>
    <cellStyle name="Moneda 5 5 2 4 3 2 3" xfId="9098"/>
    <cellStyle name="Moneda 5 5 2 4 3 3" xfId="4130"/>
    <cellStyle name="Moneda 5 5 2 4 3 3 2" xfId="10754"/>
    <cellStyle name="Moneda 5 5 2 4 3 4" xfId="7442"/>
    <cellStyle name="Moneda 5 5 2 4 4" xfId="1370"/>
    <cellStyle name="Moneda 5 5 2 4 4 2" xfId="3026"/>
    <cellStyle name="Moneda 5 5 2 4 4 2 2" xfId="6338"/>
    <cellStyle name="Moneda 5 5 2 4 4 2 2 2" xfId="12962"/>
    <cellStyle name="Moneda 5 5 2 4 4 2 3" xfId="9650"/>
    <cellStyle name="Moneda 5 5 2 4 4 3" xfId="4682"/>
    <cellStyle name="Moneda 5 5 2 4 4 3 2" xfId="11306"/>
    <cellStyle name="Moneda 5 5 2 4 4 4" xfId="7994"/>
    <cellStyle name="Moneda 5 5 2 4 5" xfId="1922"/>
    <cellStyle name="Moneda 5 5 2 4 5 2" xfId="5234"/>
    <cellStyle name="Moneda 5 5 2 4 5 2 2" xfId="11858"/>
    <cellStyle name="Moneda 5 5 2 4 5 3" xfId="8546"/>
    <cellStyle name="Moneda 5 5 2 4 6" xfId="3578"/>
    <cellStyle name="Moneda 5 5 2 4 6 2" xfId="10202"/>
    <cellStyle name="Moneda 5 5 2 4 7" xfId="6890"/>
    <cellStyle name="Moneda 5 5 2 5" xfId="404"/>
    <cellStyle name="Moneda 5 5 2 5 2" xfId="956"/>
    <cellStyle name="Moneda 5 5 2 5 2 2" xfId="2612"/>
    <cellStyle name="Moneda 5 5 2 5 2 2 2" xfId="5924"/>
    <cellStyle name="Moneda 5 5 2 5 2 2 2 2" xfId="12548"/>
    <cellStyle name="Moneda 5 5 2 5 2 2 3" xfId="9236"/>
    <cellStyle name="Moneda 5 5 2 5 2 3" xfId="4268"/>
    <cellStyle name="Moneda 5 5 2 5 2 3 2" xfId="10892"/>
    <cellStyle name="Moneda 5 5 2 5 2 4" xfId="7580"/>
    <cellStyle name="Moneda 5 5 2 5 3" xfId="1508"/>
    <cellStyle name="Moneda 5 5 2 5 3 2" xfId="3164"/>
    <cellStyle name="Moneda 5 5 2 5 3 2 2" xfId="6476"/>
    <cellStyle name="Moneda 5 5 2 5 3 2 2 2" xfId="13100"/>
    <cellStyle name="Moneda 5 5 2 5 3 2 3" xfId="9788"/>
    <cellStyle name="Moneda 5 5 2 5 3 3" xfId="4820"/>
    <cellStyle name="Moneda 5 5 2 5 3 3 2" xfId="11444"/>
    <cellStyle name="Moneda 5 5 2 5 3 4" xfId="8132"/>
    <cellStyle name="Moneda 5 5 2 5 4" xfId="2060"/>
    <cellStyle name="Moneda 5 5 2 5 4 2" xfId="5372"/>
    <cellStyle name="Moneda 5 5 2 5 4 2 2" xfId="11996"/>
    <cellStyle name="Moneda 5 5 2 5 4 3" xfId="8684"/>
    <cellStyle name="Moneda 5 5 2 5 5" xfId="3716"/>
    <cellStyle name="Moneda 5 5 2 5 5 2" xfId="10340"/>
    <cellStyle name="Moneda 5 5 2 5 6" xfId="7028"/>
    <cellStyle name="Moneda 5 5 2 6" xfId="680"/>
    <cellStyle name="Moneda 5 5 2 6 2" xfId="2336"/>
    <cellStyle name="Moneda 5 5 2 6 2 2" xfId="5648"/>
    <cellStyle name="Moneda 5 5 2 6 2 2 2" xfId="12272"/>
    <cellStyle name="Moneda 5 5 2 6 2 3" xfId="8960"/>
    <cellStyle name="Moneda 5 5 2 6 3" xfId="3992"/>
    <cellStyle name="Moneda 5 5 2 6 3 2" xfId="10616"/>
    <cellStyle name="Moneda 5 5 2 6 4" xfId="7304"/>
    <cellStyle name="Moneda 5 5 2 7" xfId="1232"/>
    <cellStyle name="Moneda 5 5 2 7 2" xfId="2888"/>
    <cellStyle name="Moneda 5 5 2 7 2 2" xfId="6200"/>
    <cellStyle name="Moneda 5 5 2 7 2 2 2" xfId="12824"/>
    <cellStyle name="Moneda 5 5 2 7 2 3" xfId="9512"/>
    <cellStyle name="Moneda 5 5 2 7 3" xfId="4544"/>
    <cellStyle name="Moneda 5 5 2 7 3 2" xfId="11168"/>
    <cellStyle name="Moneda 5 5 2 7 4" xfId="7856"/>
    <cellStyle name="Moneda 5 5 2 8" xfId="1784"/>
    <cellStyle name="Moneda 5 5 2 8 2" xfId="5096"/>
    <cellStyle name="Moneda 5 5 2 8 2 2" xfId="11720"/>
    <cellStyle name="Moneda 5 5 2 8 3" xfId="8408"/>
    <cellStyle name="Moneda 5 5 2 9" xfId="3440"/>
    <cellStyle name="Moneda 5 5 2 9 2" xfId="10064"/>
    <cellStyle name="Moneda 5 5 3" xfId="146"/>
    <cellStyle name="Moneda 5 5 3 2" xfId="215"/>
    <cellStyle name="Moneda 5 5 3 2 2" xfId="353"/>
    <cellStyle name="Moneda 5 5 3 2 2 2" xfId="629"/>
    <cellStyle name="Moneda 5 5 3 2 2 2 2" xfId="1181"/>
    <cellStyle name="Moneda 5 5 3 2 2 2 2 2" xfId="2837"/>
    <cellStyle name="Moneda 5 5 3 2 2 2 2 2 2" xfId="6149"/>
    <cellStyle name="Moneda 5 5 3 2 2 2 2 2 2 2" xfId="12773"/>
    <cellStyle name="Moneda 5 5 3 2 2 2 2 2 3" xfId="9461"/>
    <cellStyle name="Moneda 5 5 3 2 2 2 2 3" xfId="4493"/>
    <cellStyle name="Moneda 5 5 3 2 2 2 2 3 2" xfId="11117"/>
    <cellStyle name="Moneda 5 5 3 2 2 2 2 4" xfId="7805"/>
    <cellStyle name="Moneda 5 5 3 2 2 2 3" xfId="1733"/>
    <cellStyle name="Moneda 5 5 3 2 2 2 3 2" xfId="3389"/>
    <cellStyle name="Moneda 5 5 3 2 2 2 3 2 2" xfId="6701"/>
    <cellStyle name="Moneda 5 5 3 2 2 2 3 2 2 2" xfId="13325"/>
    <cellStyle name="Moneda 5 5 3 2 2 2 3 2 3" xfId="10013"/>
    <cellStyle name="Moneda 5 5 3 2 2 2 3 3" xfId="5045"/>
    <cellStyle name="Moneda 5 5 3 2 2 2 3 3 2" xfId="11669"/>
    <cellStyle name="Moneda 5 5 3 2 2 2 3 4" xfId="8357"/>
    <cellStyle name="Moneda 5 5 3 2 2 2 4" xfId="2285"/>
    <cellStyle name="Moneda 5 5 3 2 2 2 4 2" xfId="5597"/>
    <cellStyle name="Moneda 5 5 3 2 2 2 4 2 2" xfId="12221"/>
    <cellStyle name="Moneda 5 5 3 2 2 2 4 3" xfId="8909"/>
    <cellStyle name="Moneda 5 5 3 2 2 2 5" xfId="3941"/>
    <cellStyle name="Moneda 5 5 3 2 2 2 5 2" xfId="10565"/>
    <cellStyle name="Moneda 5 5 3 2 2 2 6" xfId="7253"/>
    <cellStyle name="Moneda 5 5 3 2 2 3" xfId="905"/>
    <cellStyle name="Moneda 5 5 3 2 2 3 2" xfId="2561"/>
    <cellStyle name="Moneda 5 5 3 2 2 3 2 2" xfId="5873"/>
    <cellStyle name="Moneda 5 5 3 2 2 3 2 2 2" xfId="12497"/>
    <cellStyle name="Moneda 5 5 3 2 2 3 2 3" xfId="9185"/>
    <cellStyle name="Moneda 5 5 3 2 2 3 3" xfId="4217"/>
    <cellStyle name="Moneda 5 5 3 2 2 3 3 2" xfId="10841"/>
    <cellStyle name="Moneda 5 5 3 2 2 3 4" xfId="7529"/>
    <cellStyle name="Moneda 5 5 3 2 2 4" xfId="1457"/>
    <cellStyle name="Moneda 5 5 3 2 2 4 2" xfId="3113"/>
    <cellStyle name="Moneda 5 5 3 2 2 4 2 2" xfId="6425"/>
    <cellStyle name="Moneda 5 5 3 2 2 4 2 2 2" xfId="13049"/>
    <cellStyle name="Moneda 5 5 3 2 2 4 2 3" xfId="9737"/>
    <cellStyle name="Moneda 5 5 3 2 2 4 3" xfId="4769"/>
    <cellStyle name="Moneda 5 5 3 2 2 4 3 2" xfId="11393"/>
    <cellStyle name="Moneda 5 5 3 2 2 4 4" xfId="8081"/>
    <cellStyle name="Moneda 5 5 3 2 2 5" xfId="2009"/>
    <cellStyle name="Moneda 5 5 3 2 2 5 2" xfId="5321"/>
    <cellStyle name="Moneda 5 5 3 2 2 5 2 2" xfId="11945"/>
    <cellStyle name="Moneda 5 5 3 2 2 5 3" xfId="8633"/>
    <cellStyle name="Moneda 5 5 3 2 2 6" xfId="3665"/>
    <cellStyle name="Moneda 5 5 3 2 2 6 2" xfId="10289"/>
    <cellStyle name="Moneda 5 5 3 2 2 7" xfId="6977"/>
    <cellStyle name="Moneda 5 5 3 2 3" xfId="491"/>
    <cellStyle name="Moneda 5 5 3 2 3 2" xfId="1043"/>
    <cellStyle name="Moneda 5 5 3 2 3 2 2" xfId="2699"/>
    <cellStyle name="Moneda 5 5 3 2 3 2 2 2" xfId="6011"/>
    <cellStyle name="Moneda 5 5 3 2 3 2 2 2 2" xfId="12635"/>
    <cellStyle name="Moneda 5 5 3 2 3 2 2 3" xfId="9323"/>
    <cellStyle name="Moneda 5 5 3 2 3 2 3" xfId="4355"/>
    <cellStyle name="Moneda 5 5 3 2 3 2 3 2" xfId="10979"/>
    <cellStyle name="Moneda 5 5 3 2 3 2 4" xfId="7667"/>
    <cellStyle name="Moneda 5 5 3 2 3 3" xfId="1595"/>
    <cellStyle name="Moneda 5 5 3 2 3 3 2" xfId="3251"/>
    <cellStyle name="Moneda 5 5 3 2 3 3 2 2" xfId="6563"/>
    <cellStyle name="Moneda 5 5 3 2 3 3 2 2 2" xfId="13187"/>
    <cellStyle name="Moneda 5 5 3 2 3 3 2 3" xfId="9875"/>
    <cellStyle name="Moneda 5 5 3 2 3 3 3" xfId="4907"/>
    <cellStyle name="Moneda 5 5 3 2 3 3 3 2" xfId="11531"/>
    <cellStyle name="Moneda 5 5 3 2 3 3 4" xfId="8219"/>
    <cellStyle name="Moneda 5 5 3 2 3 4" xfId="2147"/>
    <cellStyle name="Moneda 5 5 3 2 3 4 2" xfId="5459"/>
    <cellStyle name="Moneda 5 5 3 2 3 4 2 2" xfId="12083"/>
    <cellStyle name="Moneda 5 5 3 2 3 4 3" xfId="8771"/>
    <cellStyle name="Moneda 5 5 3 2 3 5" xfId="3803"/>
    <cellStyle name="Moneda 5 5 3 2 3 5 2" xfId="10427"/>
    <cellStyle name="Moneda 5 5 3 2 3 6" xfId="7115"/>
    <cellStyle name="Moneda 5 5 3 2 4" xfId="767"/>
    <cellStyle name="Moneda 5 5 3 2 4 2" xfId="2423"/>
    <cellStyle name="Moneda 5 5 3 2 4 2 2" xfId="5735"/>
    <cellStyle name="Moneda 5 5 3 2 4 2 2 2" xfId="12359"/>
    <cellStyle name="Moneda 5 5 3 2 4 2 3" xfId="9047"/>
    <cellStyle name="Moneda 5 5 3 2 4 3" xfId="4079"/>
    <cellStyle name="Moneda 5 5 3 2 4 3 2" xfId="10703"/>
    <cellStyle name="Moneda 5 5 3 2 4 4" xfId="7391"/>
    <cellStyle name="Moneda 5 5 3 2 5" xfId="1319"/>
    <cellStyle name="Moneda 5 5 3 2 5 2" xfId="2975"/>
    <cellStyle name="Moneda 5 5 3 2 5 2 2" xfId="6287"/>
    <cellStyle name="Moneda 5 5 3 2 5 2 2 2" xfId="12911"/>
    <cellStyle name="Moneda 5 5 3 2 5 2 3" xfId="9599"/>
    <cellStyle name="Moneda 5 5 3 2 5 3" xfId="4631"/>
    <cellStyle name="Moneda 5 5 3 2 5 3 2" xfId="11255"/>
    <cellStyle name="Moneda 5 5 3 2 5 4" xfId="7943"/>
    <cellStyle name="Moneda 5 5 3 2 6" xfId="1871"/>
    <cellStyle name="Moneda 5 5 3 2 6 2" xfId="5183"/>
    <cellStyle name="Moneda 5 5 3 2 6 2 2" xfId="11807"/>
    <cellStyle name="Moneda 5 5 3 2 6 3" xfId="8495"/>
    <cellStyle name="Moneda 5 5 3 2 7" xfId="3527"/>
    <cellStyle name="Moneda 5 5 3 2 7 2" xfId="10151"/>
    <cellStyle name="Moneda 5 5 3 2 8" xfId="6839"/>
    <cellStyle name="Moneda 5 5 3 3" xfId="284"/>
    <cellStyle name="Moneda 5 5 3 3 2" xfId="560"/>
    <cellStyle name="Moneda 5 5 3 3 2 2" xfId="1112"/>
    <cellStyle name="Moneda 5 5 3 3 2 2 2" xfId="2768"/>
    <cellStyle name="Moneda 5 5 3 3 2 2 2 2" xfId="6080"/>
    <cellStyle name="Moneda 5 5 3 3 2 2 2 2 2" xfId="12704"/>
    <cellStyle name="Moneda 5 5 3 3 2 2 2 3" xfId="9392"/>
    <cellStyle name="Moneda 5 5 3 3 2 2 3" xfId="4424"/>
    <cellStyle name="Moneda 5 5 3 3 2 2 3 2" xfId="11048"/>
    <cellStyle name="Moneda 5 5 3 3 2 2 4" xfId="7736"/>
    <cellStyle name="Moneda 5 5 3 3 2 3" xfId="1664"/>
    <cellStyle name="Moneda 5 5 3 3 2 3 2" xfId="3320"/>
    <cellStyle name="Moneda 5 5 3 3 2 3 2 2" xfId="6632"/>
    <cellStyle name="Moneda 5 5 3 3 2 3 2 2 2" xfId="13256"/>
    <cellStyle name="Moneda 5 5 3 3 2 3 2 3" xfId="9944"/>
    <cellStyle name="Moneda 5 5 3 3 2 3 3" xfId="4976"/>
    <cellStyle name="Moneda 5 5 3 3 2 3 3 2" xfId="11600"/>
    <cellStyle name="Moneda 5 5 3 3 2 3 4" xfId="8288"/>
    <cellStyle name="Moneda 5 5 3 3 2 4" xfId="2216"/>
    <cellStyle name="Moneda 5 5 3 3 2 4 2" xfId="5528"/>
    <cellStyle name="Moneda 5 5 3 3 2 4 2 2" xfId="12152"/>
    <cellStyle name="Moneda 5 5 3 3 2 4 3" xfId="8840"/>
    <cellStyle name="Moneda 5 5 3 3 2 5" xfId="3872"/>
    <cellStyle name="Moneda 5 5 3 3 2 5 2" xfId="10496"/>
    <cellStyle name="Moneda 5 5 3 3 2 6" xfId="7184"/>
    <cellStyle name="Moneda 5 5 3 3 3" xfId="836"/>
    <cellStyle name="Moneda 5 5 3 3 3 2" xfId="2492"/>
    <cellStyle name="Moneda 5 5 3 3 3 2 2" xfId="5804"/>
    <cellStyle name="Moneda 5 5 3 3 3 2 2 2" xfId="12428"/>
    <cellStyle name="Moneda 5 5 3 3 3 2 3" xfId="9116"/>
    <cellStyle name="Moneda 5 5 3 3 3 3" xfId="4148"/>
    <cellStyle name="Moneda 5 5 3 3 3 3 2" xfId="10772"/>
    <cellStyle name="Moneda 5 5 3 3 3 4" xfId="7460"/>
    <cellStyle name="Moneda 5 5 3 3 4" xfId="1388"/>
    <cellStyle name="Moneda 5 5 3 3 4 2" xfId="3044"/>
    <cellStyle name="Moneda 5 5 3 3 4 2 2" xfId="6356"/>
    <cellStyle name="Moneda 5 5 3 3 4 2 2 2" xfId="12980"/>
    <cellStyle name="Moneda 5 5 3 3 4 2 3" xfId="9668"/>
    <cellStyle name="Moneda 5 5 3 3 4 3" xfId="4700"/>
    <cellStyle name="Moneda 5 5 3 3 4 3 2" xfId="11324"/>
    <cellStyle name="Moneda 5 5 3 3 4 4" xfId="8012"/>
    <cellStyle name="Moneda 5 5 3 3 5" xfId="1940"/>
    <cellStyle name="Moneda 5 5 3 3 5 2" xfId="5252"/>
    <cellStyle name="Moneda 5 5 3 3 5 2 2" xfId="11876"/>
    <cellStyle name="Moneda 5 5 3 3 5 3" xfId="8564"/>
    <cellStyle name="Moneda 5 5 3 3 6" xfId="3596"/>
    <cellStyle name="Moneda 5 5 3 3 6 2" xfId="10220"/>
    <cellStyle name="Moneda 5 5 3 3 7" xfId="6908"/>
    <cellStyle name="Moneda 5 5 3 4" xfId="422"/>
    <cellStyle name="Moneda 5 5 3 4 2" xfId="974"/>
    <cellStyle name="Moneda 5 5 3 4 2 2" xfId="2630"/>
    <cellStyle name="Moneda 5 5 3 4 2 2 2" xfId="5942"/>
    <cellStyle name="Moneda 5 5 3 4 2 2 2 2" xfId="12566"/>
    <cellStyle name="Moneda 5 5 3 4 2 2 3" xfId="9254"/>
    <cellStyle name="Moneda 5 5 3 4 2 3" xfId="4286"/>
    <cellStyle name="Moneda 5 5 3 4 2 3 2" xfId="10910"/>
    <cellStyle name="Moneda 5 5 3 4 2 4" xfId="7598"/>
    <cellStyle name="Moneda 5 5 3 4 3" xfId="1526"/>
    <cellStyle name="Moneda 5 5 3 4 3 2" xfId="3182"/>
    <cellStyle name="Moneda 5 5 3 4 3 2 2" xfId="6494"/>
    <cellStyle name="Moneda 5 5 3 4 3 2 2 2" xfId="13118"/>
    <cellStyle name="Moneda 5 5 3 4 3 2 3" xfId="9806"/>
    <cellStyle name="Moneda 5 5 3 4 3 3" xfId="4838"/>
    <cellStyle name="Moneda 5 5 3 4 3 3 2" xfId="11462"/>
    <cellStyle name="Moneda 5 5 3 4 3 4" xfId="8150"/>
    <cellStyle name="Moneda 5 5 3 4 4" xfId="2078"/>
    <cellStyle name="Moneda 5 5 3 4 4 2" xfId="5390"/>
    <cellStyle name="Moneda 5 5 3 4 4 2 2" xfId="12014"/>
    <cellStyle name="Moneda 5 5 3 4 4 3" xfId="8702"/>
    <cellStyle name="Moneda 5 5 3 4 5" xfId="3734"/>
    <cellStyle name="Moneda 5 5 3 4 5 2" xfId="10358"/>
    <cellStyle name="Moneda 5 5 3 4 6" xfId="7046"/>
    <cellStyle name="Moneda 5 5 3 5" xfId="698"/>
    <cellStyle name="Moneda 5 5 3 5 2" xfId="2354"/>
    <cellStyle name="Moneda 5 5 3 5 2 2" xfId="5666"/>
    <cellStyle name="Moneda 5 5 3 5 2 2 2" xfId="12290"/>
    <cellStyle name="Moneda 5 5 3 5 2 3" xfId="8978"/>
    <cellStyle name="Moneda 5 5 3 5 3" xfId="4010"/>
    <cellStyle name="Moneda 5 5 3 5 3 2" xfId="10634"/>
    <cellStyle name="Moneda 5 5 3 5 4" xfId="7322"/>
    <cellStyle name="Moneda 5 5 3 6" xfId="1250"/>
    <cellStyle name="Moneda 5 5 3 6 2" xfId="2906"/>
    <cellStyle name="Moneda 5 5 3 6 2 2" xfId="6218"/>
    <cellStyle name="Moneda 5 5 3 6 2 2 2" xfId="12842"/>
    <cellStyle name="Moneda 5 5 3 6 2 3" xfId="9530"/>
    <cellStyle name="Moneda 5 5 3 6 3" xfId="4562"/>
    <cellStyle name="Moneda 5 5 3 6 3 2" xfId="11186"/>
    <cellStyle name="Moneda 5 5 3 6 4" xfId="7874"/>
    <cellStyle name="Moneda 5 5 3 7" xfId="1802"/>
    <cellStyle name="Moneda 5 5 3 7 2" xfId="5114"/>
    <cellStyle name="Moneda 5 5 3 7 2 2" xfId="11738"/>
    <cellStyle name="Moneda 5 5 3 7 3" xfId="8426"/>
    <cellStyle name="Moneda 5 5 3 8" xfId="3458"/>
    <cellStyle name="Moneda 5 5 3 8 2" xfId="10082"/>
    <cellStyle name="Moneda 5 5 3 9" xfId="6770"/>
    <cellStyle name="Moneda 5 5 4" xfId="181"/>
    <cellStyle name="Moneda 5 5 4 2" xfId="319"/>
    <cellStyle name="Moneda 5 5 4 2 2" xfId="595"/>
    <cellStyle name="Moneda 5 5 4 2 2 2" xfId="1147"/>
    <cellStyle name="Moneda 5 5 4 2 2 2 2" xfId="2803"/>
    <cellStyle name="Moneda 5 5 4 2 2 2 2 2" xfId="6115"/>
    <cellStyle name="Moneda 5 5 4 2 2 2 2 2 2" xfId="12739"/>
    <cellStyle name="Moneda 5 5 4 2 2 2 2 3" xfId="9427"/>
    <cellStyle name="Moneda 5 5 4 2 2 2 3" xfId="4459"/>
    <cellStyle name="Moneda 5 5 4 2 2 2 3 2" xfId="11083"/>
    <cellStyle name="Moneda 5 5 4 2 2 2 4" xfId="7771"/>
    <cellStyle name="Moneda 5 5 4 2 2 3" xfId="1699"/>
    <cellStyle name="Moneda 5 5 4 2 2 3 2" xfId="3355"/>
    <cellStyle name="Moneda 5 5 4 2 2 3 2 2" xfId="6667"/>
    <cellStyle name="Moneda 5 5 4 2 2 3 2 2 2" xfId="13291"/>
    <cellStyle name="Moneda 5 5 4 2 2 3 2 3" xfId="9979"/>
    <cellStyle name="Moneda 5 5 4 2 2 3 3" xfId="5011"/>
    <cellStyle name="Moneda 5 5 4 2 2 3 3 2" xfId="11635"/>
    <cellStyle name="Moneda 5 5 4 2 2 3 4" xfId="8323"/>
    <cellStyle name="Moneda 5 5 4 2 2 4" xfId="2251"/>
    <cellStyle name="Moneda 5 5 4 2 2 4 2" xfId="5563"/>
    <cellStyle name="Moneda 5 5 4 2 2 4 2 2" xfId="12187"/>
    <cellStyle name="Moneda 5 5 4 2 2 4 3" xfId="8875"/>
    <cellStyle name="Moneda 5 5 4 2 2 5" xfId="3907"/>
    <cellStyle name="Moneda 5 5 4 2 2 5 2" xfId="10531"/>
    <cellStyle name="Moneda 5 5 4 2 2 6" xfId="7219"/>
    <cellStyle name="Moneda 5 5 4 2 3" xfId="871"/>
    <cellStyle name="Moneda 5 5 4 2 3 2" xfId="2527"/>
    <cellStyle name="Moneda 5 5 4 2 3 2 2" xfId="5839"/>
    <cellStyle name="Moneda 5 5 4 2 3 2 2 2" xfId="12463"/>
    <cellStyle name="Moneda 5 5 4 2 3 2 3" xfId="9151"/>
    <cellStyle name="Moneda 5 5 4 2 3 3" xfId="4183"/>
    <cellStyle name="Moneda 5 5 4 2 3 3 2" xfId="10807"/>
    <cellStyle name="Moneda 5 5 4 2 3 4" xfId="7495"/>
    <cellStyle name="Moneda 5 5 4 2 4" xfId="1423"/>
    <cellStyle name="Moneda 5 5 4 2 4 2" xfId="3079"/>
    <cellStyle name="Moneda 5 5 4 2 4 2 2" xfId="6391"/>
    <cellStyle name="Moneda 5 5 4 2 4 2 2 2" xfId="13015"/>
    <cellStyle name="Moneda 5 5 4 2 4 2 3" xfId="9703"/>
    <cellStyle name="Moneda 5 5 4 2 4 3" xfId="4735"/>
    <cellStyle name="Moneda 5 5 4 2 4 3 2" xfId="11359"/>
    <cellStyle name="Moneda 5 5 4 2 4 4" xfId="8047"/>
    <cellStyle name="Moneda 5 5 4 2 5" xfId="1975"/>
    <cellStyle name="Moneda 5 5 4 2 5 2" xfId="5287"/>
    <cellStyle name="Moneda 5 5 4 2 5 2 2" xfId="11911"/>
    <cellStyle name="Moneda 5 5 4 2 5 3" xfId="8599"/>
    <cellStyle name="Moneda 5 5 4 2 6" xfId="3631"/>
    <cellStyle name="Moneda 5 5 4 2 6 2" xfId="10255"/>
    <cellStyle name="Moneda 5 5 4 2 7" xfId="6943"/>
    <cellStyle name="Moneda 5 5 4 3" xfId="457"/>
    <cellStyle name="Moneda 5 5 4 3 2" xfId="1009"/>
    <cellStyle name="Moneda 5 5 4 3 2 2" xfId="2665"/>
    <cellStyle name="Moneda 5 5 4 3 2 2 2" xfId="5977"/>
    <cellStyle name="Moneda 5 5 4 3 2 2 2 2" xfId="12601"/>
    <cellStyle name="Moneda 5 5 4 3 2 2 3" xfId="9289"/>
    <cellStyle name="Moneda 5 5 4 3 2 3" xfId="4321"/>
    <cellStyle name="Moneda 5 5 4 3 2 3 2" xfId="10945"/>
    <cellStyle name="Moneda 5 5 4 3 2 4" xfId="7633"/>
    <cellStyle name="Moneda 5 5 4 3 3" xfId="1561"/>
    <cellStyle name="Moneda 5 5 4 3 3 2" xfId="3217"/>
    <cellStyle name="Moneda 5 5 4 3 3 2 2" xfId="6529"/>
    <cellStyle name="Moneda 5 5 4 3 3 2 2 2" xfId="13153"/>
    <cellStyle name="Moneda 5 5 4 3 3 2 3" xfId="9841"/>
    <cellStyle name="Moneda 5 5 4 3 3 3" xfId="4873"/>
    <cellStyle name="Moneda 5 5 4 3 3 3 2" xfId="11497"/>
    <cellStyle name="Moneda 5 5 4 3 3 4" xfId="8185"/>
    <cellStyle name="Moneda 5 5 4 3 4" xfId="2113"/>
    <cellStyle name="Moneda 5 5 4 3 4 2" xfId="5425"/>
    <cellStyle name="Moneda 5 5 4 3 4 2 2" xfId="12049"/>
    <cellStyle name="Moneda 5 5 4 3 4 3" xfId="8737"/>
    <cellStyle name="Moneda 5 5 4 3 5" xfId="3769"/>
    <cellStyle name="Moneda 5 5 4 3 5 2" xfId="10393"/>
    <cellStyle name="Moneda 5 5 4 3 6" xfId="7081"/>
    <cellStyle name="Moneda 5 5 4 4" xfId="733"/>
    <cellStyle name="Moneda 5 5 4 4 2" xfId="2389"/>
    <cellStyle name="Moneda 5 5 4 4 2 2" xfId="5701"/>
    <cellStyle name="Moneda 5 5 4 4 2 2 2" xfId="12325"/>
    <cellStyle name="Moneda 5 5 4 4 2 3" xfId="9013"/>
    <cellStyle name="Moneda 5 5 4 4 3" xfId="4045"/>
    <cellStyle name="Moneda 5 5 4 4 3 2" xfId="10669"/>
    <cellStyle name="Moneda 5 5 4 4 4" xfId="7357"/>
    <cellStyle name="Moneda 5 5 4 5" xfId="1285"/>
    <cellStyle name="Moneda 5 5 4 5 2" xfId="2941"/>
    <cellStyle name="Moneda 5 5 4 5 2 2" xfId="6253"/>
    <cellStyle name="Moneda 5 5 4 5 2 2 2" xfId="12877"/>
    <cellStyle name="Moneda 5 5 4 5 2 3" xfId="9565"/>
    <cellStyle name="Moneda 5 5 4 5 3" xfId="4597"/>
    <cellStyle name="Moneda 5 5 4 5 3 2" xfId="11221"/>
    <cellStyle name="Moneda 5 5 4 5 4" xfId="7909"/>
    <cellStyle name="Moneda 5 5 4 6" xfId="1837"/>
    <cellStyle name="Moneda 5 5 4 6 2" xfId="5149"/>
    <cellStyle name="Moneda 5 5 4 6 2 2" xfId="11773"/>
    <cellStyle name="Moneda 5 5 4 6 3" xfId="8461"/>
    <cellStyle name="Moneda 5 5 4 7" xfId="3493"/>
    <cellStyle name="Moneda 5 5 4 7 2" xfId="10117"/>
    <cellStyle name="Moneda 5 5 4 8" xfId="6805"/>
    <cellStyle name="Moneda 5 5 5" xfId="250"/>
    <cellStyle name="Moneda 5 5 5 2" xfId="526"/>
    <cellStyle name="Moneda 5 5 5 2 2" xfId="1078"/>
    <cellStyle name="Moneda 5 5 5 2 2 2" xfId="2734"/>
    <cellStyle name="Moneda 5 5 5 2 2 2 2" xfId="6046"/>
    <cellStyle name="Moneda 5 5 5 2 2 2 2 2" xfId="12670"/>
    <cellStyle name="Moneda 5 5 5 2 2 2 3" xfId="9358"/>
    <cellStyle name="Moneda 5 5 5 2 2 3" xfId="4390"/>
    <cellStyle name="Moneda 5 5 5 2 2 3 2" xfId="11014"/>
    <cellStyle name="Moneda 5 5 5 2 2 4" xfId="7702"/>
    <cellStyle name="Moneda 5 5 5 2 3" xfId="1630"/>
    <cellStyle name="Moneda 5 5 5 2 3 2" xfId="3286"/>
    <cellStyle name="Moneda 5 5 5 2 3 2 2" xfId="6598"/>
    <cellStyle name="Moneda 5 5 5 2 3 2 2 2" xfId="13222"/>
    <cellStyle name="Moneda 5 5 5 2 3 2 3" xfId="9910"/>
    <cellStyle name="Moneda 5 5 5 2 3 3" xfId="4942"/>
    <cellStyle name="Moneda 5 5 5 2 3 3 2" xfId="11566"/>
    <cellStyle name="Moneda 5 5 5 2 3 4" xfId="8254"/>
    <cellStyle name="Moneda 5 5 5 2 4" xfId="2182"/>
    <cellStyle name="Moneda 5 5 5 2 4 2" xfId="5494"/>
    <cellStyle name="Moneda 5 5 5 2 4 2 2" xfId="12118"/>
    <cellStyle name="Moneda 5 5 5 2 4 3" xfId="8806"/>
    <cellStyle name="Moneda 5 5 5 2 5" xfId="3838"/>
    <cellStyle name="Moneda 5 5 5 2 5 2" xfId="10462"/>
    <cellStyle name="Moneda 5 5 5 2 6" xfId="7150"/>
    <cellStyle name="Moneda 5 5 5 3" xfId="802"/>
    <cellStyle name="Moneda 5 5 5 3 2" xfId="2458"/>
    <cellStyle name="Moneda 5 5 5 3 2 2" xfId="5770"/>
    <cellStyle name="Moneda 5 5 5 3 2 2 2" xfId="12394"/>
    <cellStyle name="Moneda 5 5 5 3 2 3" xfId="9082"/>
    <cellStyle name="Moneda 5 5 5 3 3" xfId="4114"/>
    <cellStyle name="Moneda 5 5 5 3 3 2" xfId="10738"/>
    <cellStyle name="Moneda 5 5 5 3 4" xfId="7426"/>
    <cellStyle name="Moneda 5 5 5 4" xfId="1354"/>
    <cellStyle name="Moneda 5 5 5 4 2" xfId="3010"/>
    <cellStyle name="Moneda 5 5 5 4 2 2" xfId="6322"/>
    <cellStyle name="Moneda 5 5 5 4 2 2 2" xfId="12946"/>
    <cellStyle name="Moneda 5 5 5 4 2 3" xfId="9634"/>
    <cellStyle name="Moneda 5 5 5 4 3" xfId="4666"/>
    <cellStyle name="Moneda 5 5 5 4 3 2" xfId="11290"/>
    <cellStyle name="Moneda 5 5 5 4 4" xfId="7978"/>
    <cellStyle name="Moneda 5 5 5 5" xfId="1906"/>
    <cellStyle name="Moneda 5 5 5 5 2" xfId="5218"/>
    <cellStyle name="Moneda 5 5 5 5 2 2" xfId="11842"/>
    <cellStyle name="Moneda 5 5 5 5 3" xfId="8530"/>
    <cellStyle name="Moneda 5 5 5 6" xfId="3562"/>
    <cellStyle name="Moneda 5 5 5 6 2" xfId="10186"/>
    <cellStyle name="Moneda 5 5 5 7" xfId="6874"/>
    <cellStyle name="Moneda 5 5 6" xfId="388"/>
    <cellStyle name="Moneda 5 5 6 2" xfId="940"/>
    <cellStyle name="Moneda 5 5 6 2 2" xfId="2596"/>
    <cellStyle name="Moneda 5 5 6 2 2 2" xfId="5908"/>
    <cellStyle name="Moneda 5 5 6 2 2 2 2" xfId="12532"/>
    <cellStyle name="Moneda 5 5 6 2 2 3" xfId="9220"/>
    <cellStyle name="Moneda 5 5 6 2 3" xfId="4252"/>
    <cellStyle name="Moneda 5 5 6 2 3 2" xfId="10876"/>
    <cellStyle name="Moneda 5 5 6 2 4" xfId="7564"/>
    <cellStyle name="Moneda 5 5 6 3" xfId="1492"/>
    <cellStyle name="Moneda 5 5 6 3 2" xfId="3148"/>
    <cellStyle name="Moneda 5 5 6 3 2 2" xfId="6460"/>
    <cellStyle name="Moneda 5 5 6 3 2 2 2" xfId="13084"/>
    <cellStyle name="Moneda 5 5 6 3 2 3" xfId="9772"/>
    <cellStyle name="Moneda 5 5 6 3 3" xfId="4804"/>
    <cellStyle name="Moneda 5 5 6 3 3 2" xfId="11428"/>
    <cellStyle name="Moneda 5 5 6 3 4" xfId="8116"/>
    <cellStyle name="Moneda 5 5 6 4" xfId="2044"/>
    <cellStyle name="Moneda 5 5 6 4 2" xfId="5356"/>
    <cellStyle name="Moneda 5 5 6 4 2 2" xfId="11980"/>
    <cellStyle name="Moneda 5 5 6 4 3" xfId="8668"/>
    <cellStyle name="Moneda 5 5 6 5" xfId="3700"/>
    <cellStyle name="Moneda 5 5 6 5 2" xfId="10324"/>
    <cellStyle name="Moneda 5 5 6 6" xfId="7012"/>
    <cellStyle name="Moneda 5 5 7" xfId="664"/>
    <cellStyle name="Moneda 5 5 7 2" xfId="2320"/>
    <cellStyle name="Moneda 5 5 7 2 2" xfId="5632"/>
    <cellStyle name="Moneda 5 5 7 2 2 2" xfId="12256"/>
    <cellStyle name="Moneda 5 5 7 2 3" xfId="8944"/>
    <cellStyle name="Moneda 5 5 7 3" xfId="3976"/>
    <cellStyle name="Moneda 5 5 7 3 2" xfId="10600"/>
    <cellStyle name="Moneda 5 5 7 4" xfId="7288"/>
    <cellStyle name="Moneda 5 5 8" xfId="1216"/>
    <cellStyle name="Moneda 5 5 8 2" xfId="2872"/>
    <cellStyle name="Moneda 5 5 8 2 2" xfId="6184"/>
    <cellStyle name="Moneda 5 5 8 2 2 2" xfId="12808"/>
    <cellStyle name="Moneda 5 5 8 2 3" xfId="9496"/>
    <cellStyle name="Moneda 5 5 8 3" xfId="4528"/>
    <cellStyle name="Moneda 5 5 8 3 2" xfId="11152"/>
    <cellStyle name="Moneda 5 5 8 4" xfId="7840"/>
    <cellStyle name="Moneda 5 5 9" xfId="1768"/>
    <cellStyle name="Moneda 5 5 9 2" xfId="5080"/>
    <cellStyle name="Moneda 5 5 9 2 2" xfId="11704"/>
    <cellStyle name="Moneda 5 5 9 3" xfId="8392"/>
    <cellStyle name="Moneda 5 6" xfId="114"/>
    <cellStyle name="Moneda 5 6 10" xfId="3426"/>
    <cellStyle name="Moneda 5 6 10 2" xfId="10050"/>
    <cellStyle name="Moneda 5 6 11" xfId="6738"/>
    <cellStyle name="Moneda 5 6 2" xfId="130"/>
    <cellStyle name="Moneda 5 6 2 10" xfId="6754"/>
    <cellStyle name="Moneda 5 6 2 2" xfId="164"/>
    <cellStyle name="Moneda 5 6 2 2 2" xfId="233"/>
    <cellStyle name="Moneda 5 6 2 2 2 2" xfId="371"/>
    <cellStyle name="Moneda 5 6 2 2 2 2 2" xfId="647"/>
    <cellStyle name="Moneda 5 6 2 2 2 2 2 2" xfId="1199"/>
    <cellStyle name="Moneda 5 6 2 2 2 2 2 2 2" xfId="2855"/>
    <cellStyle name="Moneda 5 6 2 2 2 2 2 2 2 2" xfId="6167"/>
    <cellStyle name="Moneda 5 6 2 2 2 2 2 2 2 2 2" xfId="12791"/>
    <cellStyle name="Moneda 5 6 2 2 2 2 2 2 2 3" xfId="9479"/>
    <cellStyle name="Moneda 5 6 2 2 2 2 2 2 3" xfId="4511"/>
    <cellStyle name="Moneda 5 6 2 2 2 2 2 2 3 2" xfId="11135"/>
    <cellStyle name="Moneda 5 6 2 2 2 2 2 2 4" xfId="7823"/>
    <cellStyle name="Moneda 5 6 2 2 2 2 2 3" xfId="1751"/>
    <cellStyle name="Moneda 5 6 2 2 2 2 2 3 2" xfId="3407"/>
    <cellStyle name="Moneda 5 6 2 2 2 2 2 3 2 2" xfId="6719"/>
    <cellStyle name="Moneda 5 6 2 2 2 2 2 3 2 2 2" xfId="13343"/>
    <cellStyle name="Moneda 5 6 2 2 2 2 2 3 2 3" xfId="10031"/>
    <cellStyle name="Moneda 5 6 2 2 2 2 2 3 3" xfId="5063"/>
    <cellStyle name="Moneda 5 6 2 2 2 2 2 3 3 2" xfId="11687"/>
    <cellStyle name="Moneda 5 6 2 2 2 2 2 3 4" xfId="8375"/>
    <cellStyle name="Moneda 5 6 2 2 2 2 2 4" xfId="2303"/>
    <cellStyle name="Moneda 5 6 2 2 2 2 2 4 2" xfId="5615"/>
    <cellStyle name="Moneda 5 6 2 2 2 2 2 4 2 2" xfId="12239"/>
    <cellStyle name="Moneda 5 6 2 2 2 2 2 4 3" xfId="8927"/>
    <cellStyle name="Moneda 5 6 2 2 2 2 2 5" xfId="3959"/>
    <cellStyle name="Moneda 5 6 2 2 2 2 2 5 2" xfId="10583"/>
    <cellStyle name="Moneda 5 6 2 2 2 2 2 6" xfId="7271"/>
    <cellStyle name="Moneda 5 6 2 2 2 2 3" xfId="923"/>
    <cellStyle name="Moneda 5 6 2 2 2 2 3 2" xfId="2579"/>
    <cellStyle name="Moneda 5 6 2 2 2 2 3 2 2" xfId="5891"/>
    <cellStyle name="Moneda 5 6 2 2 2 2 3 2 2 2" xfId="12515"/>
    <cellStyle name="Moneda 5 6 2 2 2 2 3 2 3" xfId="9203"/>
    <cellStyle name="Moneda 5 6 2 2 2 2 3 3" xfId="4235"/>
    <cellStyle name="Moneda 5 6 2 2 2 2 3 3 2" xfId="10859"/>
    <cellStyle name="Moneda 5 6 2 2 2 2 3 4" xfId="7547"/>
    <cellStyle name="Moneda 5 6 2 2 2 2 4" xfId="1475"/>
    <cellStyle name="Moneda 5 6 2 2 2 2 4 2" xfId="3131"/>
    <cellStyle name="Moneda 5 6 2 2 2 2 4 2 2" xfId="6443"/>
    <cellStyle name="Moneda 5 6 2 2 2 2 4 2 2 2" xfId="13067"/>
    <cellStyle name="Moneda 5 6 2 2 2 2 4 2 3" xfId="9755"/>
    <cellStyle name="Moneda 5 6 2 2 2 2 4 3" xfId="4787"/>
    <cellStyle name="Moneda 5 6 2 2 2 2 4 3 2" xfId="11411"/>
    <cellStyle name="Moneda 5 6 2 2 2 2 4 4" xfId="8099"/>
    <cellStyle name="Moneda 5 6 2 2 2 2 5" xfId="2027"/>
    <cellStyle name="Moneda 5 6 2 2 2 2 5 2" xfId="5339"/>
    <cellStyle name="Moneda 5 6 2 2 2 2 5 2 2" xfId="11963"/>
    <cellStyle name="Moneda 5 6 2 2 2 2 5 3" xfId="8651"/>
    <cellStyle name="Moneda 5 6 2 2 2 2 6" xfId="3683"/>
    <cellStyle name="Moneda 5 6 2 2 2 2 6 2" xfId="10307"/>
    <cellStyle name="Moneda 5 6 2 2 2 2 7" xfId="6995"/>
    <cellStyle name="Moneda 5 6 2 2 2 3" xfId="509"/>
    <cellStyle name="Moneda 5 6 2 2 2 3 2" xfId="1061"/>
    <cellStyle name="Moneda 5 6 2 2 2 3 2 2" xfId="2717"/>
    <cellStyle name="Moneda 5 6 2 2 2 3 2 2 2" xfId="6029"/>
    <cellStyle name="Moneda 5 6 2 2 2 3 2 2 2 2" xfId="12653"/>
    <cellStyle name="Moneda 5 6 2 2 2 3 2 2 3" xfId="9341"/>
    <cellStyle name="Moneda 5 6 2 2 2 3 2 3" xfId="4373"/>
    <cellStyle name="Moneda 5 6 2 2 2 3 2 3 2" xfId="10997"/>
    <cellStyle name="Moneda 5 6 2 2 2 3 2 4" xfId="7685"/>
    <cellStyle name="Moneda 5 6 2 2 2 3 3" xfId="1613"/>
    <cellStyle name="Moneda 5 6 2 2 2 3 3 2" xfId="3269"/>
    <cellStyle name="Moneda 5 6 2 2 2 3 3 2 2" xfId="6581"/>
    <cellStyle name="Moneda 5 6 2 2 2 3 3 2 2 2" xfId="13205"/>
    <cellStyle name="Moneda 5 6 2 2 2 3 3 2 3" xfId="9893"/>
    <cellStyle name="Moneda 5 6 2 2 2 3 3 3" xfId="4925"/>
    <cellStyle name="Moneda 5 6 2 2 2 3 3 3 2" xfId="11549"/>
    <cellStyle name="Moneda 5 6 2 2 2 3 3 4" xfId="8237"/>
    <cellStyle name="Moneda 5 6 2 2 2 3 4" xfId="2165"/>
    <cellStyle name="Moneda 5 6 2 2 2 3 4 2" xfId="5477"/>
    <cellStyle name="Moneda 5 6 2 2 2 3 4 2 2" xfId="12101"/>
    <cellStyle name="Moneda 5 6 2 2 2 3 4 3" xfId="8789"/>
    <cellStyle name="Moneda 5 6 2 2 2 3 5" xfId="3821"/>
    <cellStyle name="Moneda 5 6 2 2 2 3 5 2" xfId="10445"/>
    <cellStyle name="Moneda 5 6 2 2 2 3 6" xfId="7133"/>
    <cellStyle name="Moneda 5 6 2 2 2 4" xfId="785"/>
    <cellStyle name="Moneda 5 6 2 2 2 4 2" xfId="2441"/>
    <cellStyle name="Moneda 5 6 2 2 2 4 2 2" xfId="5753"/>
    <cellStyle name="Moneda 5 6 2 2 2 4 2 2 2" xfId="12377"/>
    <cellStyle name="Moneda 5 6 2 2 2 4 2 3" xfId="9065"/>
    <cellStyle name="Moneda 5 6 2 2 2 4 3" xfId="4097"/>
    <cellStyle name="Moneda 5 6 2 2 2 4 3 2" xfId="10721"/>
    <cellStyle name="Moneda 5 6 2 2 2 4 4" xfId="7409"/>
    <cellStyle name="Moneda 5 6 2 2 2 5" xfId="1337"/>
    <cellStyle name="Moneda 5 6 2 2 2 5 2" xfId="2993"/>
    <cellStyle name="Moneda 5 6 2 2 2 5 2 2" xfId="6305"/>
    <cellStyle name="Moneda 5 6 2 2 2 5 2 2 2" xfId="12929"/>
    <cellStyle name="Moneda 5 6 2 2 2 5 2 3" xfId="9617"/>
    <cellStyle name="Moneda 5 6 2 2 2 5 3" xfId="4649"/>
    <cellStyle name="Moneda 5 6 2 2 2 5 3 2" xfId="11273"/>
    <cellStyle name="Moneda 5 6 2 2 2 5 4" xfId="7961"/>
    <cellStyle name="Moneda 5 6 2 2 2 6" xfId="1889"/>
    <cellStyle name="Moneda 5 6 2 2 2 6 2" xfId="5201"/>
    <cellStyle name="Moneda 5 6 2 2 2 6 2 2" xfId="11825"/>
    <cellStyle name="Moneda 5 6 2 2 2 6 3" xfId="8513"/>
    <cellStyle name="Moneda 5 6 2 2 2 7" xfId="3545"/>
    <cellStyle name="Moneda 5 6 2 2 2 7 2" xfId="10169"/>
    <cellStyle name="Moneda 5 6 2 2 2 8" xfId="6857"/>
    <cellStyle name="Moneda 5 6 2 2 3" xfId="302"/>
    <cellStyle name="Moneda 5 6 2 2 3 2" xfId="578"/>
    <cellStyle name="Moneda 5 6 2 2 3 2 2" xfId="1130"/>
    <cellStyle name="Moneda 5 6 2 2 3 2 2 2" xfId="2786"/>
    <cellStyle name="Moneda 5 6 2 2 3 2 2 2 2" xfId="6098"/>
    <cellStyle name="Moneda 5 6 2 2 3 2 2 2 2 2" xfId="12722"/>
    <cellStyle name="Moneda 5 6 2 2 3 2 2 2 3" xfId="9410"/>
    <cellStyle name="Moneda 5 6 2 2 3 2 2 3" xfId="4442"/>
    <cellStyle name="Moneda 5 6 2 2 3 2 2 3 2" xfId="11066"/>
    <cellStyle name="Moneda 5 6 2 2 3 2 2 4" xfId="7754"/>
    <cellStyle name="Moneda 5 6 2 2 3 2 3" xfId="1682"/>
    <cellStyle name="Moneda 5 6 2 2 3 2 3 2" xfId="3338"/>
    <cellStyle name="Moneda 5 6 2 2 3 2 3 2 2" xfId="6650"/>
    <cellStyle name="Moneda 5 6 2 2 3 2 3 2 2 2" xfId="13274"/>
    <cellStyle name="Moneda 5 6 2 2 3 2 3 2 3" xfId="9962"/>
    <cellStyle name="Moneda 5 6 2 2 3 2 3 3" xfId="4994"/>
    <cellStyle name="Moneda 5 6 2 2 3 2 3 3 2" xfId="11618"/>
    <cellStyle name="Moneda 5 6 2 2 3 2 3 4" xfId="8306"/>
    <cellStyle name="Moneda 5 6 2 2 3 2 4" xfId="2234"/>
    <cellStyle name="Moneda 5 6 2 2 3 2 4 2" xfId="5546"/>
    <cellStyle name="Moneda 5 6 2 2 3 2 4 2 2" xfId="12170"/>
    <cellStyle name="Moneda 5 6 2 2 3 2 4 3" xfId="8858"/>
    <cellStyle name="Moneda 5 6 2 2 3 2 5" xfId="3890"/>
    <cellStyle name="Moneda 5 6 2 2 3 2 5 2" xfId="10514"/>
    <cellStyle name="Moneda 5 6 2 2 3 2 6" xfId="7202"/>
    <cellStyle name="Moneda 5 6 2 2 3 3" xfId="854"/>
    <cellStyle name="Moneda 5 6 2 2 3 3 2" xfId="2510"/>
    <cellStyle name="Moneda 5 6 2 2 3 3 2 2" xfId="5822"/>
    <cellStyle name="Moneda 5 6 2 2 3 3 2 2 2" xfId="12446"/>
    <cellStyle name="Moneda 5 6 2 2 3 3 2 3" xfId="9134"/>
    <cellStyle name="Moneda 5 6 2 2 3 3 3" xfId="4166"/>
    <cellStyle name="Moneda 5 6 2 2 3 3 3 2" xfId="10790"/>
    <cellStyle name="Moneda 5 6 2 2 3 3 4" xfId="7478"/>
    <cellStyle name="Moneda 5 6 2 2 3 4" xfId="1406"/>
    <cellStyle name="Moneda 5 6 2 2 3 4 2" xfId="3062"/>
    <cellStyle name="Moneda 5 6 2 2 3 4 2 2" xfId="6374"/>
    <cellStyle name="Moneda 5 6 2 2 3 4 2 2 2" xfId="12998"/>
    <cellStyle name="Moneda 5 6 2 2 3 4 2 3" xfId="9686"/>
    <cellStyle name="Moneda 5 6 2 2 3 4 3" xfId="4718"/>
    <cellStyle name="Moneda 5 6 2 2 3 4 3 2" xfId="11342"/>
    <cellStyle name="Moneda 5 6 2 2 3 4 4" xfId="8030"/>
    <cellStyle name="Moneda 5 6 2 2 3 5" xfId="1958"/>
    <cellStyle name="Moneda 5 6 2 2 3 5 2" xfId="5270"/>
    <cellStyle name="Moneda 5 6 2 2 3 5 2 2" xfId="11894"/>
    <cellStyle name="Moneda 5 6 2 2 3 5 3" xfId="8582"/>
    <cellStyle name="Moneda 5 6 2 2 3 6" xfId="3614"/>
    <cellStyle name="Moneda 5 6 2 2 3 6 2" xfId="10238"/>
    <cellStyle name="Moneda 5 6 2 2 3 7" xfId="6926"/>
    <cellStyle name="Moneda 5 6 2 2 4" xfId="440"/>
    <cellStyle name="Moneda 5 6 2 2 4 2" xfId="992"/>
    <cellStyle name="Moneda 5 6 2 2 4 2 2" xfId="2648"/>
    <cellStyle name="Moneda 5 6 2 2 4 2 2 2" xfId="5960"/>
    <cellStyle name="Moneda 5 6 2 2 4 2 2 2 2" xfId="12584"/>
    <cellStyle name="Moneda 5 6 2 2 4 2 2 3" xfId="9272"/>
    <cellStyle name="Moneda 5 6 2 2 4 2 3" xfId="4304"/>
    <cellStyle name="Moneda 5 6 2 2 4 2 3 2" xfId="10928"/>
    <cellStyle name="Moneda 5 6 2 2 4 2 4" xfId="7616"/>
    <cellStyle name="Moneda 5 6 2 2 4 3" xfId="1544"/>
    <cellStyle name="Moneda 5 6 2 2 4 3 2" xfId="3200"/>
    <cellStyle name="Moneda 5 6 2 2 4 3 2 2" xfId="6512"/>
    <cellStyle name="Moneda 5 6 2 2 4 3 2 2 2" xfId="13136"/>
    <cellStyle name="Moneda 5 6 2 2 4 3 2 3" xfId="9824"/>
    <cellStyle name="Moneda 5 6 2 2 4 3 3" xfId="4856"/>
    <cellStyle name="Moneda 5 6 2 2 4 3 3 2" xfId="11480"/>
    <cellStyle name="Moneda 5 6 2 2 4 3 4" xfId="8168"/>
    <cellStyle name="Moneda 5 6 2 2 4 4" xfId="2096"/>
    <cellStyle name="Moneda 5 6 2 2 4 4 2" xfId="5408"/>
    <cellStyle name="Moneda 5 6 2 2 4 4 2 2" xfId="12032"/>
    <cellStyle name="Moneda 5 6 2 2 4 4 3" xfId="8720"/>
    <cellStyle name="Moneda 5 6 2 2 4 5" xfId="3752"/>
    <cellStyle name="Moneda 5 6 2 2 4 5 2" xfId="10376"/>
    <cellStyle name="Moneda 5 6 2 2 4 6" xfId="7064"/>
    <cellStyle name="Moneda 5 6 2 2 5" xfId="716"/>
    <cellStyle name="Moneda 5 6 2 2 5 2" xfId="2372"/>
    <cellStyle name="Moneda 5 6 2 2 5 2 2" xfId="5684"/>
    <cellStyle name="Moneda 5 6 2 2 5 2 2 2" xfId="12308"/>
    <cellStyle name="Moneda 5 6 2 2 5 2 3" xfId="8996"/>
    <cellStyle name="Moneda 5 6 2 2 5 3" xfId="4028"/>
    <cellStyle name="Moneda 5 6 2 2 5 3 2" xfId="10652"/>
    <cellStyle name="Moneda 5 6 2 2 5 4" xfId="7340"/>
    <cellStyle name="Moneda 5 6 2 2 6" xfId="1268"/>
    <cellStyle name="Moneda 5 6 2 2 6 2" xfId="2924"/>
    <cellStyle name="Moneda 5 6 2 2 6 2 2" xfId="6236"/>
    <cellStyle name="Moneda 5 6 2 2 6 2 2 2" xfId="12860"/>
    <cellStyle name="Moneda 5 6 2 2 6 2 3" xfId="9548"/>
    <cellStyle name="Moneda 5 6 2 2 6 3" xfId="4580"/>
    <cellStyle name="Moneda 5 6 2 2 6 3 2" xfId="11204"/>
    <cellStyle name="Moneda 5 6 2 2 6 4" xfId="7892"/>
    <cellStyle name="Moneda 5 6 2 2 7" xfId="1820"/>
    <cellStyle name="Moneda 5 6 2 2 7 2" xfId="5132"/>
    <cellStyle name="Moneda 5 6 2 2 7 2 2" xfId="11756"/>
    <cellStyle name="Moneda 5 6 2 2 7 3" xfId="8444"/>
    <cellStyle name="Moneda 5 6 2 2 8" xfId="3476"/>
    <cellStyle name="Moneda 5 6 2 2 8 2" xfId="10100"/>
    <cellStyle name="Moneda 5 6 2 2 9" xfId="6788"/>
    <cellStyle name="Moneda 5 6 2 3" xfId="199"/>
    <cellStyle name="Moneda 5 6 2 3 2" xfId="337"/>
    <cellStyle name="Moneda 5 6 2 3 2 2" xfId="613"/>
    <cellStyle name="Moneda 5 6 2 3 2 2 2" xfId="1165"/>
    <cellStyle name="Moneda 5 6 2 3 2 2 2 2" xfId="2821"/>
    <cellStyle name="Moneda 5 6 2 3 2 2 2 2 2" xfId="6133"/>
    <cellStyle name="Moneda 5 6 2 3 2 2 2 2 2 2" xfId="12757"/>
    <cellStyle name="Moneda 5 6 2 3 2 2 2 2 3" xfId="9445"/>
    <cellStyle name="Moneda 5 6 2 3 2 2 2 3" xfId="4477"/>
    <cellStyle name="Moneda 5 6 2 3 2 2 2 3 2" xfId="11101"/>
    <cellStyle name="Moneda 5 6 2 3 2 2 2 4" xfId="7789"/>
    <cellStyle name="Moneda 5 6 2 3 2 2 3" xfId="1717"/>
    <cellStyle name="Moneda 5 6 2 3 2 2 3 2" xfId="3373"/>
    <cellStyle name="Moneda 5 6 2 3 2 2 3 2 2" xfId="6685"/>
    <cellStyle name="Moneda 5 6 2 3 2 2 3 2 2 2" xfId="13309"/>
    <cellStyle name="Moneda 5 6 2 3 2 2 3 2 3" xfId="9997"/>
    <cellStyle name="Moneda 5 6 2 3 2 2 3 3" xfId="5029"/>
    <cellStyle name="Moneda 5 6 2 3 2 2 3 3 2" xfId="11653"/>
    <cellStyle name="Moneda 5 6 2 3 2 2 3 4" xfId="8341"/>
    <cellStyle name="Moneda 5 6 2 3 2 2 4" xfId="2269"/>
    <cellStyle name="Moneda 5 6 2 3 2 2 4 2" xfId="5581"/>
    <cellStyle name="Moneda 5 6 2 3 2 2 4 2 2" xfId="12205"/>
    <cellStyle name="Moneda 5 6 2 3 2 2 4 3" xfId="8893"/>
    <cellStyle name="Moneda 5 6 2 3 2 2 5" xfId="3925"/>
    <cellStyle name="Moneda 5 6 2 3 2 2 5 2" xfId="10549"/>
    <cellStyle name="Moneda 5 6 2 3 2 2 6" xfId="7237"/>
    <cellStyle name="Moneda 5 6 2 3 2 3" xfId="889"/>
    <cellStyle name="Moneda 5 6 2 3 2 3 2" xfId="2545"/>
    <cellStyle name="Moneda 5 6 2 3 2 3 2 2" xfId="5857"/>
    <cellStyle name="Moneda 5 6 2 3 2 3 2 2 2" xfId="12481"/>
    <cellStyle name="Moneda 5 6 2 3 2 3 2 3" xfId="9169"/>
    <cellStyle name="Moneda 5 6 2 3 2 3 3" xfId="4201"/>
    <cellStyle name="Moneda 5 6 2 3 2 3 3 2" xfId="10825"/>
    <cellStyle name="Moneda 5 6 2 3 2 3 4" xfId="7513"/>
    <cellStyle name="Moneda 5 6 2 3 2 4" xfId="1441"/>
    <cellStyle name="Moneda 5 6 2 3 2 4 2" xfId="3097"/>
    <cellStyle name="Moneda 5 6 2 3 2 4 2 2" xfId="6409"/>
    <cellStyle name="Moneda 5 6 2 3 2 4 2 2 2" xfId="13033"/>
    <cellStyle name="Moneda 5 6 2 3 2 4 2 3" xfId="9721"/>
    <cellStyle name="Moneda 5 6 2 3 2 4 3" xfId="4753"/>
    <cellStyle name="Moneda 5 6 2 3 2 4 3 2" xfId="11377"/>
    <cellStyle name="Moneda 5 6 2 3 2 4 4" xfId="8065"/>
    <cellStyle name="Moneda 5 6 2 3 2 5" xfId="1993"/>
    <cellStyle name="Moneda 5 6 2 3 2 5 2" xfId="5305"/>
    <cellStyle name="Moneda 5 6 2 3 2 5 2 2" xfId="11929"/>
    <cellStyle name="Moneda 5 6 2 3 2 5 3" xfId="8617"/>
    <cellStyle name="Moneda 5 6 2 3 2 6" xfId="3649"/>
    <cellStyle name="Moneda 5 6 2 3 2 6 2" xfId="10273"/>
    <cellStyle name="Moneda 5 6 2 3 2 7" xfId="6961"/>
    <cellStyle name="Moneda 5 6 2 3 3" xfId="475"/>
    <cellStyle name="Moneda 5 6 2 3 3 2" xfId="1027"/>
    <cellStyle name="Moneda 5 6 2 3 3 2 2" xfId="2683"/>
    <cellStyle name="Moneda 5 6 2 3 3 2 2 2" xfId="5995"/>
    <cellStyle name="Moneda 5 6 2 3 3 2 2 2 2" xfId="12619"/>
    <cellStyle name="Moneda 5 6 2 3 3 2 2 3" xfId="9307"/>
    <cellStyle name="Moneda 5 6 2 3 3 2 3" xfId="4339"/>
    <cellStyle name="Moneda 5 6 2 3 3 2 3 2" xfId="10963"/>
    <cellStyle name="Moneda 5 6 2 3 3 2 4" xfId="7651"/>
    <cellStyle name="Moneda 5 6 2 3 3 3" xfId="1579"/>
    <cellStyle name="Moneda 5 6 2 3 3 3 2" xfId="3235"/>
    <cellStyle name="Moneda 5 6 2 3 3 3 2 2" xfId="6547"/>
    <cellStyle name="Moneda 5 6 2 3 3 3 2 2 2" xfId="13171"/>
    <cellStyle name="Moneda 5 6 2 3 3 3 2 3" xfId="9859"/>
    <cellStyle name="Moneda 5 6 2 3 3 3 3" xfId="4891"/>
    <cellStyle name="Moneda 5 6 2 3 3 3 3 2" xfId="11515"/>
    <cellStyle name="Moneda 5 6 2 3 3 3 4" xfId="8203"/>
    <cellStyle name="Moneda 5 6 2 3 3 4" xfId="2131"/>
    <cellStyle name="Moneda 5 6 2 3 3 4 2" xfId="5443"/>
    <cellStyle name="Moneda 5 6 2 3 3 4 2 2" xfId="12067"/>
    <cellStyle name="Moneda 5 6 2 3 3 4 3" xfId="8755"/>
    <cellStyle name="Moneda 5 6 2 3 3 5" xfId="3787"/>
    <cellStyle name="Moneda 5 6 2 3 3 5 2" xfId="10411"/>
    <cellStyle name="Moneda 5 6 2 3 3 6" xfId="7099"/>
    <cellStyle name="Moneda 5 6 2 3 4" xfId="751"/>
    <cellStyle name="Moneda 5 6 2 3 4 2" xfId="2407"/>
    <cellStyle name="Moneda 5 6 2 3 4 2 2" xfId="5719"/>
    <cellStyle name="Moneda 5 6 2 3 4 2 2 2" xfId="12343"/>
    <cellStyle name="Moneda 5 6 2 3 4 2 3" xfId="9031"/>
    <cellStyle name="Moneda 5 6 2 3 4 3" xfId="4063"/>
    <cellStyle name="Moneda 5 6 2 3 4 3 2" xfId="10687"/>
    <cellStyle name="Moneda 5 6 2 3 4 4" xfId="7375"/>
    <cellStyle name="Moneda 5 6 2 3 5" xfId="1303"/>
    <cellStyle name="Moneda 5 6 2 3 5 2" xfId="2959"/>
    <cellStyle name="Moneda 5 6 2 3 5 2 2" xfId="6271"/>
    <cellStyle name="Moneda 5 6 2 3 5 2 2 2" xfId="12895"/>
    <cellStyle name="Moneda 5 6 2 3 5 2 3" xfId="9583"/>
    <cellStyle name="Moneda 5 6 2 3 5 3" xfId="4615"/>
    <cellStyle name="Moneda 5 6 2 3 5 3 2" xfId="11239"/>
    <cellStyle name="Moneda 5 6 2 3 5 4" xfId="7927"/>
    <cellStyle name="Moneda 5 6 2 3 6" xfId="1855"/>
    <cellStyle name="Moneda 5 6 2 3 6 2" xfId="5167"/>
    <cellStyle name="Moneda 5 6 2 3 6 2 2" xfId="11791"/>
    <cellStyle name="Moneda 5 6 2 3 6 3" xfId="8479"/>
    <cellStyle name="Moneda 5 6 2 3 7" xfId="3511"/>
    <cellStyle name="Moneda 5 6 2 3 7 2" xfId="10135"/>
    <cellStyle name="Moneda 5 6 2 3 8" xfId="6823"/>
    <cellStyle name="Moneda 5 6 2 4" xfId="268"/>
    <cellStyle name="Moneda 5 6 2 4 2" xfId="544"/>
    <cellStyle name="Moneda 5 6 2 4 2 2" xfId="1096"/>
    <cellStyle name="Moneda 5 6 2 4 2 2 2" xfId="2752"/>
    <cellStyle name="Moneda 5 6 2 4 2 2 2 2" xfId="6064"/>
    <cellStyle name="Moneda 5 6 2 4 2 2 2 2 2" xfId="12688"/>
    <cellStyle name="Moneda 5 6 2 4 2 2 2 3" xfId="9376"/>
    <cellStyle name="Moneda 5 6 2 4 2 2 3" xfId="4408"/>
    <cellStyle name="Moneda 5 6 2 4 2 2 3 2" xfId="11032"/>
    <cellStyle name="Moneda 5 6 2 4 2 2 4" xfId="7720"/>
    <cellStyle name="Moneda 5 6 2 4 2 3" xfId="1648"/>
    <cellStyle name="Moneda 5 6 2 4 2 3 2" xfId="3304"/>
    <cellStyle name="Moneda 5 6 2 4 2 3 2 2" xfId="6616"/>
    <cellStyle name="Moneda 5 6 2 4 2 3 2 2 2" xfId="13240"/>
    <cellStyle name="Moneda 5 6 2 4 2 3 2 3" xfId="9928"/>
    <cellStyle name="Moneda 5 6 2 4 2 3 3" xfId="4960"/>
    <cellStyle name="Moneda 5 6 2 4 2 3 3 2" xfId="11584"/>
    <cellStyle name="Moneda 5 6 2 4 2 3 4" xfId="8272"/>
    <cellStyle name="Moneda 5 6 2 4 2 4" xfId="2200"/>
    <cellStyle name="Moneda 5 6 2 4 2 4 2" xfId="5512"/>
    <cellStyle name="Moneda 5 6 2 4 2 4 2 2" xfId="12136"/>
    <cellStyle name="Moneda 5 6 2 4 2 4 3" xfId="8824"/>
    <cellStyle name="Moneda 5 6 2 4 2 5" xfId="3856"/>
    <cellStyle name="Moneda 5 6 2 4 2 5 2" xfId="10480"/>
    <cellStyle name="Moneda 5 6 2 4 2 6" xfId="7168"/>
    <cellStyle name="Moneda 5 6 2 4 3" xfId="820"/>
    <cellStyle name="Moneda 5 6 2 4 3 2" xfId="2476"/>
    <cellStyle name="Moneda 5 6 2 4 3 2 2" xfId="5788"/>
    <cellStyle name="Moneda 5 6 2 4 3 2 2 2" xfId="12412"/>
    <cellStyle name="Moneda 5 6 2 4 3 2 3" xfId="9100"/>
    <cellStyle name="Moneda 5 6 2 4 3 3" xfId="4132"/>
    <cellStyle name="Moneda 5 6 2 4 3 3 2" xfId="10756"/>
    <cellStyle name="Moneda 5 6 2 4 3 4" xfId="7444"/>
    <cellStyle name="Moneda 5 6 2 4 4" xfId="1372"/>
    <cellStyle name="Moneda 5 6 2 4 4 2" xfId="3028"/>
    <cellStyle name="Moneda 5 6 2 4 4 2 2" xfId="6340"/>
    <cellStyle name="Moneda 5 6 2 4 4 2 2 2" xfId="12964"/>
    <cellStyle name="Moneda 5 6 2 4 4 2 3" xfId="9652"/>
    <cellStyle name="Moneda 5 6 2 4 4 3" xfId="4684"/>
    <cellStyle name="Moneda 5 6 2 4 4 3 2" xfId="11308"/>
    <cellStyle name="Moneda 5 6 2 4 4 4" xfId="7996"/>
    <cellStyle name="Moneda 5 6 2 4 5" xfId="1924"/>
    <cellStyle name="Moneda 5 6 2 4 5 2" xfId="5236"/>
    <cellStyle name="Moneda 5 6 2 4 5 2 2" xfId="11860"/>
    <cellStyle name="Moneda 5 6 2 4 5 3" xfId="8548"/>
    <cellStyle name="Moneda 5 6 2 4 6" xfId="3580"/>
    <cellStyle name="Moneda 5 6 2 4 6 2" xfId="10204"/>
    <cellStyle name="Moneda 5 6 2 4 7" xfId="6892"/>
    <cellStyle name="Moneda 5 6 2 5" xfId="406"/>
    <cellStyle name="Moneda 5 6 2 5 2" xfId="958"/>
    <cellStyle name="Moneda 5 6 2 5 2 2" xfId="2614"/>
    <cellStyle name="Moneda 5 6 2 5 2 2 2" xfId="5926"/>
    <cellStyle name="Moneda 5 6 2 5 2 2 2 2" xfId="12550"/>
    <cellStyle name="Moneda 5 6 2 5 2 2 3" xfId="9238"/>
    <cellStyle name="Moneda 5 6 2 5 2 3" xfId="4270"/>
    <cellStyle name="Moneda 5 6 2 5 2 3 2" xfId="10894"/>
    <cellStyle name="Moneda 5 6 2 5 2 4" xfId="7582"/>
    <cellStyle name="Moneda 5 6 2 5 3" xfId="1510"/>
    <cellStyle name="Moneda 5 6 2 5 3 2" xfId="3166"/>
    <cellStyle name="Moneda 5 6 2 5 3 2 2" xfId="6478"/>
    <cellStyle name="Moneda 5 6 2 5 3 2 2 2" xfId="13102"/>
    <cellStyle name="Moneda 5 6 2 5 3 2 3" xfId="9790"/>
    <cellStyle name="Moneda 5 6 2 5 3 3" xfId="4822"/>
    <cellStyle name="Moneda 5 6 2 5 3 3 2" xfId="11446"/>
    <cellStyle name="Moneda 5 6 2 5 3 4" xfId="8134"/>
    <cellStyle name="Moneda 5 6 2 5 4" xfId="2062"/>
    <cellStyle name="Moneda 5 6 2 5 4 2" xfId="5374"/>
    <cellStyle name="Moneda 5 6 2 5 4 2 2" xfId="11998"/>
    <cellStyle name="Moneda 5 6 2 5 4 3" xfId="8686"/>
    <cellStyle name="Moneda 5 6 2 5 5" xfId="3718"/>
    <cellStyle name="Moneda 5 6 2 5 5 2" xfId="10342"/>
    <cellStyle name="Moneda 5 6 2 5 6" xfId="7030"/>
    <cellStyle name="Moneda 5 6 2 6" xfId="682"/>
    <cellStyle name="Moneda 5 6 2 6 2" xfId="2338"/>
    <cellStyle name="Moneda 5 6 2 6 2 2" xfId="5650"/>
    <cellStyle name="Moneda 5 6 2 6 2 2 2" xfId="12274"/>
    <cellStyle name="Moneda 5 6 2 6 2 3" xfId="8962"/>
    <cellStyle name="Moneda 5 6 2 6 3" xfId="3994"/>
    <cellStyle name="Moneda 5 6 2 6 3 2" xfId="10618"/>
    <cellStyle name="Moneda 5 6 2 6 4" xfId="7306"/>
    <cellStyle name="Moneda 5 6 2 7" xfId="1234"/>
    <cellStyle name="Moneda 5 6 2 7 2" xfId="2890"/>
    <cellStyle name="Moneda 5 6 2 7 2 2" xfId="6202"/>
    <cellStyle name="Moneda 5 6 2 7 2 2 2" xfId="12826"/>
    <cellStyle name="Moneda 5 6 2 7 2 3" xfId="9514"/>
    <cellStyle name="Moneda 5 6 2 7 3" xfId="4546"/>
    <cellStyle name="Moneda 5 6 2 7 3 2" xfId="11170"/>
    <cellStyle name="Moneda 5 6 2 7 4" xfId="7858"/>
    <cellStyle name="Moneda 5 6 2 8" xfId="1786"/>
    <cellStyle name="Moneda 5 6 2 8 2" xfId="5098"/>
    <cellStyle name="Moneda 5 6 2 8 2 2" xfId="11722"/>
    <cellStyle name="Moneda 5 6 2 8 3" xfId="8410"/>
    <cellStyle name="Moneda 5 6 2 9" xfId="3442"/>
    <cellStyle name="Moneda 5 6 2 9 2" xfId="10066"/>
    <cellStyle name="Moneda 5 6 3" xfId="148"/>
    <cellStyle name="Moneda 5 6 3 2" xfId="217"/>
    <cellStyle name="Moneda 5 6 3 2 2" xfId="355"/>
    <cellStyle name="Moneda 5 6 3 2 2 2" xfId="631"/>
    <cellStyle name="Moneda 5 6 3 2 2 2 2" xfId="1183"/>
    <cellStyle name="Moneda 5 6 3 2 2 2 2 2" xfId="2839"/>
    <cellStyle name="Moneda 5 6 3 2 2 2 2 2 2" xfId="6151"/>
    <cellStyle name="Moneda 5 6 3 2 2 2 2 2 2 2" xfId="12775"/>
    <cellStyle name="Moneda 5 6 3 2 2 2 2 2 3" xfId="9463"/>
    <cellStyle name="Moneda 5 6 3 2 2 2 2 3" xfId="4495"/>
    <cellStyle name="Moneda 5 6 3 2 2 2 2 3 2" xfId="11119"/>
    <cellStyle name="Moneda 5 6 3 2 2 2 2 4" xfId="7807"/>
    <cellStyle name="Moneda 5 6 3 2 2 2 3" xfId="1735"/>
    <cellStyle name="Moneda 5 6 3 2 2 2 3 2" xfId="3391"/>
    <cellStyle name="Moneda 5 6 3 2 2 2 3 2 2" xfId="6703"/>
    <cellStyle name="Moneda 5 6 3 2 2 2 3 2 2 2" xfId="13327"/>
    <cellStyle name="Moneda 5 6 3 2 2 2 3 2 3" xfId="10015"/>
    <cellStyle name="Moneda 5 6 3 2 2 2 3 3" xfId="5047"/>
    <cellStyle name="Moneda 5 6 3 2 2 2 3 3 2" xfId="11671"/>
    <cellStyle name="Moneda 5 6 3 2 2 2 3 4" xfId="8359"/>
    <cellStyle name="Moneda 5 6 3 2 2 2 4" xfId="2287"/>
    <cellStyle name="Moneda 5 6 3 2 2 2 4 2" xfId="5599"/>
    <cellStyle name="Moneda 5 6 3 2 2 2 4 2 2" xfId="12223"/>
    <cellStyle name="Moneda 5 6 3 2 2 2 4 3" xfId="8911"/>
    <cellStyle name="Moneda 5 6 3 2 2 2 5" xfId="3943"/>
    <cellStyle name="Moneda 5 6 3 2 2 2 5 2" xfId="10567"/>
    <cellStyle name="Moneda 5 6 3 2 2 2 6" xfId="7255"/>
    <cellStyle name="Moneda 5 6 3 2 2 3" xfId="907"/>
    <cellStyle name="Moneda 5 6 3 2 2 3 2" xfId="2563"/>
    <cellStyle name="Moneda 5 6 3 2 2 3 2 2" xfId="5875"/>
    <cellStyle name="Moneda 5 6 3 2 2 3 2 2 2" xfId="12499"/>
    <cellStyle name="Moneda 5 6 3 2 2 3 2 3" xfId="9187"/>
    <cellStyle name="Moneda 5 6 3 2 2 3 3" xfId="4219"/>
    <cellStyle name="Moneda 5 6 3 2 2 3 3 2" xfId="10843"/>
    <cellStyle name="Moneda 5 6 3 2 2 3 4" xfId="7531"/>
    <cellStyle name="Moneda 5 6 3 2 2 4" xfId="1459"/>
    <cellStyle name="Moneda 5 6 3 2 2 4 2" xfId="3115"/>
    <cellStyle name="Moneda 5 6 3 2 2 4 2 2" xfId="6427"/>
    <cellStyle name="Moneda 5 6 3 2 2 4 2 2 2" xfId="13051"/>
    <cellStyle name="Moneda 5 6 3 2 2 4 2 3" xfId="9739"/>
    <cellStyle name="Moneda 5 6 3 2 2 4 3" xfId="4771"/>
    <cellStyle name="Moneda 5 6 3 2 2 4 3 2" xfId="11395"/>
    <cellStyle name="Moneda 5 6 3 2 2 4 4" xfId="8083"/>
    <cellStyle name="Moneda 5 6 3 2 2 5" xfId="2011"/>
    <cellStyle name="Moneda 5 6 3 2 2 5 2" xfId="5323"/>
    <cellStyle name="Moneda 5 6 3 2 2 5 2 2" xfId="11947"/>
    <cellStyle name="Moneda 5 6 3 2 2 5 3" xfId="8635"/>
    <cellStyle name="Moneda 5 6 3 2 2 6" xfId="3667"/>
    <cellStyle name="Moneda 5 6 3 2 2 6 2" xfId="10291"/>
    <cellStyle name="Moneda 5 6 3 2 2 7" xfId="6979"/>
    <cellStyle name="Moneda 5 6 3 2 3" xfId="493"/>
    <cellStyle name="Moneda 5 6 3 2 3 2" xfId="1045"/>
    <cellStyle name="Moneda 5 6 3 2 3 2 2" xfId="2701"/>
    <cellStyle name="Moneda 5 6 3 2 3 2 2 2" xfId="6013"/>
    <cellStyle name="Moneda 5 6 3 2 3 2 2 2 2" xfId="12637"/>
    <cellStyle name="Moneda 5 6 3 2 3 2 2 3" xfId="9325"/>
    <cellStyle name="Moneda 5 6 3 2 3 2 3" xfId="4357"/>
    <cellStyle name="Moneda 5 6 3 2 3 2 3 2" xfId="10981"/>
    <cellStyle name="Moneda 5 6 3 2 3 2 4" xfId="7669"/>
    <cellStyle name="Moneda 5 6 3 2 3 3" xfId="1597"/>
    <cellStyle name="Moneda 5 6 3 2 3 3 2" xfId="3253"/>
    <cellStyle name="Moneda 5 6 3 2 3 3 2 2" xfId="6565"/>
    <cellStyle name="Moneda 5 6 3 2 3 3 2 2 2" xfId="13189"/>
    <cellStyle name="Moneda 5 6 3 2 3 3 2 3" xfId="9877"/>
    <cellStyle name="Moneda 5 6 3 2 3 3 3" xfId="4909"/>
    <cellStyle name="Moneda 5 6 3 2 3 3 3 2" xfId="11533"/>
    <cellStyle name="Moneda 5 6 3 2 3 3 4" xfId="8221"/>
    <cellStyle name="Moneda 5 6 3 2 3 4" xfId="2149"/>
    <cellStyle name="Moneda 5 6 3 2 3 4 2" xfId="5461"/>
    <cellStyle name="Moneda 5 6 3 2 3 4 2 2" xfId="12085"/>
    <cellStyle name="Moneda 5 6 3 2 3 4 3" xfId="8773"/>
    <cellStyle name="Moneda 5 6 3 2 3 5" xfId="3805"/>
    <cellStyle name="Moneda 5 6 3 2 3 5 2" xfId="10429"/>
    <cellStyle name="Moneda 5 6 3 2 3 6" xfId="7117"/>
    <cellStyle name="Moneda 5 6 3 2 4" xfId="769"/>
    <cellStyle name="Moneda 5 6 3 2 4 2" xfId="2425"/>
    <cellStyle name="Moneda 5 6 3 2 4 2 2" xfId="5737"/>
    <cellStyle name="Moneda 5 6 3 2 4 2 2 2" xfId="12361"/>
    <cellStyle name="Moneda 5 6 3 2 4 2 3" xfId="9049"/>
    <cellStyle name="Moneda 5 6 3 2 4 3" xfId="4081"/>
    <cellStyle name="Moneda 5 6 3 2 4 3 2" xfId="10705"/>
    <cellStyle name="Moneda 5 6 3 2 4 4" xfId="7393"/>
    <cellStyle name="Moneda 5 6 3 2 5" xfId="1321"/>
    <cellStyle name="Moneda 5 6 3 2 5 2" xfId="2977"/>
    <cellStyle name="Moneda 5 6 3 2 5 2 2" xfId="6289"/>
    <cellStyle name="Moneda 5 6 3 2 5 2 2 2" xfId="12913"/>
    <cellStyle name="Moneda 5 6 3 2 5 2 3" xfId="9601"/>
    <cellStyle name="Moneda 5 6 3 2 5 3" xfId="4633"/>
    <cellStyle name="Moneda 5 6 3 2 5 3 2" xfId="11257"/>
    <cellStyle name="Moneda 5 6 3 2 5 4" xfId="7945"/>
    <cellStyle name="Moneda 5 6 3 2 6" xfId="1873"/>
    <cellStyle name="Moneda 5 6 3 2 6 2" xfId="5185"/>
    <cellStyle name="Moneda 5 6 3 2 6 2 2" xfId="11809"/>
    <cellStyle name="Moneda 5 6 3 2 6 3" xfId="8497"/>
    <cellStyle name="Moneda 5 6 3 2 7" xfId="3529"/>
    <cellStyle name="Moneda 5 6 3 2 7 2" xfId="10153"/>
    <cellStyle name="Moneda 5 6 3 2 8" xfId="6841"/>
    <cellStyle name="Moneda 5 6 3 3" xfId="286"/>
    <cellStyle name="Moneda 5 6 3 3 2" xfId="562"/>
    <cellStyle name="Moneda 5 6 3 3 2 2" xfId="1114"/>
    <cellStyle name="Moneda 5 6 3 3 2 2 2" xfId="2770"/>
    <cellStyle name="Moneda 5 6 3 3 2 2 2 2" xfId="6082"/>
    <cellStyle name="Moneda 5 6 3 3 2 2 2 2 2" xfId="12706"/>
    <cellStyle name="Moneda 5 6 3 3 2 2 2 3" xfId="9394"/>
    <cellStyle name="Moneda 5 6 3 3 2 2 3" xfId="4426"/>
    <cellStyle name="Moneda 5 6 3 3 2 2 3 2" xfId="11050"/>
    <cellStyle name="Moneda 5 6 3 3 2 2 4" xfId="7738"/>
    <cellStyle name="Moneda 5 6 3 3 2 3" xfId="1666"/>
    <cellStyle name="Moneda 5 6 3 3 2 3 2" xfId="3322"/>
    <cellStyle name="Moneda 5 6 3 3 2 3 2 2" xfId="6634"/>
    <cellStyle name="Moneda 5 6 3 3 2 3 2 2 2" xfId="13258"/>
    <cellStyle name="Moneda 5 6 3 3 2 3 2 3" xfId="9946"/>
    <cellStyle name="Moneda 5 6 3 3 2 3 3" xfId="4978"/>
    <cellStyle name="Moneda 5 6 3 3 2 3 3 2" xfId="11602"/>
    <cellStyle name="Moneda 5 6 3 3 2 3 4" xfId="8290"/>
    <cellStyle name="Moneda 5 6 3 3 2 4" xfId="2218"/>
    <cellStyle name="Moneda 5 6 3 3 2 4 2" xfId="5530"/>
    <cellStyle name="Moneda 5 6 3 3 2 4 2 2" xfId="12154"/>
    <cellStyle name="Moneda 5 6 3 3 2 4 3" xfId="8842"/>
    <cellStyle name="Moneda 5 6 3 3 2 5" xfId="3874"/>
    <cellStyle name="Moneda 5 6 3 3 2 5 2" xfId="10498"/>
    <cellStyle name="Moneda 5 6 3 3 2 6" xfId="7186"/>
    <cellStyle name="Moneda 5 6 3 3 3" xfId="838"/>
    <cellStyle name="Moneda 5 6 3 3 3 2" xfId="2494"/>
    <cellStyle name="Moneda 5 6 3 3 3 2 2" xfId="5806"/>
    <cellStyle name="Moneda 5 6 3 3 3 2 2 2" xfId="12430"/>
    <cellStyle name="Moneda 5 6 3 3 3 2 3" xfId="9118"/>
    <cellStyle name="Moneda 5 6 3 3 3 3" xfId="4150"/>
    <cellStyle name="Moneda 5 6 3 3 3 3 2" xfId="10774"/>
    <cellStyle name="Moneda 5 6 3 3 3 4" xfId="7462"/>
    <cellStyle name="Moneda 5 6 3 3 4" xfId="1390"/>
    <cellStyle name="Moneda 5 6 3 3 4 2" xfId="3046"/>
    <cellStyle name="Moneda 5 6 3 3 4 2 2" xfId="6358"/>
    <cellStyle name="Moneda 5 6 3 3 4 2 2 2" xfId="12982"/>
    <cellStyle name="Moneda 5 6 3 3 4 2 3" xfId="9670"/>
    <cellStyle name="Moneda 5 6 3 3 4 3" xfId="4702"/>
    <cellStyle name="Moneda 5 6 3 3 4 3 2" xfId="11326"/>
    <cellStyle name="Moneda 5 6 3 3 4 4" xfId="8014"/>
    <cellStyle name="Moneda 5 6 3 3 5" xfId="1942"/>
    <cellStyle name="Moneda 5 6 3 3 5 2" xfId="5254"/>
    <cellStyle name="Moneda 5 6 3 3 5 2 2" xfId="11878"/>
    <cellStyle name="Moneda 5 6 3 3 5 3" xfId="8566"/>
    <cellStyle name="Moneda 5 6 3 3 6" xfId="3598"/>
    <cellStyle name="Moneda 5 6 3 3 6 2" xfId="10222"/>
    <cellStyle name="Moneda 5 6 3 3 7" xfId="6910"/>
    <cellStyle name="Moneda 5 6 3 4" xfId="424"/>
    <cellStyle name="Moneda 5 6 3 4 2" xfId="976"/>
    <cellStyle name="Moneda 5 6 3 4 2 2" xfId="2632"/>
    <cellStyle name="Moneda 5 6 3 4 2 2 2" xfId="5944"/>
    <cellStyle name="Moneda 5 6 3 4 2 2 2 2" xfId="12568"/>
    <cellStyle name="Moneda 5 6 3 4 2 2 3" xfId="9256"/>
    <cellStyle name="Moneda 5 6 3 4 2 3" xfId="4288"/>
    <cellStyle name="Moneda 5 6 3 4 2 3 2" xfId="10912"/>
    <cellStyle name="Moneda 5 6 3 4 2 4" xfId="7600"/>
    <cellStyle name="Moneda 5 6 3 4 3" xfId="1528"/>
    <cellStyle name="Moneda 5 6 3 4 3 2" xfId="3184"/>
    <cellStyle name="Moneda 5 6 3 4 3 2 2" xfId="6496"/>
    <cellStyle name="Moneda 5 6 3 4 3 2 2 2" xfId="13120"/>
    <cellStyle name="Moneda 5 6 3 4 3 2 3" xfId="9808"/>
    <cellStyle name="Moneda 5 6 3 4 3 3" xfId="4840"/>
    <cellStyle name="Moneda 5 6 3 4 3 3 2" xfId="11464"/>
    <cellStyle name="Moneda 5 6 3 4 3 4" xfId="8152"/>
    <cellStyle name="Moneda 5 6 3 4 4" xfId="2080"/>
    <cellStyle name="Moneda 5 6 3 4 4 2" xfId="5392"/>
    <cellStyle name="Moneda 5 6 3 4 4 2 2" xfId="12016"/>
    <cellStyle name="Moneda 5 6 3 4 4 3" xfId="8704"/>
    <cellStyle name="Moneda 5 6 3 4 5" xfId="3736"/>
    <cellStyle name="Moneda 5 6 3 4 5 2" xfId="10360"/>
    <cellStyle name="Moneda 5 6 3 4 6" xfId="7048"/>
    <cellStyle name="Moneda 5 6 3 5" xfId="700"/>
    <cellStyle name="Moneda 5 6 3 5 2" xfId="2356"/>
    <cellStyle name="Moneda 5 6 3 5 2 2" xfId="5668"/>
    <cellStyle name="Moneda 5 6 3 5 2 2 2" xfId="12292"/>
    <cellStyle name="Moneda 5 6 3 5 2 3" xfId="8980"/>
    <cellStyle name="Moneda 5 6 3 5 3" xfId="4012"/>
    <cellStyle name="Moneda 5 6 3 5 3 2" xfId="10636"/>
    <cellStyle name="Moneda 5 6 3 5 4" xfId="7324"/>
    <cellStyle name="Moneda 5 6 3 6" xfId="1252"/>
    <cellStyle name="Moneda 5 6 3 6 2" xfId="2908"/>
    <cellStyle name="Moneda 5 6 3 6 2 2" xfId="6220"/>
    <cellStyle name="Moneda 5 6 3 6 2 2 2" xfId="12844"/>
    <cellStyle name="Moneda 5 6 3 6 2 3" xfId="9532"/>
    <cellStyle name="Moneda 5 6 3 6 3" xfId="4564"/>
    <cellStyle name="Moneda 5 6 3 6 3 2" xfId="11188"/>
    <cellStyle name="Moneda 5 6 3 6 4" xfId="7876"/>
    <cellStyle name="Moneda 5 6 3 7" xfId="1804"/>
    <cellStyle name="Moneda 5 6 3 7 2" xfId="5116"/>
    <cellStyle name="Moneda 5 6 3 7 2 2" xfId="11740"/>
    <cellStyle name="Moneda 5 6 3 7 3" xfId="8428"/>
    <cellStyle name="Moneda 5 6 3 8" xfId="3460"/>
    <cellStyle name="Moneda 5 6 3 8 2" xfId="10084"/>
    <cellStyle name="Moneda 5 6 3 9" xfId="6772"/>
    <cellStyle name="Moneda 5 6 4" xfId="183"/>
    <cellStyle name="Moneda 5 6 4 2" xfId="321"/>
    <cellStyle name="Moneda 5 6 4 2 2" xfId="597"/>
    <cellStyle name="Moneda 5 6 4 2 2 2" xfId="1149"/>
    <cellStyle name="Moneda 5 6 4 2 2 2 2" xfId="2805"/>
    <cellStyle name="Moneda 5 6 4 2 2 2 2 2" xfId="6117"/>
    <cellStyle name="Moneda 5 6 4 2 2 2 2 2 2" xfId="12741"/>
    <cellStyle name="Moneda 5 6 4 2 2 2 2 3" xfId="9429"/>
    <cellStyle name="Moneda 5 6 4 2 2 2 3" xfId="4461"/>
    <cellStyle name="Moneda 5 6 4 2 2 2 3 2" xfId="11085"/>
    <cellStyle name="Moneda 5 6 4 2 2 2 4" xfId="7773"/>
    <cellStyle name="Moneda 5 6 4 2 2 3" xfId="1701"/>
    <cellStyle name="Moneda 5 6 4 2 2 3 2" xfId="3357"/>
    <cellStyle name="Moneda 5 6 4 2 2 3 2 2" xfId="6669"/>
    <cellStyle name="Moneda 5 6 4 2 2 3 2 2 2" xfId="13293"/>
    <cellStyle name="Moneda 5 6 4 2 2 3 2 3" xfId="9981"/>
    <cellStyle name="Moneda 5 6 4 2 2 3 3" xfId="5013"/>
    <cellStyle name="Moneda 5 6 4 2 2 3 3 2" xfId="11637"/>
    <cellStyle name="Moneda 5 6 4 2 2 3 4" xfId="8325"/>
    <cellStyle name="Moneda 5 6 4 2 2 4" xfId="2253"/>
    <cellStyle name="Moneda 5 6 4 2 2 4 2" xfId="5565"/>
    <cellStyle name="Moneda 5 6 4 2 2 4 2 2" xfId="12189"/>
    <cellStyle name="Moneda 5 6 4 2 2 4 3" xfId="8877"/>
    <cellStyle name="Moneda 5 6 4 2 2 5" xfId="3909"/>
    <cellStyle name="Moneda 5 6 4 2 2 5 2" xfId="10533"/>
    <cellStyle name="Moneda 5 6 4 2 2 6" xfId="7221"/>
    <cellStyle name="Moneda 5 6 4 2 3" xfId="873"/>
    <cellStyle name="Moneda 5 6 4 2 3 2" xfId="2529"/>
    <cellStyle name="Moneda 5 6 4 2 3 2 2" xfId="5841"/>
    <cellStyle name="Moneda 5 6 4 2 3 2 2 2" xfId="12465"/>
    <cellStyle name="Moneda 5 6 4 2 3 2 3" xfId="9153"/>
    <cellStyle name="Moneda 5 6 4 2 3 3" xfId="4185"/>
    <cellStyle name="Moneda 5 6 4 2 3 3 2" xfId="10809"/>
    <cellStyle name="Moneda 5 6 4 2 3 4" xfId="7497"/>
    <cellStyle name="Moneda 5 6 4 2 4" xfId="1425"/>
    <cellStyle name="Moneda 5 6 4 2 4 2" xfId="3081"/>
    <cellStyle name="Moneda 5 6 4 2 4 2 2" xfId="6393"/>
    <cellStyle name="Moneda 5 6 4 2 4 2 2 2" xfId="13017"/>
    <cellStyle name="Moneda 5 6 4 2 4 2 3" xfId="9705"/>
    <cellStyle name="Moneda 5 6 4 2 4 3" xfId="4737"/>
    <cellStyle name="Moneda 5 6 4 2 4 3 2" xfId="11361"/>
    <cellStyle name="Moneda 5 6 4 2 4 4" xfId="8049"/>
    <cellStyle name="Moneda 5 6 4 2 5" xfId="1977"/>
    <cellStyle name="Moneda 5 6 4 2 5 2" xfId="5289"/>
    <cellStyle name="Moneda 5 6 4 2 5 2 2" xfId="11913"/>
    <cellStyle name="Moneda 5 6 4 2 5 3" xfId="8601"/>
    <cellStyle name="Moneda 5 6 4 2 6" xfId="3633"/>
    <cellStyle name="Moneda 5 6 4 2 6 2" xfId="10257"/>
    <cellStyle name="Moneda 5 6 4 2 7" xfId="6945"/>
    <cellStyle name="Moneda 5 6 4 3" xfId="459"/>
    <cellStyle name="Moneda 5 6 4 3 2" xfId="1011"/>
    <cellStyle name="Moneda 5 6 4 3 2 2" xfId="2667"/>
    <cellStyle name="Moneda 5 6 4 3 2 2 2" xfId="5979"/>
    <cellStyle name="Moneda 5 6 4 3 2 2 2 2" xfId="12603"/>
    <cellStyle name="Moneda 5 6 4 3 2 2 3" xfId="9291"/>
    <cellStyle name="Moneda 5 6 4 3 2 3" xfId="4323"/>
    <cellStyle name="Moneda 5 6 4 3 2 3 2" xfId="10947"/>
    <cellStyle name="Moneda 5 6 4 3 2 4" xfId="7635"/>
    <cellStyle name="Moneda 5 6 4 3 3" xfId="1563"/>
    <cellStyle name="Moneda 5 6 4 3 3 2" xfId="3219"/>
    <cellStyle name="Moneda 5 6 4 3 3 2 2" xfId="6531"/>
    <cellStyle name="Moneda 5 6 4 3 3 2 2 2" xfId="13155"/>
    <cellStyle name="Moneda 5 6 4 3 3 2 3" xfId="9843"/>
    <cellStyle name="Moneda 5 6 4 3 3 3" xfId="4875"/>
    <cellStyle name="Moneda 5 6 4 3 3 3 2" xfId="11499"/>
    <cellStyle name="Moneda 5 6 4 3 3 4" xfId="8187"/>
    <cellStyle name="Moneda 5 6 4 3 4" xfId="2115"/>
    <cellStyle name="Moneda 5 6 4 3 4 2" xfId="5427"/>
    <cellStyle name="Moneda 5 6 4 3 4 2 2" xfId="12051"/>
    <cellStyle name="Moneda 5 6 4 3 4 3" xfId="8739"/>
    <cellStyle name="Moneda 5 6 4 3 5" xfId="3771"/>
    <cellStyle name="Moneda 5 6 4 3 5 2" xfId="10395"/>
    <cellStyle name="Moneda 5 6 4 3 6" xfId="7083"/>
    <cellStyle name="Moneda 5 6 4 4" xfId="735"/>
    <cellStyle name="Moneda 5 6 4 4 2" xfId="2391"/>
    <cellStyle name="Moneda 5 6 4 4 2 2" xfId="5703"/>
    <cellStyle name="Moneda 5 6 4 4 2 2 2" xfId="12327"/>
    <cellStyle name="Moneda 5 6 4 4 2 3" xfId="9015"/>
    <cellStyle name="Moneda 5 6 4 4 3" xfId="4047"/>
    <cellStyle name="Moneda 5 6 4 4 3 2" xfId="10671"/>
    <cellStyle name="Moneda 5 6 4 4 4" xfId="7359"/>
    <cellStyle name="Moneda 5 6 4 5" xfId="1287"/>
    <cellStyle name="Moneda 5 6 4 5 2" xfId="2943"/>
    <cellStyle name="Moneda 5 6 4 5 2 2" xfId="6255"/>
    <cellStyle name="Moneda 5 6 4 5 2 2 2" xfId="12879"/>
    <cellStyle name="Moneda 5 6 4 5 2 3" xfId="9567"/>
    <cellStyle name="Moneda 5 6 4 5 3" xfId="4599"/>
    <cellStyle name="Moneda 5 6 4 5 3 2" xfId="11223"/>
    <cellStyle name="Moneda 5 6 4 5 4" xfId="7911"/>
    <cellStyle name="Moneda 5 6 4 6" xfId="1839"/>
    <cellStyle name="Moneda 5 6 4 6 2" xfId="5151"/>
    <cellStyle name="Moneda 5 6 4 6 2 2" xfId="11775"/>
    <cellStyle name="Moneda 5 6 4 6 3" xfId="8463"/>
    <cellStyle name="Moneda 5 6 4 7" xfId="3495"/>
    <cellStyle name="Moneda 5 6 4 7 2" xfId="10119"/>
    <cellStyle name="Moneda 5 6 4 8" xfId="6807"/>
    <cellStyle name="Moneda 5 6 5" xfId="252"/>
    <cellStyle name="Moneda 5 6 5 2" xfId="528"/>
    <cellStyle name="Moneda 5 6 5 2 2" xfId="1080"/>
    <cellStyle name="Moneda 5 6 5 2 2 2" xfId="2736"/>
    <cellStyle name="Moneda 5 6 5 2 2 2 2" xfId="6048"/>
    <cellStyle name="Moneda 5 6 5 2 2 2 2 2" xfId="12672"/>
    <cellStyle name="Moneda 5 6 5 2 2 2 3" xfId="9360"/>
    <cellStyle name="Moneda 5 6 5 2 2 3" xfId="4392"/>
    <cellStyle name="Moneda 5 6 5 2 2 3 2" xfId="11016"/>
    <cellStyle name="Moneda 5 6 5 2 2 4" xfId="7704"/>
    <cellStyle name="Moneda 5 6 5 2 3" xfId="1632"/>
    <cellStyle name="Moneda 5 6 5 2 3 2" xfId="3288"/>
    <cellStyle name="Moneda 5 6 5 2 3 2 2" xfId="6600"/>
    <cellStyle name="Moneda 5 6 5 2 3 2 2 2" xfId="13224"/>
    <cellStyle name="Moneda 5 6 5 2 3 2 3" xfId="9912"/>
    <cellStyle name="Moneda 5 6 5 2 3 3" xfId="4944"/>
    <cellStyle name="Moneda 5 6 5 2 3 3 2" xfId="11568"/>
    <cellStyle name="Moneda 5 6 5 2 3 4" xfId="8256"/>
    <cellStyle name="Moneda 5 6 5 2 4" xfId="2184"/>
    <cellStyle name="Moneda 5 6 5 2 4 2" xfId="5496"/>
    <cellStyle name="Moneda 5 6 5 2 4 2 2" xfId="12120"/>
    <cellStyle name="Moneda 5 6 5 2 4 3" xfId="8808"/>
    <cellStyle name="Moneda 5 6 5 2 5" xfId="3840"/>
    <cellStyle name="Moneda 5 6 5 2 5 2" xfId="10464"/>
    <cellStyle name="Moneda 5 6 5 2 6" xfId="7152"/>
    <cellStyle name="Moneda 5 6 5 3" xfId="804"/>
    <cellStyle name="Moneda 5 6 5 3 2" xfId="2460"/>
    <cellStyle name="Moneda 5 6 5 3 2 2" xfId="5772"/>
    <cellStyle name="Moneda 5 6 5 3 2 2 2" xfId="12396"/>
    <cellStyle name="Moneda 5 6 5 3 2 3" xfId="9084"/>
    <cellStyle name="Moneda 5 6 5 3 3" xfId="4116"/>
    <cellStyle name="Moneda 5 6 5 3 3 2" xfId="10740"/>
    <cellStyle name="Moneda 5 6 5 3 4" xfId="7428"/>
    <cellStyle name="Moneda 5 6 5 4" xfId="1356"/>
    <cellStyle name="Moneda 5 6 5 4 2" xfId="3012"/>
    <cellStyle name="Moneda 5 6 5 4 2 2" xfId="6324"/>
    <cellStyle name="Moneda 5 6 5 4 2 2 2" xfId="12948"/>
    <cellStyle name="Moneda 5 6 5 4 2 3" xfId="9636"/>
    <cellStyle name="Moneda 5 6 5 4 3" xfId="4668"/>
    <cellStyle name="Moneda 5 6 5 4 3 2" xfId="11292"/>
    <cellStyle name="Moneda 5 6 5 4 4" xfId="7980"/>
    <cellStyle name="Moneda 5 6 5 5" xfId="1908"/>
    <cellStyle name="Moneda 5 6 5 5 2" xfId="5220"/>
    <cellStyle name="Moneda 5 6 5 5 2 2" xfId="11844"/>
    <cellStyle name="Moneda 5 6 5 5 3" xfId="8532"/>
    <cellStyle name="Moneda 5 6 5 6" xfId="3564"/>
    <cellStyle name="Moneda 5 6 5 6 2" xfId="10188"/>
    <cellStyle name="Moneda 5 6 5 7" xfId="6876"/>
    <cellStyle name="Moneda 5 6 6" xfId="390"/>
    <cellStyle name="Moneda 5 6 6 2" xfId="942"/>
    <cellStyle name="Moneda 5 6 6 2 2" xfId="2598"/>
    <cellStyle name="Moneda 5 6 6 2 2 2" xfId="5910"/>
    <cellStyle name="Moneda 5 6 6 2 2 2 2" xfId="12534"/>
    <cellStyle name="Moneda 5 6 6 2 2 3" xfId="9222"/>
    <cellStyle name="Moneda 5 6 6 2 3" xfId="4254"/>
    <cellStyle name="Moneda 5 6 6 2 3 2" xfId="10878"/>
    <cellStyle name="Moneda 5 6 6 2 4" xfId="7566"/>
    <cellStyle name="Moneda 5 6 6 3" xfId="1494"/>
    <cellStyle name="Moneda 5 6 6 3 2" xfId="3150"/>
    <cellStyle name="Moneda 5 6 6 3 2 2" xfId="6462"/>
    <cellStyle name="Moneda 5 6 6 3 2 2 2" xfId="13086"/>
    <cellStyle name="Moneda 5 6 6 3 2 3" xfId="9774"/>
    <cellStyle name="Moneda 5 6 6 3 3" xfId="4806"/>
    <cellStyle name="Moneda 5 6 6 3 3 2" xfId="11430"/>
    <cellStyle name="Moneda 5 6 6 3 4" xfId="8118"/>
    <cellStyle name="Moneda 5 6 6 4" xfId="2046"/>
    <cellStyle name="Moneda 5 6 6 4 2" xfId="5358"/>
    <cellStyle name="Moneda 5 6 6 4 2 2" xfId="11982"/>
    <cellStyle name="Moneda 5 6 6 4 3" xfId="8670"/>
    <cellStyle name="Moneda 5 6 6 5" xfId="3702"/>
    <cellStyle name="Moneda 5 6 6 5 2" xfId="10326"/>
    <cellStyle name="Moneda 5 6 6 6" xfId="7014"/>
    <cellStyle name="Moneda 5 6 7" xfId="666"/>
    <cellStyle name="Moneda 5 6 7 2" xfId="2322"/>
    <cellStyle name="Moneda 5 6 7 2 2" xfId="5634"/>
    <cellStyle name="Moneda 5 6 7 2 2 2" xfId="12258"/>
    <cellStyle name="Moneda 5 6 7 2 3" xfId="8946"/>
    <cellStyle name="Moneda 5 6 7 3" xfId="3978"/>
    <cellStyle name="Moneda 5 6 7 3 2" xfId="10602"/>
    <cellStyle name="Moneda 5 6 7 4" xfId="7290"/>
    <cellStyle name="Moneda 5 6 8" xfId="1218"/>
    <cellStyle name="Moneda 5 6 8 2" xfId="2874"/>
    <cellStyle name="Moneda 5 6 8 2 2" xfId="6186"/>
    <cellStyle name="Moneda 5 6 8 2 2 2" xfId="12810"/>
    <cellStyle name="Moneda 5 6 8 2 3" xfId="9498"/>
    <cellStyle name="Moneda 5 6 8 3" xfId="4530"/>
    <cellStyle name="Moneda 5 6 8 3 2" xfId="11154"/>
    <cellStyle name="Moneda 5 6 8 4" xfId="7842"/>
    <cellStyle name="Moneda 5 6 9" xfId="1770"/>
    <cellStyle name="Moneda 5 6 9 2" xfId="5082"/>
    <cellStyle name="Moneda 5 6 9 2 2" xfId="11706"/>
    <cellStyle name="Moneda 5 6 9 3" xfId="8394"/>
    <cellStyle name="Moneda 5 7" xfId="116"/>
    <cellStyle name="Moneda 5 7 10" xfId="6740"/>
    <cellStyle name="Moneda 5 7 2" xfId="150"/>
    <cellStyle name="Moneda 5 7 2 2" xfId="219"/>
    <cellStyle name="Moneda 5 7 2 2 2" xfId="357"/>
    <cellStyle name="Moneda 5 7 2 2 2 2" xfId="633"/>
    <cellStyle name="Moneda 5 7 2 2 2 2 2" xfId="1185"/>
    <cellStyle name="Moneda 5 7 2 2 2 2 2 2" xfId="2841"/>
    <cellStyle name="Moneda 5 7 2 2 2 2 2 2 2" xfId="6153"/>
    <cellStyle name="Moneda 5 7 2 2 2 2 2 2 2 2" xfId="12777"/>
    <cellStyle name="Moneda 5 7 2 2 2 2 2 2 3" xfId="9465"/>
    <cellStyle name="Moneda 5 7 2 2 2 2 2 3" xfId="4497"/>
    <cellStyle name="Moneda 5 7 2 2 2 2 2 3 2" xfId="11121"/>
    <cellStyle name="Moneda 5 7 2 2 2 2 2 4" xfId="7809"/>
    <cellStyle name="Moneda 5 7 2 2 2 2 3" xfId="1737"/>
    <cellStyle name="Moneda 5 7 2 2 2 2 3 2" xfId="3393"/>
    <cellStyle name="Moneda 5 7 2 2 2 2 3 2 2" xfId="6705"/>
    <cellStyle name="Moneda 5 7 2 2 2 2 3 2 2 2" xfId="13329"/>
    <cellStyle name="Moneda 5 7 2 2 2 2 3 2 3" xfId="10017"/>
    <cellStyle name="Moneda 5 7 2 2 2 2 3 3" xfId="5049"/>
    <cellStyle name="Moneda 5 7 2 2 2 2 3 3 2" xfId="11673"/>
    <cellStyle name="Moneda 5 7 2 2 2 2 3 4" xfId="8361"/>
    <cellStyle name="Moneda 5 7 2 2 2 2 4" xfId="2289"/>
    <cellStyle name="Moneda 5 7 2 2 2 2 4 2" xfId="5601"/>
    <cellStyle name="Moneda 5 7 2 2 2 2 4 2 2" xfId="12225"/>
    <cellStyle name="Moneda 5 7 2 2 2 2 4 3" xfId="8913"/>
    <cellStyle name="Moneda 5 7 2 2 2 2 5" xfId="3945"/>
    <cellStyle name="Moneda 5 7 2 2 2 2 5 2" xfId="10569"/>
    <cellStyle name="Moneda 5 7 2 2 2 2 6" xfId="7257"/>
    <cellStyle name="Moneda 5 7 2 2 2 3" xfId="909"/>
    <cellStyle name="Moneda 5 7 2 2 2 3 2" xfId="2565"/>
    <cellStyle name="Moneda 5 7 2 2 2 3 2 2" xfId="5877"/>
    <cellStyle name="Moneda 5 7 2 2 2 3 2 2 2" xfId="12501"/>
    <cellStyle name="Moneda 5 7 2 2 2 3 2 3" xfId="9189"/>
    <cellStyle name="Moneda 5 7 2 2 2 3 3" xfId="4221"/>
    <cellStyle name="Moneda 5 7 2 2 2 3 3 2" xfId="10845"/>
    <cellStyle name="Moneda 5 7 2 2 2 3 4" xfId="7533"/>
    <cellStyle name="Moneda 5 7 2 2 2 4" xfId="1461"/>
    <cellStyle name="Moneda 5 7 2 2 2 4 2" xfId="3117"/>
    <cellStyle name="Moneda 5 7 2 2 2 4 2 2" xfId="6429"/>
    <cellStyle name="Moneda 5 7 2 2 2 4 2 2 2" xfId="13053"/>
    <cellStyle name="Moneda 5 7 2 2 2 4 2 3" xfId="9741"/>
    <cellStyle name="Moneda 5 7 2 2 2 4 3" xfId="4773"/>
    <cellStyle name="Moneda 5 7 2 2 2 4 3 2" xfId="11397"/>
    <cellStyle name="Moneda 5 7 2 2 2 4 4" xfId="8085"/>
    <cellStyle name="Moneda 5 7 2 2 2 5" xfId="2013"/>
    <cellStyle name="Moneda 5 7 2 2 2 5 2" xfId="5325"/>
    <cellStyle name="Moneda 5 7 2 2 2 5 2 2" xfId="11949"/>
    <cellStyle name="Moneda 5 7 2 2 2 5 3" xfId="8637"/>
    <cellStyle name="Moneda 5 7 2 2 2 6" xfId="3669"/>
    <cellStyle name="Moneda 5 7 2 2 2 6 2" xfId="10293"/>
    <cellStyle name="Moneda 5 7 2 2 2 7" xfId="6981"/>
    <cellStyle name="Moneda 5 7 2 2 3" xfId="495"/>
    <cellStyle name="Moneda 5 7 2 2 3 2" xfId="1047"/>
    <cellStyle name="Moneda 5 7 2 2 3 2 2" xfId="2703"/>
    <cellStyle name="Moneda 5 7 2 2 3 2 2 2" xfId="6015"/>
    <cellStyle name="Moneda 5 7 2 2 3 2 2 2 2" xfId="12639"/>
    <cellStyle name="Moneda 5 7 2 2 3 2 2 3" xfId="9327"/>
    <cellStyle name="Moneda 5 7 2 2 3 2 3" xfId="4359"/>
    <cellStyle name="Moneda 5 7 2 2 3 2 3 2" xfId="10983"/>
    <cellStyle name="Moneda 5 7 2 2 3 2 4" xfId="7671"/>
    <cellStyle name="Moneda 5 7 2 2 3 3" xfId="1599"/>
    <cellStyle name="Moneda 5 7 2 2 3 3 2" xfId="3255"/>
    <cellStyle name="Moneda 5 7 2 2 3 3 2 2" xfId="6567"/>
    <cellStyle name="Moneda 5 7 2 2 3 3 2 2 2" xfId="13191"/>
    <cellStyle name="Moneda 5 7 2 2 3 3 2 3" xfId="9879"/>
    <cellStyle name="Moneda 5 7 2 2 3 3 3" xfId="4911"/>
    <cellStyle name="Moneda 5 7 2 2 3 3 3 2" xfId="11535"/>
    <cellStyle name="Moneda 5 7 2 2 3 3 4" xfId="8223"/>
    <cellStyle name="Moneda 5 7 2 2 3 4" xfId="2151"/>
    <cellStyle name="Moneda 5 7 2 2 3 4 2" xfId="5463"/>
    <cellStyle name="Moneda 5 7 2 2 3 4 2 2" xfId="12087"/>
    <cellStyle name="Moneda 5 7 2 2 3 4 3" xfId="8775"/>
    <cellStyle name="Moneda 5 7 2 2 3 5" xfId="3807"/>
    <cellStyle name="Moneda 5 7 2 2 3 5 2" xfId="10431"/>
    <cellStyle name="Moneda 5 7 2 2 3 6" xfId="7119"/>
    <cellStyle name="Moneda 5 7 2 2 4" xfId="771"/>
    <cellStyle name="Moneda 5 7 2 2 4 2" xfId="2427"/>
    <cellStyle name="Moneda 5 7 2 2 4 2 2" xfId="5739"/>
    <cellStyle name="Moneda 5 7 2 2 4 2 2 2" xfId="12363"/>
    <cellStyle name="Moneda 5 7 2 2 4 2 3" xfId="9051"/>
    <cellStyle name="Moneda 5 7 2 2 4 3" xfId="4083"/>
    <cellStyle name="Moneda 5 7 2 2 4 3 2" xfId="10707"/>
    <cellStyle name="Moneda 5 7 2 2 4 4" xfId="7395"/>
    <cellStyle name="Moneda 5 7 2 2 5" xfId="1323"/>
    <cellStyle name="Moneda 5 7 2 2 5 2" xfId="2979"/>
    <cellStyle name="Moneda 5 7 2 2 5 2 2" xfId="6291"/>
    <cellStyle name="Moneda 5 7 2 2 5 2 2 2" xfId="12915"/>
    <cellStyle name="Moneda 5 7 2 2 5 2 3" xfId="9603"/>
    <cellStyle name="Moneda 5 7 2 2 5 3" xfId="4635"/>
    <cellStyle name="Moneda 5 7 2 2 5 3 2" xfId="11259"/>
    <cellStyle name="Moneda 5 7 2 2 5 4" xfId="7947"/>
    <cellStyle name="Moneda 5 7 2 2 6" xfId="1875"/>
    <cellStyle name="Moneda 5 7 2 2 6 2" xfId="5187"/>
    <cellStyle name="Moneda 5 7 2 2 6 2 2" xfId="11811"/>
    <cellStyle name="Moneda 5 7 2 2 6 3" xfId="8499"/>
    <cellStyle name="Moneda 5 7 2 2 7" xfId="3531"/>
    <cellStyle name="Moneda 5 7 2 2 7 2" xfId="10155"/>
    <cellStyle name="Moneda 5 7 2 2 8" xfId="6843"/>
    <cellStyle name="Moneda 5 7 2 3" xfId="288"/>
    <cellStyle name="Moneda 5 7 2 3 2" xfId="564"/>
    <cellStyle name="Moneda 5 7 2 3 2 2" xfId="1116"/>
    <cellStyle name="Moneda 5 7 2 3 2 2 2" xfId="2772"/>
    <cellStyle name="Moneda 5 7 2 3 2 2 2 2" xfId="6084"/>
    <cellStyle name="Moneda 5 7 2 3 2 2 2 2 2" xfId="12708"/>
    <cellStyle name="Moneda 5 7 2 3 2 2 2 3" xfId="9396"/>
    <cellStyle name="Moneda 5 7 2 3 2 2 3" xfId="4428"/>
    <cellStyle name="Moneda 5 7 2 3 2 2 3 2" xfId="11052"/>
    <cellStyle name="Moneda 5 7 2 3 2 2 4" xfId="7740"/>
    <cellStyle name="Moneda 5 7 2 3 2 3" xfId="1668"/>
    <cellStyle name="Moneda 5 7 2 3 2 3 2" xfId="3324"/>
    <cellStyle name="Moneda 5 7 2 3 2 3 2 2" xfId="6636"/>
    <cellStyle name="Moneda 5 7 2 3 2 3 2 2 2" xfId="13260"/>
    <cellStyle name="Moneda 5 7 2 3 2 3 2 3" xfId="9948"/>
    <cellStyle name="Moneda 5 7 2 3 2 3 3" xfId="4980"/>
    <cellStyle name="Moneda 5 7 2 3 2 3 3 2" xfId="11604"/>
    <cellStyle name="Moneda 5 7 2 3 2 3 4" xfId="8292"/>
    <cellStyle name="Moneda 5 7 2 3 2 4" xfId="2220"/>
    <cellStyle name="Moneda 5 7 2 3 2 4 2" xfId="5532"/>
    <cellStyle name="Moneda 5 7 2 3 2 4 2 2" xfId="12156"/>
    <cellStyle name="Moneda 5 7 2 3 2 4 3" xfId="8844"/>
    <cellStyle name="Moneda 5 7 2 3 2 5" xfId="3876"/>
    <cellStyle name="Moneda 5 7 2 3 2 5 2" xfId="10500"/>
    <cellStyle name="Moneda 5 7 2 3 2 6" xfId="7188"/>
    <cellStyle name="Moneda 5 7 2 3 3" xfId="840"/>
    <cellStyle name="Moneda 5 7 2 3 3 2" xfId="2496"/>
    <cellStyle name="Moneda 5 7 2 3 3 2 2" xfId="5808"/>
    <cellStyle name="Moneda 5 7 2 3 3 2 2 2" xfId="12432"/>
    <cellStyle name="Moneda 5 7 2 3 3 2 3" xfId="9120"/>
    <cellStyle name="Moneda 5 7 2 3 3 3" xfId="4152"/>
    <cellStyle name="Moneda 5 7 2 3 3 3 2" xfId="10776"/>
    <cellStyle name="Moneda 5 7 2 3 3 4" xfId="7464"/>
    <cellStyle name="Moneda 5 7 2 3 4" xfId="1392"/>
    <cellStyle name="Moneda 5 7 2 3 4 2" xfId="3048"/>
    <cellStyle name="Moneda 5 7 2 3 4 2 2" xfId="6360"/>
    <cellStyle name="Moneda 5 7 2 3 4 2 2 2" xfId="12984"/>
    <cellStyle name="Moneda 5 7 2 3 4 2 3" xfId="9672"/>
    <cellStyle name="Moneda 5 7 2 3 4 3" xfId="4704"/>
    <cellStyle name="Moneda 5 7 2 3 4 3 2" xfId="11328"/>
    <cellStyle name="Moneda 5 7 2 3 4 4" xfId="8016"/>
    <cellStyle name="Moneda 5 7 2 3 5" xfId="1944"/>
    <cellStyle name="Moneda 5 7 2 3 5 2" xfId="5256"/>
    <cellStyle name="Moneda 5 7 2 3 5 2 2" xfId="11880"/>
    <cellStyle name="Moneda 5 7 2 3 5 3" xfId="8568"/>
    <cellStyle name="Moneda 5 7 2 3 6" xfId="3600"/>
    <cellStyle name="Moneda 5 7 2 3 6 2" xfId="10224"/>
    <cellStyle name="Moneda 5 7 2 3 7" xfId="6912"/>
    <cellStyle name="Moneda 5 7 2 4" xfId="426"/>
    <cellStyle name="Moneda 5 7 2 4 2" xfId="978"/>
    <cellStyle name="Moneda 5 7 2 4 2 2" xfId="2634"/>
    <cellStyle name="Moneda 5 7 2 4 2 2 2" xfId="5946"/>
    <cellStyle name="Moneda 5 7 2 4 2 2 2 2" xfId="12570"/>
    <cellStyle name="Moneda 5 7 2 4 2 2 3" xfId="9258"/>
    <cellStyle name="Moneda 5 7 2 4 2 3" xfId="4290"/>
    <cellStyle name="Moneda 5 7 2 4 2 3 2" xfId="10914"/>
    <cellStyle name="Moneda 5 7 2 4 2 4" xfId="7602"/>
    <cellStyle name="Moneda 5 7 2 4 3" xfId="1530"/>
    <cellStyle name="Moneda 5 7 2 4 3 2" xfId="3186"/>
    <cellStyle name="Moneda 5 7 2 4 3 2 2" xfId="6498"/>
    <cellStyle name="Moneda 5 7 2 4 3 2 2 2" xfId="13122"/>
    <cellStyle name="Moneda 5 7 2 4 3 2 3" xfId="9810"/>
    <cellStyle name="Moneda 5 7 2 4 3 3" xfId="4842"/>
    <cellStyle name="Moneda 5 7 2 4 3 3 2" xfId="11466"/>
    <cellStyle name="Moneda 5 7 2 4 3 4" xfId="8154"/>
    <cellStyle name="Moneda 5 7 2 4 4" xfId="2082"/>
    <cellStyle name="Moneda 5 7 2 4 4 2" xfId="5394"/>
    <cellStyle name="Moneda 5 7 2 4 4 2 2" xfId="12018"/>
    <cellStyle name="Moneda 5 7 2 4 4 3" xfId="8706"/>
    <cellStyle name="Moneda 5 7 2 4 5" xfId="3738"/>
    <cellStyle name="Moneda 5 7 2 4 5 2" xfId="10362"/>
    <cellStyle name="Moneda 5 7 2 4 6" xfId="7050"/>
    <cellStyle name="Moneda 5 7 2 5" xfId="702"/>
    <cellStyle name="Moneda 5 7 2 5 2" xfId="2358"/>
    <cellStyle name="Moneda 5 7 2 5 2 2" xfId="5670"/>
    <cellStyle name="Moneda 5 7 2 5 2 2 2" xfId="12294"/>
    <cellStyle name="Moneda 5 7 2 5 2 3" xfId="8982"/>
    <cellStyle name="Moneda 5 7 2 5 3" xfId="4014"/>
    <cellStyle name="Moneda 5 7 2 5 3 2" xfId="10638"/>
    <cellStyle name="Moneda 5 7 2 5 4" xfId="7326"/>
    <cellStyle name="Moneda 5 7 2 6" xfId="1254"/>
    <cellStyle name="Moneda 5 7 2 6 2" xfId="2910"/>
    <cellStyle name="Moneda 5 7 2 6 2 2" xfId="6222"/>
    <cellStyle name="Moneda 5 7 2 6 2 2 2" xfId="12846"/>
    <cellStyle name="Moneda 5 7 2 6 2 3" xfId="9534"/>
    <cellStyle name="Moneda 5 7 2 6 3" xfId="4566"/>
    <cellStyle name="Moneda 5 7 2 6 3 2" xfId="11190"/>
    <cellStyle name="Moneda 5 7 2 6 4" xfId="7878"/>
    <cellStyle name="Moneda 5 7 2 7" xfId="1806"/>
    <cellStyle name="Moneda 5 7 2 7 2" xfId="5118"/>
    <cellStyle name="Moneda 5 7 2 7 2 2" xfId="11742"/>
    <cellStyle name="Moneda 5 7 2 7 3" xfId="8430"/>
    <cellStyle name="Moneda 5 7 2 8" xfId="3462"/>
    <cellStyle name="Moneda 5 7 2 8 2" xfId="10086"/>
    <cellStyle name="Moneda 5 7 2 9" xfId="6774"/>
    <cellStyle name="Moneda 5 7 3" xfId="185"/>
    <cellStyle name="Moneda 5 7 3 2" xfId="323"/>
    <cellStyle name="Moneda 5 7 3 2 2" xfId="599"/>
    <cellStyle name="Moneda 5 7 3 2 2 2" xfId="1151"/>
    <cellStyle name="Moneda 5 7 3 2 2 2 2" xfId="2807"/>
    <cellStyle name="Moneda 5 7 3 2 2 2 2 2" xfId="6119"/>
    <cellStyle name="Moneda 5 7 3 2 2 2 2 2 2" xfId="12743"/>
    <cellStyle name="Moneda 5 7 3 2 2 2 2 3" xfId="9431"/>
    <cellStyle name="Moneda 5 7 3 2 2 2 3" xfId="4463"/>
    <cellStyle name="Moneda 5 7 3 2 2 2 3 2" xfId="11087"/>
    <cellStyle name="Moneda 5 7 3 2 2 2 4" xfId="7775"/>
    <cellStyle name="Moneda 5 7 3 2 2 3" xfId="1703"/>
    <cellStyle name="Moneda 5 7 3 2 2 3 2" xfId="3359"/>
    <cellStyle name="Moneda 5 7 3 2 2 3 2 2" xfId="6671"/>
    <cellStyle name="Moneda 5 7 3 2 2 3 2 2 2" xfId="13295"/>
    <cellStyle name="Moneda 5 7 3 2 2 3 2 3" xfId="9983"/>
    <cellStyle name="Moneda 5 7 3 2 2 3 3" xfId="5015"/>
    <cellStyle name="Moneda 5 7 3 2 2 3 3 2" xfId="11639"/>
    <cellStyle name="Moneda 5 7 3 2 2 3 4" xfId="8327"/>
    <cellStyle name="Moneda 5 7 3 2 2 4" xfId="2255"/>
    <cellStyle name="Moneda 5 7 3 2 2 4 2" xfId="5567"/>
    <cellStyle name="Moneda 5 7 3 2 2 4 2 2" xfId="12191"/>
    <cellStyle name="Moneda 5 7 3 2 2 4 3" xfId="8879"/>
    <cellStyle name="Moneda 5 7 3 2 2 5" xfId="3911"/>
    <cellStyle name="Moneda 5 7 3 2 2 5 2" xfId="10535"/>
    <cellStyle name="Moneda 5 7 3 2 2 6" xfId="7223"/>
    <cellStyle name="Moneda 5 7 3 2 3" xfId="875"/>
    <cellStyle name="Moneda 5 7 3 2 3 2" xfId="2531"/>
    <cellStyle name="Moneda 5 7 3 2 3 2 2" xfId="5843"/>
    <cellStyle name="Moneda 5 7 3 2 3 2 2 2" xfId="12467"/>
    <cellStyle name="Moneda 5 7 3 2 3 2 3" xfId="9155"/>
    <cellStyle name="Moneda 5 7 3 2 3 3" xfId="4187"/>
    <cellStyle name="Moneda 5 7 3 2 3 3 2" xfId="10811"/>
    <cellStyle name="Moneda 5 7 3 2 3 4" xfId="7499"/>
    <cellStyle name="Moneda 5 7 3 2 4" xfId="1427"/>
    <cellStyle name="Moneda 5 7 3 2 4 2" xfId="3083"/>
    <cellStyle name="Moneda 5 7 3 2 4 2 2" xfId="6395"/>
    <cellStyle name="Moneda 5 7 3 2 4 2 2 2" xfId="13019"/>
    <cellStyle name="Moneda 5 7 3 2 4 2 3" xfId="9707"/>
    <cellStyle name="Moneda 5 7 3 2 4 3" xfId="4739"/>
    <cellStyle name="Moneda 5 7 3 2 4 3 2" xfId="11363"/>
    <cellStyle name="Moneda 5 7 3 2 4 4" xfId="8051"/>
    <cellStyle name="Moneda 5 7 3 2 5" xfId="1979"/>
    <cellStyle name="Moneda 5 7 3 2 5 2" xfId="5291"/>
    <cellStyle name="Moneda 5 7 3 2 5 2 2" xfId="11915"/>
    <cellStyle name="Moneda 5 7 3 2 5 3" xfId="8603"/>
    <cellStyle name="Moneda 5 7 3 2 6" xfId="3635"/>
    <cellStyle name="Moneda 5 7 3 2 6 2" xfId="10259"/>
    <cellStyle name="Moneda 5 7 3 2 7" xfId="6947"/>
    <cellStyle name="Moneda 5 7 3 3" xfId="461"/>
    <cellStyle name="Moneda 5 7 3 3 2" xfId="1013"/>
    <cellStyle name="Moneda 5 7 3 3 2 2" xfId="2669"/>
    <cellStyle name="Moneda 5 7 3 3 2 2 2" xfId="5981"/>
    <cellStyle name="Moneda 5 7 3 3 2 2 2 2" xfId="12605"/>
    <cellStyle name="Moneda 5 7 3 3 2 2 3" xfId="9293"/>
    <cellStyle name="Moneda 5 7 3 3 2 3" xfId="4325"/>
    <cellStyle name="Moneda 5 7 3 3 2 3 2" xfId="10949"/>
    <cellStyle name="Moneda 5 7 3 3 2 4" xfId="7637"/>
    <cellStyle name="Moneda 5 7 3 3 3" xfId="1565"/>
    <cellStyle name="Moneda 5 7 3 3 3 2" xfId="3221"/>
    <cellStyle name="Moneda 5 7 3 3 3 2 2" xfId="6533"/>
    <cellStyle name="Moneda 5 7 3 3 3 2 2 2" xfId="13157"/>
    <cellStyle name="Moneda 5 7 3 3 3 2 3" xfId="9845"/>
    <cellStyle name="Moneda 5 7 3 3 3 3" xfId="4877"/>
    <cellStyle name="Moneda 5 7 3 3 3 3 2" xfId="11501"/>
    <cellStyle name="Moneda 5 7 3 3 3 4" xfId="8189"/>
    <cellStyle name="Moneda 5 7 3 3 4" xfId="2117"/>
    <cellStyle name="Moneda 5 7 3 3 4 2" xfId="5429"/>
    <cellStyle name="Moneda 5 7 3 3 4 2 2" xfId="12053"/>
    <cellStyle name="Moneda 5 7 3 3 4 3" xfId="8741"/>
    <cellStyle name="Moneda 5 7 3 3 5" xfId="3773"/>
    <cellStyle name="Moneda 5 7 3 3 5 2" xfId="10397"/>
    <cellStyle name="Moneda 5 7 3 3 6" xfId="7085"/>
    <cellStyle name="Moneda 5 7 3 4" xfId="737"/>
    <cellStyle name="Moneda 5 7 3 4 2" xfId="2393"/>
    <cellStyle name="Moneda 5 7 3 4 2 2" xfId="5705"/>
    <cellStyle name="Moneda 5 7 3 4 2 2 2" xfId="12329"/>
    <cellStyle name="Moneda 5 7 3 4 2 3" xfId="9017"/>
    <cellStyle name="Moneda 5 7 3 4 3" xfId="4049"/>
    <cellStyle name="Moneda 5 7 3 4 3 2" xfId="10673"/>
    <cellStyle name="Moneda 5 7 3 4 4" xfId="7361"/>
    <cellStyle name="Moneda 5 7 3 5" xfId="1289"/>
    <cellStyle name="Moneda 5 7 3 5 2" xfId="2945"/>
    <cellStyle name="Moneda 5 7 3 5 2 2" xfId="6257"/>
    <cellStyle name="Moneda 5 7 3 5 2 2 2" xfId="12881"/>
    <cellStyle name="Moneda 5 7 3 5 2 3" xfId="9569"/>
    <cellStyle name="Moneda 5 7 3 5 3" xfId="4601"/>
    <cellStyle name="Moneda 5 7 3 5 3 2" xfId="11225"/>
    <cellStyle name="Moneda 5 7 3 5 4" xfId="7913"/>
    <cellStyle name="Moneda 5 7 3 6" xfId="1841"/>
    <cellStyle name="Moneda 5 7 3 6 2" xfId="5153"/>
    <cellStyle name="Moneda 5 7 3 6 2 2" xfId="11777"/>
    <cellStyle name="Moneda 5 7 3 6 3" xfId="8465"/>
    <cellStyle name="Moneda 5 7 3 7" xfId="3497"/>
    <cellStyle name="Moneda 5 7 3 7 2" xfId="10121"/>
    <cellStyle name="Moneda 5 7 3 8" xfId="6809"/>
    <cellStyle name="Moneda 5 7 4" xfId="254"/>
    <cellStyle name="Moneda 5 7 4 2" xfId="530"/>
    <cellStyle name="Moneda 5 7 4 2 2" xfId="1082"/>
    <cellStyle name="Moneda 5 7 4 2 2 2" xfId="2738"/>
    <cellStyle name="Moneda 5 7 4 2 2 2 2" xfId="6050"/>
    <cellStyle name="Moneda 5 7 4 2 2 2 2 2" xfId="12674"/>
    <cellStyle name="Moneda 5 7 4 2 2 2 3" xfId="9362"/>
    <cellStyle name="Moneda 5 7 4 2 2 3" xfId="4394"/>
    <cellStyle name="Moneda 5 7 4 2 2 3 2" xfId="11018"/>
    <cellStyle name="Moneda 5 7 4 2 2 4" xfId="7706"/>
    <cellStyle name="Moneda 5 7 4 2 3" xfId="1634"/>
    <cellStyle name="Moneda 5 7 4 2 3 2" xfId="3290"/>
    <cellStyle name="Moneda 5 7 4 2 3 2 2" xfId="6602"/>
    <cellStyle name="Moneda 5 7 4 2 3 2 2 2" xfId="13226"/>
    <cellStyle name="Moneda 5 7 4 2 3 2 3" xfId="9914"/>
    <cellStyle name="Moneda 5 7 4 2 3 3" xfId="4946"/>
    <cellStyle name="Moneda 5 7 4 2 3 3 2" xfId="11570"/>
    <cellStyle name="Moneda 5 7 4 2 3 4" xfId="8258"/>
    <cellStyle name="Moneda 5 7 4 2 4" xfId="2186"/>
    <cellStyle name="Moneda 5 7 4 2 4 2" xfId="5498"/>
    <cellStyle name="Moneda 5 7 4 2 4 2 2" xfId="12122"/>
    <cellStyle name="Moneda 5 7 4 2 4 3" xfId="8810"/>
    <cellStyle name="Moneda 5 7 4 2 5" xfId="3842"/>
    <cellStyle name="Moneda 5 7 4 2 5 2" xfId="10466"/>
    <cellStyle name="Moneda 5 7 4 2 6" xfId="7154"/>
    <cellStyle name="Moneda 5 7 4 3" xfId="806"/>
    <cellStyle name="Moneda 5 7 4 3 2" xfId="2462"/>
    <cellStyle name="Moneda 5 7 4 3 2 2" xfId="5774"/>
    <cellStyle name="Moneda 5 7 4 3 2 2 2" xfId="12398"/>
    <cellStyle name="Moneda 5 7 4 3 2 3" xfId="9086"/>
    <cellStyle name="Moneda 5 7 4 3 3" xfId="4118"/>
    <cellStyle name="Moneda 5 7 4 3 3 2" xfId="10742"/>
    <cellStyle name="Moneda 5 7 4 3 4" xfId="7430"/>
    <cellStyle name="Moneda 5 7 4 4" xfId="1358"/>
    <cellStyle name="Moneda 5 7 4 4 2" xfId="3014"/>
    <cellStyle name="Moneda 5 7 4 4 2 2" xfId="6326"/>
    <cellStyle name="Moneda 5 7 4 4 2 2 2" xfId="12950"/>
    <cellStyle name="Moneda 5 7 4 4 2 3" xfId="9638"/>
    <cellStyle name="Moneda 5 7 4 4 3" xfId="4670"/>
    <cellStyle name="Moneda 5 7 4 4 3 2" xfId="11294"/>
    <cellStyle name="Moneda 5 7 4 4 4" xfId="7982"/>
    <cellStyle name="Moneda 5 7 4 5" xfId="1910"/>
    <cellStyle name="Moneda 5 7 4 5 2" xfId="5222"/>
    <cellStyle name="Moneda 5 7 4 5 2 2" xfId="11846"/>
    <cellStyle name="Moneda 5 7 4 5 3" xfId="8534"/>
    <cellStyle name="Moneda 5 7 4 6" xfId="3566"/>
    <cellStyle name="Moneda 5 7 4 6 2" xfId="10190"/>
    <cellStyle name="Moneda 5 7 4 7" xfId="6878"/>
    <cellStyle name="Moneda 5 7 5" xfId="392"/>
    <cellStyle name="Moneda 5 7 5 2" xfId="944"/>
    <cellStyle name="Moneda 5 7 5 2 2" xfId="2600"/>
    <cellStyle name="Moneda 5 7 5 2 2 2" xfId="5912"/>
    <cellStyle name="Moneda 5 7 5 2 2 2 2" xfId="12536"/>
    <cellStyle name="Moneda 5 7 5 2 2 3" xfId="9224"/>
    <cellStyle name="Moneda 5 7 5 2 3" xfId="4256"/>
    <cellStyle name="Moneda 5 7 5 2 3 2" xfId="10880"/>
    <cellStyle name="Moneda 5 7 5 2 4" xfId="7568"/>
    <cellStyle name="Moneda 5 7 5 3" xfId="1496"/>
    <cellStyle name="Moneda 5 7 5 3 2" xfId="3152"/>
    <cellStyle name="Moneda 5 7 5 3 2 2" xfId="6464"/>
    <cellStyle name="Moneda 5 7 5 3 2 2 2" xfId="13088"/>
    <cellStyle name="Moneda 5 7 5 3 2 3" xfId="9776"/>
    <cellStyle name="Moneda 5 7 5 3 3" xfId="4808"/>
    <cellStyle name="Moneda 5 7 5 3 3 2" xfId="11432"/>
    <cellStyle name="Moneda 5 7 5 3 4" xfId="8120"/>
    <cellStyle name="Moneda 5 7 5 4" xfId="2048"/>
    <cellStyle name="Moneda 5 7 5 4 2" xfId="5360"/>
    <cellStyle name="Moneda 5 7 5 4 2 2" xfId="11984"/>
    <cellStyle name="Moneda 5 7 5 4 3" xfId="8672"/>
    <cellStyle name="Moneda 5 7 5 5" xfId="3704"/>
    <cellStyle name="Moneda 5 7 5 5 2" xfId="10328"/>
    <cellStyle name="Moneda 5 7 5 6" xfId="7016"/>
    <cellStyle name="Moneda 5 7 6" xfId="668"/>
    <cellStyle name="Moneda 5 7 6 2" xfId="2324"/>
    <cellStyle name="Moneda 5 7 6 2 2" xfId="5636"/>
    <cellStyle name="Moneda 5 7 6 2 2 2" xfId="12260"/>
    <cellStyle name="Moneda 5 7 6 2 3" xfId="8948"/>
    <cellStyle name="Moneda 5 7 6 3" xfId="3980"/>
    <cellStyle name="Moneda 5 7 6 3 2" xfId="10604"/>
    <cellStyle name="Moneda 5 7 6 4" xfId="7292"/>
    <cellStyle name="Moneda 5 7 7" xfId="1220"/>
    <cellStyle name="Moneda 5 7 7 2" xfId="2876"/>
    <cellStyle name="Moneda 5 7 7 2 2" xfId="6188"/>
    <cellStyle name="Moneda 5 7 7 2 2 2" xfId="12812"/>
    <cellStyle name="Moneda 5 7 7 2 3" xfId="9500"/>
    <cellStyle name="Moneda 5 7 7 3" xfId="4532"/>
    <cellStyle name="Moneda 5 7 7 3 2" xfId="11156"/>
    <cellStyle name="Moneda 5 7 7 4" xfId="7844"/>
    <cellStyle name="Moneda 5 7 8" xfId="1772"/>
    <cellStyle name="Moneda 5 7 8 2" xfId="5084"/>
    <cellStyle name="Moneda 5 7 8 2 2" xfId="11708"/>
    <cellStyle name="Moneda 5 7 8 3" xfId="8396"/>
    <cellStyle name="Moneda 5 7 9" xfId="3428"/>
    <cellStyle name="Moneda 5 7 9 2" xfId="10052"/>
    <cellStyle name="Moneda 5 8" xfId="132"/>
    <cellStyle name="Moneda 5 8 10" xfId="6756"/>
    <cellStyle name="Moneda 5 8 2" xfId="166"/>
    <cellStyle name="Moneda 5 8 2 2" xfId="235"/>
    <cellStyle name="Moneda 5 8 2 2 2" xfId="373"/>
    <cellStyle name="Moneda 5 8 2 2 2 2" xfId="649"/>
    <cellStyle name="Moneda 5 8 2 2 2 2 2" xfId="1201"/>
    <cellStyle name="Moneda 5 8 2 2 2 2 2 2" xfId="2857"/>
    <cellStyle name="Moneda 5 8 2 2 2 2 2 2 2" xfId="6169"/>
    <cellStyle name="Moneda 5 8 2 2 2 2 2 2 2 2" xfId="12793"/>
    <cellStyle name="Moneda 5 8 2 2 2 2 2 2 3" xfId="9481"/>
    <cellStyle name="Moneda 5 8 2 2 2 2 2 3" xfId="4513"/>
    <cellStyle name="Moneda 5 8 2 2 2 2 2 3 2" xfId="11137"/>
    <cellStyle name="Moneda 5 8 2 2 2 2 2 4" xfId="7825"/>
    <cellStyle name="Moneda 5 8 2 2 2 2 3" xfId="1753"/>
    <cellStyle name="Moneda 5 8 2 2 2 2 3 2" xfId="3409"/>
    <cellStyle name="Moneda 5 8 2 2 2 2 3 2 2" xfId="6721"/>
    <cellStyle name="Moneda 5 8 2 2 2 2 3 2 2 2" xfId="13345"/>
    <cellStyle name="Moneda 5 8 2 2 2 2 3 2 3" xfId="10033"/>
    <cellStyle name="Moneda 5 8 2 2 2 2 3 3" xfId="5065"/>
    <cellStyle name="Moneda 5 8 2 2 2 2 3 3 2" xfId="11689"/>
    <cellStyle name="Moneda 5 8 2 2 2 2 3 4" xfId="8377"/>
    <cellStyle name="Moneda 5 8 2 2 2 2 4" xfId="2305"/>
    <cellStyle name="Moneda 5 8 2 2 2 2 4 2" xfId="5617"/>
    <cellStyle name="Moneda 5 8 2 2 2 2 4 2 2" xfId="12241"/>
    <cellStyle name="Moneda 5 8 2 2 2 2 4 3" xfId="8929"/>
    <cellStyle name="Moneda 5 8 2 2 2 2 5" xfId="3961"/>
    <cellStyle name="Moneda 5 8 2 2 2 2 5 2" xfId="10585"/>
    <cellStyle name="Moneda 5 8 2 2 2 2 6" xfId="7273"/>
    <cellStyle name="Moneda 5 8 2 2 2 3" xfId="925"/>
    <cellStyle name="Moneda 5 8 2 2 2 3 2" xfId="2581"/>
    <cellStyle name="Moneda 5 8 2 2 2 3 2 2" xfId="5893"/>
    <cellStyle name="Moneda 5 8 2 2 2 3 2 2 2" xfId="12517"/>
    <cellStyle name="Moneda 5 8 2 2 2 3 2 3" xfId="9205"/>
    <cellStyle name="Moneda 5 8 2 2 2 3 3" xfId="4237"/>
    <cellStyle name="Moneda 5 8 2 2 2 3 3 2" xfId="10861"/>
    <cellStyle name="Moneda 5 8 2 2 2 3 4" xfId="7549"/>
    <cellStyle name="Moneda 5 8 2 2 2 4" xfId="1477"/>
    <cellStyle name="Moneda 5 8 2 2 2 4 2" xfId="3133"/>
    <cellStyle name="Moneda 5 8 2 2 2 4 2 2" xfId="6445"/>
    <cellStyle name="Moneda 5 8 2 2 2 4 2 2 2" xfId="13069"/>
    <cellStyle name="Moneda 5 8 2 2 2 4 2 3" xfId="9757"/>
    <cellStyle name="Moneda 5 8 2 2 2 4 3" xfId="4789"/>
    <cellStyle name="Moneda 5 8 2 2 2 4 3 2" xfId="11413"/>
    <cellStyle name="Moneda 5 8 2 2 2 4 4" xfId="8101"/>
    <cellStyle name="Moneda 5 8 2 2 2 5" xfId="2029"/>
    <cellStyle name="Moneda 5 8 2 2 2 5 2" xfId="5341"/>
    <cellStyle name="Moneda 5 8 2 2 2 5 2 2" xfId="11965"/>
    <cellStyle name="Moneda 5 8 2 2 2 5 3" xfId="8653"/>
    <cellStyle name="Moneda 5 8 2 2 2 6" xfId="3685"/>
    <cellStyle name="Moneda 5 8 2 2 2 6 2" xfId="10309"/>
    <cellStyle name="Moneda 5 8 2 2 2 7" xfId="6997"/>
    <cellStyle name="Moneda 5 8 2 2 3" xfId="511"/>
    <cellStyle name="Moneda 5 8 2 2 3 2" xfId="1063"/>
    <cellStyle name="Moneda 5 8 2 2 3 2 2" xfId="2719"/>
    <cellStyle name="Moneda 5 8 2 2 3 2 2 2" xfId="6031"/>
    <cellStyle name="Moneda 5 8 2 2 3 2 2 2 2" xfId="12655"/>
    <cellStyle name="Moneda 5 8 2 2 3 2 2 3" xfId="9343"/>
    <cellStyle name="Moneda 5 8 2 2 3 2 3" xfId="4375"/>
    <cellStyle name="Moneda 5 8 2 2 3 2 3 2" xfId="10999"/>
    <cellStyle name="Moneda 5 8 2 2 3 2 4" xfId="7687"/>
    <cellStyle name="Moneda 5 8 2 2 3 3" xfId="1615"/>
    <cellStyle name="Moneda 5 8 2 2 3 3 2" xfId="3271"/>
    <cellStyle name="Moneda 5 8 2 2 3 3 2 2" xfId="6583"/>
    <cellStyle name="Moneda 5 8 2 2 3 3 2 2 2" xfId="13207"/>
    <cellStyle name="Moneda 5 8 2 2 3 3 2 3" xfId="9895"/>
    <cellStyle name="Moneda 5 8 2 2 3 3 3" xfId="4927"/>
    <cellStyle name="Moneda 5 8 2 2 3 3 3 2" xfId="11551"/>
    <cellStyle name="Moneda 5 8 2 2 3 3 4" xfId="8239"/>
    <cellStyle name="Moneda 5 8 2 2 3 4" xfId="2167"/>
    <cellStyle name="Moneda 5 8 2 2 3 4 2" xfId="5479"/>
    <cellStyle name="Moneda 5 8 2 2 3 4 2 2" xfId="12103"/>
    <cellStyle name="Moneda 5 8 2 2 3 4 3" xfId="8791"/>
    <cellStyle name="Moneda 5 8 2 2 3 5" xfId="3823"/>
    <cellStyle name="Moneda 5 8 2 2 3 5 2" xfId="10447"/>
    <cellStyle name="Moneda 5 8 2 2 3 6" xfId="7135"/>
    <cellStyle name="Moneda 5 8 2 2 4" xfId="787"/>
    <cellStyle name="Moneda 5 8 2 2 4 2" xfId="2443"/>
    <cellStyle name="Moneda 5 8 2 2 4 2 2" xfId="5755"/>
    <cellStyle name="Moneda 5 8 2 2 4 2 2 2" xfId="12379"/>
    <cellStyle name="Moneda 5 8 2 2 4 2 3" xfId="9067"/>
    <cellStyle name="Moneda 5 8 2 2 4 3" xfId="4099"/>
    <cellStyle name="Moneda 5 8 2 2 4 3 2" xfId="10723"/>
    <cellStyle name="Moneda 5 8 2 2 4 4" xfId="7411"/>
    <cellStyle name="Moneda 5 8 2 2 5" xfId="1339"/>
    <cellStyle name="Moneda 5 8 2 2 5 2" xfId="2995"/>
    <cellStyle name="Moneda 5 8 2 2 5 2 2" xfId="6307"/>
    <cellStyle name="Moneda 5 8 2 2 5 2 2 2" xfId="12931"/>
    <cellStyle name="Moneda 5 8 2 2 5 2 3" xfId="9619"/>
    <cellStyle name="Moneda 5 8 2 2 5 3" xfId="4651"/>
    <cellStyle name="Moneda 5 8 2 2 5 3 2" xfId="11275"/>
    <cellStyle name="Moneda 5 8 2 2 5 4" xfId="7963"/>
    <cellStyle name="Moneda 5 8 2 2 6" xfId="1891"/>
    <cellStyle name="Moneda 5 8 2 2 6 2" xfId="5203"/>
    <cellStyle name="Moneda 5 8 2 2 6 2 2" xfId="11827"/>
    <cellStyle name="Moneda 5 8 2 2 6 3" xfId="8515"/>
    <cellStyle name="Moneda 5 8 2 2 7" xfId="3547"/>
    <cellStyle name="Moneda 5 8 2 2 7 2" xfId="10171"/>
    <cellStyle name="Moneda 5 8 2 2 8" xfId="6859"/>
    <cellStyle name="Moneda 5 8 2 3" xfId="304"/>
    <cellStyle name="Moneda 5 8 2 3 2" xfId="580"/>
    <cellStyle name="Moneda 5 8 2 3 2 2" xfId="1132"/>
    <cellStyle name="Moneda 5 8 2 3 2 2 2" xfId="2788"/>
    <cellStyle name="Moneda 5 8 2 3 2 2 2 2" xfId="6100"/>
    <cellStyle name="Moneda 5 8 2 3 2 2 2 2 2" xfId="12724"/>
    <cellStyle name="Moneda 5 8 2 3 2 2 2 3" xfId="9412"/>
    <cellStyle name="Moneda 5 8 2 3 2 2 3" xfId="4444"/>
    <cellStyle name="Moneda 5 8 2 3 2 2 3 2" xfId="11068"/>
    <cellStyle name="Moneda 5 8 2 3 2 2 4" xfId="7756"/>
    <cellStyle name="Moneda 5 8 2 3 2 3" xfId="1684"/>
    <cellStyle name="Moneda 5 8 2 3 2 3 2" xfId="3340"/>
    <cellStyle name="Moneda 5 8 2 3 2 3 2 2" xfId="6652"/>
    <cellStyle name="Moneda 5 8 2 3 2 3 2 2 2" xfId="13276"/>
    <cellStyle name="Moneda 5 8 2 3 2 3 2 3" xfId="9964"/>
    <cellStyle name="Moneda 5 8 2 3 2 3 3" xfId="4996"/>
    <cellStyle name="Moneda 5 8 2 3 2 3 3 2" xfId="11620"/>
    <cellStyle name="Moneda 5 8 2 3 2 3 4" xfId="8308"/>
    <cellStyle name="Moneda 5 8 2 3 2 4" xfId="2236"/>
    <cellStyle name="Moneda 5 8 2 3 2 4 2" xfId="5548"/>
    <cellStyle name="Moneda 5 8 2 3 2 4 2 2" xfId="12172"/>
    <cellStyle name="Moneda 5 8 2 3 2 4 3" xfId="8860"/>
    <cellStyle name="Moneda 5 8 2 3 2 5" xfId="3892"/>
    <cellStyle name="Moneda 5 8 2 3 2 5 2" xfId="10516"/>
    <cellStyle name="Moneda 5 8 2 3 2 6" xfId="7204"/>
    <cellStyle name="Moneda 5 8 2 3 3" xfId="856"/>
    <cellStyle name="Moneda 5 8 2 3 3 2" xfId="2512"/>
    <cellStyle name="Moneda 5 8 2 3 3 2 2" xfId="5824"/>
    <cellStyle name="Moneda 5 8 2 3 3 2 2 2" xfId="12448"/>
    <cellStyle name="Moneda 5 8 2 3 3 2 3" xfId="9136"/>
    <cellStyle name="Moneda 5 8 2 3 3 3" xfId="4168"/>
    <cellStyle name="Moneda 5 8 2 3 3 3 2" xfId="10792"/>
    <cellStyle name="Moneda 5 8 2 3 3 4" xfId="7480"/>
    <cellStyle name="Moneda 5 8 2 3 4" xfId="1408"/>
    <cellStyle name="Moneda 5 8 2 3 4 2" xfId="3064"/>
    <cellStyle name="Moneda 5 8 2 3 4 2 2" xfId="6376"/>
    <cellStyle name="Moneda 5 8 2 3 4 2 2 2" xfId="13000"/>
    <cellStyle name="Moneda 5 8 2 3 4 2 3" xfId="9688"/>
    <cellStyle name="Moneda 5 8 2 3 4 3" xfId="4720"/>
    <cellStyle name="Moneda 5 8 2 3 4 3 2" xfId="11344"/>
    <cellStyle name="Moneda 5 8 2 3 4 4" xfId="8032"/>
    <cellStyle name="Moneda 5 8 2 3 5" xfId="1960"/>
    <cellStyle name="Moneda 5 8 2 3 5 2" xfId="5272"/>
    <cellStyle name="Moneda 5 8 2 3 5 2 2" xfId="11896"/>
    <cellStyle name="Moneda 5 8 2 3 5 3" xfId="8584"/>
    <cellStyle name="Moneda 5 8 2 3 6" xfId="3616"/>
    <cellStyle name="Moneda 5 8 2 3 6 2" xfId="10240"/>
    <cellStyle name="Moneda 5 8 2 3 7" xfId="6928"/>
    <cellStyle name="Moneda 5 8 2 4" xfId="442"/>
    <cellStyle name="Moneda 5 8 2 4 2" xfId="994"/>
    <cellStyle name="Moneda 5 8 2 4 2 2" xfId="2650"/>
    <cellStyle name="Moneda 5 8 2 4 2 2 2" xfId="5962"/>
    <cellStyle name="Moneda 5 8 2 4 2 2 2 2" xfId="12586"/>
    <cellStyle name="Moneda 5 8 2 4 2 2 3" xfId="9274"/>
    <cellStyle name="Moneda 5 8 2 4 2 3" xfId="4306"/>
    <cellStyle name="Moneda 5 8 2 4 2 3 2" xfId="10930"/>
    <cellStyle name="Moneda 5 8 2 4 2 4" xfId="7618"/>
    <cellStyle name="Moneda 5 8 2 4 3" xfId="1546"/>
    <cellStyle name="Moneda 5 8 2 4 3 2" xfId="3202"/>
    <cellStyle name="Moneda 5 8 2 4 3 2 2" xfId="6514"/>
    <cellStyle name="Moneda 5 8 2 4 3 2 2 2" xfId="13138"/>
    <cellStyle name="Moneda 5 8 2 4 3 2 3" xfId="9826"/>
    <cellStyle name="Moneda 5 8 2 4 3 3" xfId="4858"/>
    <cellStyle name="Moneda 5 8 2 4 3 3 2" xfId="11482"/>
    <cellStyle name="Moneda 5 8 2 4 3 4" xfId="8170"/>
    <cellStyle name="Moneda 5 8 2 4 4" xfId="2098"/>
    <cellStyle name="Moneda 5 8 2 4 4 2" xfId="5410"/>
    <cellStyle name="Moneda 5 8 2 4 4 2 2" xfId="12034"/>
    <cellStyle name="Moneda 5 8 2 4 4 3" xfId="8722"/>
    <cellStyle name="Moneda 5 8 2 4 5" xfId="3754"/>
    <cellStyle name="Moneda 5 8 2 4 5 2" xfId="10378"/>
    <cellStyle name="Moneda 5 8 2 4 6" xfId="7066"/>
    <cellStyle name="Moneda 5 8 2 5" xfId="718"/>
    <cellStyle name="Moneda 5 8 2 5 2" xfId="2374"/>
    <cellStyle name="Moneda 5 8 2 5 2 2" xfId="5686"/>
    <cellStyle name="Moneda 5 8 2 5 2 2 2" xfId="12310"/>
    <cellStyle name="Moneda 5 8 2 5 2 3" xfId="8998"/>
    <cellStyle name="Moneda 5 8 2 5 3" xfId="4030"/>
    <cellStyle name="Moneda 5 8 2 5 3 2" xfId="10654"/>
    <cellStyle name="Moneda 5 8 2 5 4" xfId="7342"/>
    <cellStyle name="Moneda 5 8 2 6" xfId="1270"/>
    <cellStyle name="Moneda 5 8 2 6 2" xfId="2926"/>
    <cellStyle name="Moneda 5 8 2 6 2 2" xfId="6238"/>
    <cellStyle name="Moneda 5 8 2 6 2 2 2" xfId="12862"/>
    <cellStyle name="Moneda 5 8 2 6 2 3" xfId="9550"/>
    <cellStyle name="Moneda 5 8 2 6 3" xfId="4582"/>
    <cellStyle name="Moneda 5 8 2 6 3 2" xfId="11206"/>
    <cellStyle name="Moneda 5 8 2 6 4" xfId="7894"/>
    <cellStyle name="Moneda 5 8 2 7" xfId="1822"/>
    <cellStyle name="Moneda 5 8 2 7 2" xfId="5134"/>
    <cellStyle name="Moneda 5 8 2 7 2 2" xfId="11758"/>
    <cellStyle name="Moneda 5 8 2 7 3" xfId="8446"/>
    <cellStyle name="Moneda 5 8 2 8" xfId="3478"/>
    <cellStyle name="Moneda 5 8 2 8 2" xfId="10102"/>
    <cellStyle name="Moneda 5 8 2 9" xfId="6790"/>
    <cellStyle name="Moneda 5 8 3" xfId="201"/>
    <cellStyle name="Moneda 5 8 3 2" xfId="339"/>
    <cellStyle name="Moneda 5 8 3 2 2" xfId="615"/>
    <cellStyle name="Moneda 5 8 3 2 2 2" xfId="1167"/>
    <cellStyle name="Moneda 5 8 3 2 2 2 2" xfId="2823"/>
    <cellStyle name="Moneda 5 8 3 2 2 2 2 2" xfId="6135"/>
    <cellStyle name="Moneda 5 8 3 2 2 2 2 2 2" xfId="12759"/>
    <cellStyle name="Moneda 5 8 3 2 2 2 2 3" xfId="9447"/>
    <cellStyle name="Moneda 5 8 3 2 2 2 3" xfId="4479"/>
    <cellStyle name="Moneda 5 8 3 2 2 2 3 2" xfId="11103"/>
    <cellStyle name="Moneda 5 8 3 2 2 2 4" xfId="7791"/>
    <cellStyle name="Moneda 5 8 3 2 2 3" xfId="1719"/>
    <cellStyle name="Moneda 5 8 3 2 2 3 2" xfId="3375"/>
    <cellStyle name="Moneda 5 8 3 2 2 3 2 2" xfId="6687"/>
    <cellStyle name="Moneda 5 8 3 2 2 3 2 2 2" xfId="13311"/>
    <cellStyle name="Moneda 5 8 3 2 2 3 2 3" xfId="9999"/>
    <cellStyle name="Moneda 5 8 3 2 2 3 3" xfId="5031"/>
    <cellStyle name="Moneda 5 8 3 2 2 3 3 2" xfId="11655"/>
    <cellStyle name="Moneda 5 8 3 2 2 3 4" xfId="8343"/>
    <cellStyle name="Moneda 5 8 3 2 2 4" xfId="2271"/>
    <cellStyle name="Moneda 5 8 3 2 2 4 2" xfId="5583"/>
    <cellStyle name="Moneda 5 8 3 2 2 4 2 2" xfId="12207"/>
    <cellStyle name="Moneda 5 8 3 2 2 4 3" xfId="8895"/>
    <cellStyle name="Moneda 5 8 3 2 2 5" xfId="3927"/>
    <cellStyle name="Moneda 5 8 3 2 2 5 2" xfId="10551"/>
    <cellStyle name="Moneda 5 8 3 2 2 6" xfId="7239"/>
    <cellStyle name="Moneda 5 8 3 2 3" xfId="891"/>
    <cellStyle name="Moneda 5 8 3 2 3 2" xfId="2547"/>
    <cellStyle name="Moneda 5 8 3 2 3 2 2" xfId="5859"/>
    <cellStyle name="Moneda 5 8 3 2 3 2 2 2" xfId="12483"/>
    <cellStyle name="Moneda 5 8 3 2 3 2 3" xfId="9171"/>
    <cellStyle name="Moneda 5 8 3 2 3 3" xfId="4203"/>
    <cellStyle name="Moneda 5 8 3 2 3 3 2" xfId="10827"/>
    <cellStyle name="Moneda 5 8 3 2 3 4" xfId="7515"/>
    <cellStyle name="Moneda 5 8 3 2 4" xfId="1443"/>
    <cellStyle name="Moneda 5 8 3 2 4 2" xfId="3099"/>
    <cellStyle name="Moneda 5 8 3 2 4 2 2" xfId="6411"/>
    <cellStyle name="Moneda 5 8 3 2 4 2 2 2" xfId="13035"/>
    <cellStyle name="Moneda 5 8 3 2 4 2 3" xfId="9723"/>
    <cellStyle name="Moneda 5 8 3 2 4 3" xfId="4755"/>
    <cellStyle name="Moneda 5 8 3 2 4 3 2" xfId="11379"/>
    <cellStyle name="Moneda 5 8 3 2 4 4" xfId="8067"/>
    <cellStyle name="Moneda 5 8 3 2 5" xfId="1995"/>
    <cellStyle name="Moneda 5 8 3 2 5 2" xfId="5307"/>
    <cellStyle name="Moneda 5 8 3 2 5 2 2" xfId="11931"/>
    <cellStyle name="Moneda 5 8 3 2 5 3" xfId="8619"/>
    <cellStyle name="Moneda 5 8 3 2 6" xfId="3651"/>
    <cellStyle name="Moneda 5 8 3 2 6 2" xfId="10275"/>
    <cellStyle name="Moneda 5 8 3 2 7" xfId="6963"/>
    <cellStyle name="Moneda 5 8 3 3" xfId="477"/>
    <cellStyle name="Moneda 5 8 3 3 2" xfId="1029"/>
    <cellStyle name="Moneda 5 8 3 3 2 2" xfId="2685"/>
    <cellStyle name="Moneda 5 8 3 3 2 2 2" xfId="5997"/>
    <cellStyle name="Moneda 5 8 3 3 2 2 2 2" xfId="12621"/>
    <cellStyle name="Moneda 5 8 3 3 2 2 3" xfId="9309"/>
    <cellStyle name="Moneda 5 8 3 3 2 3" xfId="4341"/>
    <cellStyle name="Moneda 5 8 3 3 2 3 2" xfId="10965"/>
    <cellStyle name="Moneda 5 8 3 3 2 4" xfId="7653"/>
    <cellStyle name="Moneda 5 8 3 3 3" xfId="1581"/>
    <cellStyle name="Moneda 5 8 3 3 3 2" xfId="3237"/>
    <cellStyle name="Moneda 5 8 3 3 3 2 2" xfId="6549"/>
    <cellStyle name="Moneda 5 8 3 3 3 2 2 2" xfId="13173"/>
    <cellStyle name="Moneda 5 8 3 3 3 2 3" xfId="9861"/>
    <cellStyle name="Moneda 5 8 3 3 3 3" xfId="4893"/>
    <cellStyle name="Moneda 5 8 3 3 3 3 2" xfId="11517"/>
    <cellStyle name="Moneda 5 8 3 3 3 4" xfId="8205"/>
    <cellStyle name="Moneda 5 8 3 3 4" xfId="2133"/>
    <cellStyle name="Moneda 5 8 3 3 4 2" xfId="5445"/>
    <cellStyle name="Moneda 5 8 3 3 4 2 2" xfId="12069"/>
    <cellStyle name="Moneda 5 8 3 3 4 3" xfId="8757"/>
    <cellStyle name="Moneda 5 8 3 3 5" xfId="3789"/>
    <cellStyle name="Moneda 5 8 3 3 5 2" xfId="10413"/>
    <cellStyle name="Moneda 5 8 3 3 6" xfId="7101"/>
    <cellStyle name="Moneda 5 8 3 4" xfId="753"/>
    <cellStyle name="Moneda 5 8 3 4 2" xfId="2409"/>
    <cellStyle name="Moneda 5 8 3 4 2 2" xfId="5721"/>
    <cellStyle name="Moneda 5 8 3 4 2 2 2" xfId="12345"/>
    <cellStyle name="Moneda 5 8 3 4 2 3" xfId="9033"/>
    <cellStyle name="Moneda 5 8 3 4 3" xfId="4065"/>
    <cellStyle name="Moneda 5 8 3 4 3 2" xfId="10689"/>
    <cellStyle name="Moneda 5 8 3 4 4" xfId="7377"/>
    <cellStyle name="Moneda 5 8 3 5" xfId="1305"/>
    <cellStyle name="Moneda 5 8 3 5 2" xfId="2961"/>
    <cellStyle name="Moneda 5 8 3 5 2 2" xfId="6273"/>
    <cellStyle name="Moneda 5 8 3 5 2 2 2" xfId="12897"/>
    <cellStyle name="Moneda 5 8 3 5 2 3" xfId="9585"/>
    <cellStyle name="Moneda 5 8 3 5 3" xfId="4617"/>
    <cellStyle name="Moneda 5 8 3 5 3 2" xfId="11241"/>
    <cellStyle name="Moneda 5 8 3 5 4" xfId="7929"/>
    <cellStyle name="Moneda 5 8 3 6" xfId="1857"/>
    <cellStyle name="Moneda 5 8 3 6 2" xfId="5169"/>
    <cellStyle name="Moneda 5 8 3 6 2 2" xfId="11793"/>
    <cellStyle name="Moneda 5 8 3 6 3" xfId="8481"/>
    <cellStyle name="Moneda 5 8 3 7" xfId="3513"/>
    <cellStyle name="Moneda 5 8 3 7 2" xfId="10137"/>
    <cellStyle name="Moneda 5 8 3 8" xfId="6825"/>
    <cellStyle name="Moneda 5 8 4" xfId="270"/>
    <cellStyle name="Moneda 5 8 4 2" xfId="546"/>
    <cellStyle name="Moneda 5 8 4 2 2" xfId="1098"/>
    <cellStyle name="Moneda 5 8 4 2 2 2" xfId="2754"/>
    <cellStyle name="Moneda 5 8 4 2 2 2 2" xfId="6066"/>
    <cellStyle name="Moneda 5 8 4 2 2 2 2 2" xfId="12690"/>
    <cellStyle name="Moneda 5 8 4 2 2 2 3" xfId="9378"/>
    <cellStyle name="Moneda 5 8 4 2 2 3" xfId="4410"/>
    <cellStyle name="Moneda 5 8 4 2 2 3 2" xfId="11034"/>
    <cellStyle name="Moneda 5 8 4 2 2 4" xfId="7722"/>
    <cellStyle name="Moneda 5 8 4 2 3" xfId="1650"/>
    <cellStyle name="Moneda 5 8 4 2 3 2" xfId="3306"/>
    <cellStyle name="Moneda 5 8 4 2 3 2 2" xfId="6618"/>
    <cellStyle name="Moneda 5 8 4 2 3 2 2 2" xfId="13242"/>
    <cellStyle name="Moneda 5 8 4 2 3 2 3" xfId="9930"/>
    <cellStyle name="Moneda 5 8 4 2 3 3" xfId="4962"/>
    <cellStyle name="Moneda 5 8 4 2 3 3 2" xfId="11586"/>
    <cellStyle name="Moneda 5 8 4 2 3 4" xfId="8274"/>
    <cellStyle name="Moneda 5 8 4 2 4" xfId="2202"/>
    <cellStyle name="Moneda 5 8 4 2 4 2" xfId="5514"/>
    <cellStyle name="Moneda 5 8 4 2 4 2 2" xfId="12138"/>
    <cellStyle name="Moneda 5 8 4 2 4 3" xfId="8826"/>
    <cellStyle name="Moneda 5 8 4 2 5" xfId="3858"/>
    <cellStyle name="Moneda 5 8 4 2 5 2" xfId="10482"/>
    <cellStyle name="Moneda 5 8 4 2 6" xfId="7170"/>
    <cellStyle name="Moneda 5 8 4 3" xfId="822"/>
    <cellStyle name="Moneda 5 8 4 3 2" xfId="2478"/>
    <cellStyle name="Moneda 5 8 4 3 2 2" xfId="5790"/>
    <cellStyle name="Moneda 5 8 4 3 2 2 2" xfId="12414"/>
    <cellStyle name="Moneda 5 8 4 3 2 3" xfId="9102"/>
    <cellStyle name="Moneda 5 8 4 3 3" xfId="4134"/>
    <cellStyle name="Moneda 5 8 4 3 3 2" xfId="10758"/>
    <cellStyle name="Moneda 5 8 4 3 4" xfId="7446"/>
    <cellStyle name="Moneda 5 8 4 4" xfId="1374"/>
    <cellStyle name="Moneda 5 8 4 4 2" xfId="3030"/>
    <cellStyle name="Moneda 5 8 4 4 2 2" xfId="6342"/>
    <cellStyle name="Moneda 5 8 4 4 2 2 2" xfId="12966"/>
    <cellStyle name="Moneda 5 8 4 4 2 3" xfId="9654"/>
    <cellStyle name="Moneda 5 8 4 4 3" xfId="4686"/>
    <cellStyle name="Moneda 5 8 4 4 3 2" xfId="11310"/>
    <cellStyle name="Moneda 5 8 4 4 4" xfId="7998"/>
    <cellStyle name="Moneda 5 8 4 5" xfId="1926"/>
    <cellStyle name="Moneda 5 8 4 5 2" xfId="5238"/>
    <cellStyle name="Moneda 5 8 4 5 2 2" xfId="11862"/>
    <cellStyle name="Moneda 5 8 4 5 3" xfId="8550"/>
    <cellStyle name="Moneda 5 8 4 6" xfId="3582"/>
    <cellStyle name="Moneda 5 8 4 6 2" xfId="10206"/>
    <cellStyle name="Moneda 5 8 4 7" xfId="6894"/>
    <cellStyle name="Moneda 5 8 5" xfId="408"/>
    <cellStyle name="Moneda 5 8 5 2" xfId="960"/>
    <cellStyle name="Moneda 5 8 5 2 2" xfId="2616"/>
    <cellStyle name="Moneda 5 8 5 2 2 2" xfId="5928"/>
    <cellStyle name="Moneda 5 8 5 2 2 2 2" xfId="12552"/>
    <cellStyle name="Moneda 5 8 5 2 2 3" xfId="9240"/>
    <cellStyle name="Moneda 5 8 5 2 3" xfId="4272"/>
    <cellStyle name="Moneda 5 8 5 2 3 2" xfId="10896"/>
    <cellStyle name="Moneda 5 8 5 2 4" xfId="7584"/>
    <cellStyle name="Moneda 5 8 5 3" xfId="1512"/>
    <cellStyle name="Moneda 5 8 5 3 2" xfId="3168"/>
    <cellStyle name="Moneda 5 8 5 3 2 2" xfId="6480"/>
    <cellStyle name="Moneda 5 8 5 3 2 2 2" xfId="13104"/>
    <cellStyle name="Moneda 5 8 5 3 2 3" xfId="9792"/>
    <cellStyle name="Moneda 5 8 5 3 3" xfId="4824"/>
    <cellStyle name="Moneda 5 8 5 3 3 2" xfId="11448"/>
    <cellStyle name="Moneda 5 8 5 3 4" xfId="8136"/>
    <cellStyle name="Moneda 5 8 5 4" xfId="2064"/>
    <cellStyle name="Moneda 5 8 5 4 2" xfId="5376"/>
    <cellStyle name="Moneda 5 8 5 4 2 2" xfId="12000"/>
    <cellStyle name="Moneda 5 8 5 4 3" xfId="8688"/>
    <cellStyle name="Moneda 5 8 5 5" xfId="3720"/>
    <cellStyle name="Moneda 5 8 5 5 2" xfId="10344"/>
    <cellStyle name="Moneda 5 8 5 6" xfId="7032"/>
    <cellStyle name="Moneda 5 8 6" xfId="684"/>
    <cellStyle name="Moneda 5 8 6 2" xfId="2340"/>
    <cellStyle name="Moneda 5 8 6 2 2" xfId="5652"/>
    <cellStyle name="Moneda 5 8 6 2 2 2" xfId="12276"/>
    <cellStyle name="Moneda 5 8 6 2 3" xfId="8964"/>
    <cellStyle name="Moneda 5 8 6 3" xfId="3996"/>
    <cellStyle name="Moneda 5 8 6 3 2" xfId="10620"/>
    <cellStyle name="Moneda 5 8 6 4" xfId="7308"/>
    <cellStyle name="Moneda 5 8 7" xfId="1236"/>
    <cellStyle name="Moneda 5 8 7 2" xfId="2892"/>
    <cellStyle name="Moneda 5 8 7 2 2" xfId="6204"/>
    <cellStyle name="Moneda 5 8 7 2 2 2" xfId="12828"/>
    <cellStyle name="Moneda 5 8 7 2 3" xfId="9516"/>
    <cellStyle name="Moneda 5 8 7 3" xfId="4548"/>
    <cellStyle name="Moneda 5 8 7 3 2" xfId="11172"/>
    <cellStyle name="Moneda 5 8 7 4" xfId="7860"/>
    <cellStyle name="Moneda 5 8 8" xfId="1788"/>
    <cellStyle name="Moneda 5 8 8 2" xfId="5100"/>
    <cellStyle name="Moneda 5 8 8 2 2" xfId="11724"/>
    <cellStyle name="Moneda 5 8 8 3" xfId="8412"/>
    <cellStyle name="Moneda 5 8 9" xfId="3444"/>
    <cellStyle name="Moneda 5 8 9 2" xfId="10068"/>
    <cellStyle name="Moneda 5 9" xfId="134"/>
    <cellStyle name="Moneda 5 9 2" xfId="203"/>
    <cellStyle name="Moneda 5 9 2 2" xfId="341"/>
    <cellStyle name="Moneda 5 9 2 2 2" xfId="617"/>
    <cellStyle name="Moneda 5 9 2 2 2 2" xfId="1169"/>
    <cellStyle name="Moneda 5 9 2 2 2 2 2" xfId="2825"/>
    <cellStyle name="Moneda 5 9 2 2 2 2 2 2" xfId="6137"/>
    <cellStyle name="Moneda 5 9 2 2 2 2 2 2 2" xfId="12761"/>
    <cellStyle name="Moneda 5 9 2 2 2 2 2 3" xfId="9449"/>
    <cellStyle name="Moneda 5 9 2 2 2 2 3" xfId="4481"/>
    <cellStyle name="Moneda 5 9 2 2 2 2 3 2" xfId="11105"/>
    <cellStyle name="Moneda 5 9 2 2 2 2 4" xfId="7793"/>
    <cellStyle name="Moneda 5 9 2 2 2 3" xfId="1721"/>
    <cellStyle name="Moneda 5 9 2 2 2 3 2" xfId="3377"/>
    <cellStyle name="Moneda 5 9 2 2 2 3 2 2" xfId="6689"/>
    <cellStyle name="Moneda 5 9 2 2 2 3 2 2 2" xfId="13313"/>
    <cellStyle name="Moneda 5 9 2 2 2 3 2 3" xfId="10001"/>
    <cellStyle name="Moneda 5 9 2 2 2 3 3" xfId="5033"/>
    <cellStyle name="Moneda 5 9 2 2 2 3 3 2" xfId="11657"/>
    <cellStyle name="Moneda 5 9 2 2 2 3 4" xfId="8345"/>
    <cellStyle name="Moneda 5 9 2 2 2 4" xfId="2273"/>
    <cellStyle name="Moneda 5 9 2 2 2 4 2" xfId="5585"/>
    <cellStyle name="Moneda 5 9 2 2 2 4 2 2" xfId="12209"/>
    <cellStyle name="Moneda 5 9 2 2 2 4 3" xfId="8897"/>
    <cellStyle name="Moneda 5 9 2 2 2 5" xfId="3929"/>
    <cellStyle name="Moneda 5 9 2 2 2 5 2" xfId="10553"/>
    <cellStyle name="Moneda 5 9 2 2 2 6" xfId="7241"/>
    <cellStyle name="Moneda 5 9 2 2 3" xfId="893"/>
    <cellStyle name="Moneda 5 9 2 2 3 2" xfId="2549"/>
    <cellStyle name="Moneda 5 9 2 2 3 2 2" xfId="5861"/>
    <cellStyle name="Moneda 5 9 2 2 3 2 2 2" xfId="12485"/>
    <cellStyle name="Moneda 5 9 2 2 3 2 3" xfId="9173"/>
    <cellStyle name="Moneda 5 9 2 2 3 3" xfId="4205"/>
    <cellStyle name="Moneda 5 9 2 2 3 3 2" xfId="10829"/>
    <cellStyle name="Moneda 5 9 2 2 3 4" xfId="7517"/>
    <cellStyle name="Moneda 5 9 2 2 4" xfId="1445"/>
    <cellStyle name="Moneda 5 9 2 2 4 2" xfId="3101"/>
    <cellStyle name="Moneda 5 9 2 2 4 2 2" xfId="6413"/>
    <cellStyle name="Moneda 5 9 2 2 4 2 2 2" xfId="13037"/>
    <cellStyle name="Moneda 5 9 2 2 4 2 3" xfId="9725"/>
    <cellStyle name="Moneda 5 9 2 2 4 3" xfId="4757"/>
    <cellStyle name="Moneda 5 9 2 2 4 3 2" xfId="11381"/>
    <cellStyle name="Moneda 5 9 2 2 4 4" xfId="8069"/>
    <cellStyle name="Moneda 5 9 2 2 5" xfId="1997"/>
    <cellStyle name="Moneda 5 9 2 2 5 2" xfId="5309"/>
    <cellStyle name="Moneda 5 9 2 2 5 2 2" xfId="11933"/>
    <cellStyle name="Moneda 5 9 2 2 5 3" xfId="8621"/>
    <cellStyle name="Moneda 5 9 2 2 6" xfId="3653"/>
    <cellStyle name="Moneda 5 9 2 2 6 2" xfId="10277"/>
    <cellStyle name="Moneda 5 9 2 2 7" xfId="6965"/>
    <cellStyle name="Moneda 5 9 2 3" xfId="479"/>
    <cellStyle name="Moneda 5 9 2 3 2" xfId="1031"/>
    <cellStyle name="Moneda 5 9 2 3 2 2" xfId="2687"/>
    <cellStyle name="Moneda 5 9 2 3 2 2 2" xfId="5999"/>
    <cellStyle name="Moneda 5 9 2 3 2 2 2 2" xfId="12623"/>
    <cellStyle name="Moneda 5 9 2 3 2 2 3" xfId="9311"/>
    <cellStyle name="Moneda 5 9 2 3 2 3" xfId="4343"/>
    <cellStyle name="Moneda 5 9 2 3 2 3 2" xfId="10967"/>
    <cellStyle name="Moneda 5 9 2 3 2 4" xfId="7655"/>
    <cellStyle name="Moneda 5 9 2 3 3" xfId="1583"/>
    <cellStyle name="Moneda 5 9 2 3 3 2" xfId="3239"/>
    <cellStyle name="Moneda 5 9 2 3 3 2 2" xfId="6551"/>
    <cellStyle name="Moneda 5 9 2 3 3 2 2 2" xfId="13175"/>
    <cellStyle name="Moneda 5 9 2 3 3 2 3" xfId="9863"/>
    <cellStyle name="Moneda 5 9 2 3 3 3" xfId="4895"/>
    <cellStyle name="Moneda 5 9 2 3 3 3 2" xfId="11519"/>
    <cellStyle name="Moneda 5 9 2 3 3 4" xfId="8207"/>
    <cellStyle name="Moneda 5 9 2 3 4" xfId="2135"/>
    <cellStyle name="Moneda 5 9 2 3 4 2" xfId="5447"/>
    <cellStyle name="Moneda 5 9 2 3 4 2 2" xfId="12071"/>
    <cellStyle name="Moneda 5 9 2 3 4 3" xfId="8759"/>
    <cellStyle name="Moneda 5 9 2 3 5" xfId="3791"/>
    <cellStyle name="Moneda 5 9 2 3 5 2" xfId="10415"/>
    <cellStyle name="Moneda 5 9 2 3 6" xfId="7103"/>
    <cellStyle name="Moneda 5 9 2 4" xfId="755"/>
    <cellStyle name="Moneda 5 9 2 4 2" xfId="2411"/>
    <cellStyle name="Moneda 5 9 2 4 2 2" xfId="5723"/>
    <cellStyle name="Moneda 5 9 2 4 2 2 2" xfId="12347"/>
    <cellStyle name="Moneda 5 9 2 4 2 3" xfId="9035"/>
    <cellStyle name="Moneda 5 9 2 4 3" xfId="4067"/>
    <cellStyle name="Moneda 5 9 2 4 3 2" xfId="10691"/>
    <cellStyle name="Moneda 5 9 2 4 4" xfId="7379"/>
    <cellStyle name="Moneda 5 9 2 5" xfId="1307"/>
    <cellStyle name="Moneda 5 9 2 5 2" xfId="2963"/>
    <cellStyle name="Moneda 5 9 2 5 2 2" xfId="6275"/>
    <cellStyle name="Moneda 5 9 2 5 2 2 2" xfId="12899"/>
    <cellStyle name="Moneda 5 9 2 5 2 3" xfId="9587"/>
    <cellStyle name="Moneda 5 9 2 5 3" xfId="4619"/>
    <cellStyle name="Moneda 5 9 2 5 3 2" xfId="11243"/>
    <cellStyle name="Moneda 5 9 2 5 4" xfId="7931"/>
    <cellStyle name="Moneda 5 9 2 6" xfId="1859"/>
    <cellStyle name="Moneda 5 9 2 6 2" xfId="5171"/>
    <cellStyle name="Moneda 5 9 2 6 2 2" xfId="11795"/>
    <cellStyle name="Moneda 5 9 2 6 3" xfId="8483"/>
    <cellStyle name="Moneda 5 9 2 7" xfId="3515"/>
    <cellStyle name="Moneda 5 9 2 7 2" xfId="10139"/>
    <cellStyle name="Moneda 5 9 2 8" xfId="6827"/>
    <cellStyle name="Moneda 5 9 3" xfId="272"/>
    <cellStyle name="Moneda 5 9 3 2" xfId="548"/>
    <cellStyle name="Moneda 5 9 3 2 2" xfId="1100"/>
    <cellStyle name="Moneda 5 9 3 2 2 2" xfId="2756"/>
    <cellStyle name="Moneda 5 9 3 2 2 2 2" xfId="6068"/>
    <cellStyle name="Moneda 5 9 3 2 2 2 2 2" xfId="12692"/>
    <cellStyle name="Moneda 5 9 3 2 2 2 3" xfId="9380"/>
    <cellStyle name="Moneda 5 9 3 2 2 3" xfId="4412"/>
    <cellStyle name="Moneda 5 9 3 2 2 3 2" xfId="11036"/>
    <cellStyle name="Moneda 5 9 3 2 2 4" xfId="7724"/>
    <cellStyle name="Moneda 5 9 3 2 3" xfId="1652"/>
    <cellStyle name="Moneda 5 9 3 2 3 2" xfId="3308"/>
    <cellStyle name="Moneda 5 9 3 2 3 2 2" xfId="6620"/>
    <cellStyle name="Moneda 5 9 3 2 3 2 2 2" xfId="13244"/>
    <cellStyle name="Moneda 5 9 3 2 3 2 3" xfId="9932"/>
    <cellStyle name="Moneda 5 9 3 2 3 3" xfId="4964"/>
    <cellStyle name="Moneda 5 9 3 2 3 3 2" xfId="11588"/>
    <cellStyle name="Moneda 5 9 3 2 3 4" xfId="8276"/>
    <cellStyle name="Moneda 5 9 3 2 4" xfId="2204"/>
    <cellStyle name="Moneda 5 9 3 2 4 2" xfId="5516"/>
    <cellStyle name="Moneda 5 9 3 2 4 2 2" xfId="12140"/>
    <cellStyle name="Moneda 5 9 3 2 4 3" xfId="8828"/>
    <cellStyle name="Moneda 5 9 3 2 5" xfId="3860"/>
    <cellStyle name="Moneda 5 9 3 2 5 2" xfId="10484"/>
    <cellStyle name="Moneda 5 9 3 2 6" xfId="7172"/>
    <cellStyle name="Moneda 5 9 3 3" xfId="824"/>
    <cellStyle name="Moneda 5 9 3 3 2" xfId="2480"/>
    <cellStyle name="Moneda 5 9 3 3 2 2" xfId="5792"/>
    <cellStyle name="Moneda 5 9 3 3 2 2 2" xfId="12416"/>
    <cellStyle name="Moneda 5 9 3 3 2 3" xfId="9104"/>
    <cellStyle name="Moneda 5 9 3 3 3" xfId="4136"/>
    <cellStyle name="Moneda 5 9 3 3 3 2" xfId="10760"/>
    <cellStyle name="Moneda 5 9 3 3 4" xfId="7448"/>
    <cellStyle name="Moneda 5 9 3 4" xfId="1376"/>
    <cellStyle name="Moneda 5 9 3 4 2" xfId="3032"/>
    <cellStyle name="Moneda 5 9 3 4 2 2" xfId="6344"/>
    <cellStyle name="Moneda 5 9 3 4 2 2 2" xfId="12968"/>
    <cellStyle name="Moneda 5 9 3 4 2 3" xfId="9656"/>
    <cellStyle name="Moneda 5 9 3 4 3" xfId="4688"/>
    <cellStyle name="Moneda 5 9 3 4 3 2" xfId="11312"/>
    <cellStyle name="Moneda 5 9 3 4 4" xfId="8000"/>
    <cellStyle name="Moneda 5 9 3 5" xfId="1928"/>
    <cellStyle name="Moneda 5 9 3 5 2" xfId="5240"/>
    <cellStyle name="Moneda 5 9 3 5 2 2" xfId="11864"/>
    <cellStyle name="Moneda 5 9 3 5 3" xfId="8552"/>
    <cellStyle name="Moneda 5 9 3 6" xfId="3584"/>
    <cellStyle name="Moneda 5 9 3 6 2" xfId="10208"/>
    <cellStyle name="Moneda 5 9 3 7" xfId="6896"/>
    <cellStyle name="Moneda 5 9 4" xfId="410"/>
    <cellStyle name="Moneda 5 9 4 2" xfId="962"/>
    <cellStyle name="Moneda 5 9 4 2 2" xfId="2618"/>
    <cellStyle name="Moneda 5 9 4 2 2 2" xfId="5930"/>
    <cellStyle name="Moneda 5 9 4 2 2 2 2" xfId="12554"/>
    <cellStyle name="Moneda 5 9 4 2 2 3" xfId="9242"/>
    <cellStyle name="Moneda 5 9 4 2 3" xfId="4274"/>
    <cellStyle name="Moneda 5 9 4 2 3 2" xfId="10898"/>
    <cellStyle name="Moneda 5 9 4 2 4" xfId="7586"/>
    <cellStyle name="Moneda 5 9 4 3" xfId="1514"/>
    <cellStyle name="Moneda 5 9 4 3 2" xfId="3170"/>
    <cellStyle name="Moneda 5 9 4 3 2 2" xfId="6482"/>
    <cellStyle name="Moneda 5 9 4 3 2 2 2" xfId="13106"/>
    <cellStyle name="Moneda 5 9 4 3 2 3" xfId="9794"/>
    <cellStyle name="Moneda 5 9 4 3 3" xfId="4826"/>
    <cellStyle name="Moneda 5 9 4 3 3 2" xfId="11450"/>
    <cellStyle name="Moneda 5 9 4 3 4" xfId="8138"/>
    <cellStyle name="Moneda 5 9 4 4" xfId="2066"/>
    <cellStyle name="Moneda 5 9 4 4 2" xfId="5378"/>
    <cellStyle name="Moneda 5 9 4 4 2 2" xfId="12002"/>
    <cellStyle name="Moneda 5 9 4 4 3" xfId="8690"/>
    <cellStyle name="Moneda 5 9 4 5" xfId="3722"/>
    <cellStyle name="Moneda 5 9 4 5 2" xfId="10346"/>
    <cellStyle name="Moneda 5 9 4 6" xfId="7034"/>
    <cellStyle name="Moneda 5 9 5" xfId="686"/>
    <cellStyle name="Moneda 5 9 5 2" xfId="2342"/>
    <cellStyle name="Moneda 5 9 5 2 2" xfId="5654"/>
    <cellStyle name="Moneda 5 9 5 2 2 2" xfId="12278"/>
    <cellStyle name="Moneda 5 9 5 2 3" xfId="8966"/>
    <cellStyle name="Moneda 5 9 5 3" xfId="3998"/>
    <cellStyle name="Moneda 5 9 5 3 2" xfId="10622"/>
    <cellStyle name="Moneda 5 9 5 4" xfId="7310"/>
    <cellStyle name="Moneda 5 9 6" xfId="1238"/>
    <cellStyle name="Moneda 5 9 6 2" xfId="2894"/>
    <cellStyle name="Moneda 5 9 6 2 2" xfId="6206"/>
    <cellStyle name="Moneda 5 9 6 2 2 2" xfId="12830"/>
    <cellStyle name="Moneda 5 9 6 2 3" xfId="9518"/>
    <cellStyle name="Moneda 5 9 6 3" xfId="4550"/>
    <cellStyle name="Moneda 5 9 6 3 2" xfId="11174"/>
    <cellStyle name="Moneda 5 9 6 4" xfId="7862"/>
    <cellStyle name="Moneda 5 9 7" xfId="1790"/>
    <cellStyle name="Moneda 5 9 7 2" xfId="5102"/>
    <cellStyle name="Moneda 5 9 7 2 2" xfId="11726"/>
    <cellStyle name="Moneda 5 9 7 3" xfId="8414"/>
    <cellStyle name="Moneda 5 9 8" xfId="3446"/>
    <cellStyle name="Moneda 5 9 8 2" xfId="10070"/>
    <cellStyle name="Moneda 5 9 9" xfId="6758"/>
    <cellStyle name="Moneda 6" xfId="90"/>
    <cellStyle name="Moneda 7" xfId="167"/>
    <cellStyle name="Moneda 7 2" xfId="236"/>
    <cellStyle name="Moneda 7 2 2" xfId="374"/>
    <cellStyle name="Moneda 7 2 2 2" xfId="650"/>
    <cellStyle name="Moneda 7 2 2 2 2" xfId="1202"/>
    <cellStyle name="Moneda 7 2 2 2 2 2" xfId="2858"/>
    <cellStyle name="Moneda 7 2 2 2 2 2 2" xfId="6170"/>
    <cellStyle name="Moneda 7 2 2 2 2 2 2 2" xfId="12794"/>
    <cellStyle name="Moneda 7 2 2 2 2 2 3" xfId="9482"/>
    <cellStyle name="Moneda 7 2 2 2 2 3" xfId="4514"/>
    <cellStyle name="Moneda 7 2 2 2 2 3 2" xfId="11138"/>
    <cellStyle name="Moneda 7 2 2 2 2 4" xfId="7826"/>
    <cellStyle name="Moneda 7 2 2 2 3" xfId="1754"/>
    <cellStyle name="Moneda 7 2 2 2 3 2" xfId="3410"/>
    <cellStyle name="Moneda 7 2 2 2 3 2 2" xfId="6722"/>
    <cellStyle name="Moneda 7 2 2 2 3 2 2 2" xfId="13346"/>
    <cellStyle name="Moneda 7 2 2 2 3 2 3" xfId="10034"/>
    <cellStyle name="Moneda 7 2 2 2 3 3" xfId="5066"/>
    <cellStyle name="Moneda 7 2 2 2 3 3 2" xfId="11690"/>
    <cellStyle name="Moneda 7 2 2 2 3 4" xfId="8378"/>
    <cellStyle name="Moneda 7 2 2 2 4" xfId="2306"/>
    <cellStyle name="Moneda 7 2 2 2 4 2" xfId="5618"/>
    <cellStyle name="Moneda 7 2 2 2 4 2 2" xfId="12242"/>
    <cellStyle name="Moneda 7 2 2 2 4 3" xfId="8930"/>
    <cellStyle name="Moneda 7 2 2 2 5" xfId="3962"/>
    <cellStyle name="Moneda 7 2 2 2 5 2" xfId="10586"/>
    <cellStyle name="Moneda 7 2 2 2 6" xfId="7274"/>
    <cellStyle name="Moneda 7 2 2 3" xfId="926"/>
    <cellStyle name="Moneda 7 2 2 3 2" xfId="2582"/>
    <cellStyle name="Moneda 7 2 2 3 2 2" xfId="5894"/>
    <cellStyle name="Moneda 7 2 2 3 2 2 2" xfId="12518"/>
    <cellStyle name="Moneda 7 2 2 3 2 3" xfId="9206"/>
    <cellStyle name="Moneda 7 2 2 3 3" xfId="4238"/>
    <cellStyle name="Moneda 7 2 2 3 3 2" xfId="10862"/>
    <cellStyle name="Moneda 7 2 2 3 4" xfId="7550"/>
    <cellStyle name="Moneda 7 2 2 4" xfId="1478"/>
    <cellStyle name="Moneda 7 2 2 4 2" xfId="3134"/>
    <cellStyle name="Moneda 7 2 2 4 2 2" xfId="6446"/>
    <cellStyle name="Moneda 7 2 2 4 2 2 2" xfId="13070"/>
    <cellStyle name="Moneda 7 2 2 4 2 3" xfId="9758"/>
    <cellStyle name="Moneda 7 2 2 4 3" xfId="4790"/>
    <cellStyle name="Moneda 7 2 2 4 3 2" xfId="11414"/>
    <cellStyle name="Moneda 7 2 2 4 4" xfId="8102"/>
    <cellStyle name="Moneda 7 2 2 5" xfId="2030"/>
    <cellStyle name="Moneda 7 2 2 5 2" xfId="5342"/>
    <cellStyle name="Moneda 7 2 2 5 2 2" xfId="11966"/>
    <cellStyle name="Moneda 7 2 2 5 3" xfId="8654"/>
    <cellStyle name="Moneda 7 2 2 6" xfId="3686"/>
    <cellStyle name="Moneda 7 2 2 6 2" xfId="10310"/>
    <cellStyle name="Moneda 7 2 2 7" xfId="6998"/>
    <cellStyle name="Moneda 7 2 3" xfId="512"/>
    <cellStyle name="Moneda 7 2 3 2" xfId="1064"/>
    <cellStyle name="Moneda 7 2 3 2 2" xfId="2720"/>
    <cellStyle name="Moneda 7 2 3 2 2 2" xfId="6032"/>
    <cellStyle name="Moneda 7 2 3 2 2 2 2" xfId="12656"/>
    <cellStyle name="Moneda 7 2 3 2 2 3" xfId="9344"/>
    <cellStyle name="Moneda 7 2 3 2 3" xfId="4376"/>
    <cellStyle name="Moneda 7 2 3 2 3 2" xfId="11000"/>
    <cellStyle name="Moneda 7 2 3 2 4" xfId="7688"/>
    <cellStyle name="Moneda 7 2 3 3" xfId="1616"/>
    <cellStyle name="Moneda 7 2 3 3 2" xfId="3272"/>
    <cellStyle name="Moneda 7 2 3 3 2 2" xfId="6584"/>
    <cellStyle name="Moneda 7 2 3 3 2 2 2" xfId="13208"/>
    <cellStyle name="Moneda 7 2 3 3 2 3" xfId="9896"/>
    <cellStyle name="Moneda 7 2 3 3 3" xfId="4928"/>
    <cellStyle name="Moneda 7 2 3 3 3 2" xfId="11552"/>
    <cellStyle name="Moneda 7 2 3 3 4" xfId="8240"/>
    <cellStyle name="Moneda 7 2 3 4" xfId="2168"/>
    <cellStyle name="Moneda 7 2 3 4 2" xfId="5480"/>
    <cellStyle name="Moneda 7 2 3 4 2 2" xfId="12104"/>
    <cellStyle name="Moneda 7 2 3 4 3" xfId="8792"/>
    <cellStyle name="Moneda 7 2 3 5" xfId="3824"/>
    <cellStyle name="Moneda 7 2 3 5 2" xfId="10448"/>
    <cellStyle name="Moneda 7 2 3 6" xfId="7136"/>
    <cellStyle name="Moneda 7 2 4" xfId="788"/>
    <cellStyle name="Moneda 7 2 4 2" xfId="2444"/>
    <cellStyle name="Moneda 7 2 4 2 2" xfId="5756"/>
    <cellStyle name="Moneda 7 2 4 2 2 2" xfId="12380"/>
    <cellStyle name="Moneda 7 2 4 2 3" xfId="9068"/>
    <cellStyle name="Moneda 7 2 4 3" xfId="4100"/>
    <cellStyle name="Moneda 7 2 4 3 2" xfId="10724"/>
    <cellStyle name="Moneda 7 2 4 4" xfId="7412"/>
    <cellStyle name="Moneda 7 2 5" xfId="1340"/>
    <cellStyle name="Moneda 7 2 5 2" xfId="2996"/>
    <cellStyle name="Moneda 7 2 5 2 2" xfId="6308"/>
    <cellStyle name="Moneda 7 2 5 2 2 2" xfId="12932"/>
    <cellStyle name="Moneda 7 2 5 2 3" xfId="9620"/>
    <cellStyle name="Moneda 7 2 5 3" xfId="4652"/>
    <cellStyle name="Moneda 7 2 5 3 2" xfId="11276"/>
    <cellStyle name="Moneda 7 2 5 4" xfId="7964"/>
    <cellStyle name="Moneda 7 2 6" xfId="1892"/>
    <cellStyle name="Moneda 7 2 6 2" xfId="5204"/>
    <cellStyle name="Moneda 7 2 6 2 2" xfId="11828"/>
    <cellStyle name="Moneda 7 2 6 3" xfId="8516"/>
    <cellStyle name="Moneda 7 2 7" xfId="3548"/>
    <cellStyle name="Moneda 7 2 7 2" xfId="10172"/>
    <cellStyle name="Moneda 7 2 8" xfId="6860"/>
    <cellStyle name="Moneda 7 3" xfId="305"/>
    <cellStyle name="Moneda 7 3 2" xfId="581"/>
    <cellStyle name="Moneda 7 3 2 2" xfId="1133"/>
    <cellStyle name="Moneda 7 3 2 2 2" xfId="2789"/>
    <cellStyle name="Moneda 7 3 2 2 2 2" xfId="6101"/>
    <cellStyle name="Moneda 7 3 2 2 2 2 2" xfId="12725"/>
    <cellStyle name="Moneda 7 3 2 2 2 3" xfId="9413"/>
    <cellStyle name="Moneda 7 3 2 2 3" xfId="4445"/>
    <cellStyle name="Moneda 7 3 2 2 3 2" xfId="11069"/>
    <cellStyle name="Moneda 7 3 2 2 4" xfId="7757"/>
    <cellStyle name="Moneda 7 3 2 3" xfId="1685"/>
    <cellStyle name="Moneda 7 3 2 3 2" xfId="3341"/>
    <cellStyle name="Moneda 7 3 2 3 2 2" xfId="6653"/>
    <cellStyle name="Moneda 7 3 2 3 2 2 2" xfId="13277"/>
    <cellStyle name="Moneda 7 3 2 3 2 3" xfId="9965"/>
    <cellStyle name="Moneda 7 3 2 3 3" xfId="4997"/>
    <cellStyle name="Moneda 7 3 2 3 3 2" xfId="11621"/>
    <cellStyle name="Moneda 7 3 2 3 4" xfId="8309"/>
    <cellStyle name="Moneda 7 3 2 4" xfId="2237"/>
    <cellStyle name="Moneda 7 3 2 4 2" xfId="5549"/>
    <cellStyle name="Moneda 7 3 2 4 2 2" xfId="12173"/>
    <cellStyle name="Moneda 7 3 2 4 3" xfId="8861"/>
    <cellStyle name="Moneda 7 3 2 5" xfId="3893"/>
    <cellStyle name="Moneda 7 3 2 5 2" xfId="10517"/>
    <cellStyle name="Moneda 7 3 2 6" xfId="7205"/>
    <cellStyle name="Moneda 7 3 3" xfId="857"/>
    <cellStyle name="Moneda 7 3 3 2" xfId="2513"/>
    <cellStyle name="Moneda 7 3 3 2 2" xfId="5825"/>
    <cellStyle name="Moneda 7 3 3 2 2 2" xfId="12449"/>
    <cellStyle name="Moneda 7 3 3 2 3" xfId="9137"/>
    <cellStyle name="Moneda 7 3 3 3" xfId="4169"/>
    <cellStyle name="Moneda 7 3 3 3 2" xfId="10793"/>
    <cellStyle name="Moneda 7 3 3 4" xfId="7481"/>
    <cellStyle name="Moneda 7 3 4" xfId="1409"/>
    <cellStyle name="Moneda 7 3 4 2" xfId="3065"/>
    <cellStyle name="Moneda 7 3 4 2 2" xfId="6377"/>
    <cellStyle name="Moneda 7 3 4 2 2 2" xfId="13001"/>
    <cellStyle name="Moneda 7 3 4 2 3" xfId="9689"/>
    <cellStyle name="Moneda 7 3 4 3" xfId="4721"/>
    <cellStyle name="Moneda 7 3 4 3 2" xfId="11345"/>
    <cellStyle name="Moneda 7 3 4 4" xfId="8033"/>
    <cellStyle name="Moneda 7 3 5" xfId="1961"/>
    <cellStyle name="Moneda 7 3 5 2" xfId="5273"/>
    <cellStyle name="Moneda 7 3 5 2 2" xfId="11897"/>
    <cellStyle name="Moneda 7 3 5 3" xfId="8585"/>
    <cellStyle name="Moneda 7 3 6" xfId="3617"/>
    <cellStyle name="Moneda 7 3 6 2" xfId="10241"/>
    <cellStyle name="Moneda 7 3 7" xfId="6929"/>
    <cellStyle name="Moneda 7 4" xfId="443"/>
    <cellStyle name="Moneda 7 4 2" xfId="995"/>
    <cellStyle name="Moneda 7 4 2 2" xfId="2651"/>
    <cellStyle name="Moneda 7 4 2 2 2" xfId="5963"/>
    <cellStyle name="Moneda 7 4 2 2 2 2" xfId="12587"/>
    <cellStyle name="Moneda 7 4 2 2 3" xfId="9275"/>
    <cellStyle name="Moneda 7 4 2 3" xfId="4307"/>
    <cellStyle name="Moneda 7 4 2 3 2" xfId="10931"/>
    <cellStyle name="Moneda 7 4 2 4" xfId="7619"/>
    <cellStyle name="Moneda 7 4 3" xfId="1547"/>
    <cellStyle name="Moneda 7 4 3 2" xfId="3203"/>
    <cellStyle name="Moneda 7 4 3 2 2" xfId="6515"/>
    <cellStyle name="Moneda 7 4 3 2 2 2" xfId="13139"/>
    <cellStyle name="Moneda 7 4 3 2 3" xfId="9827"/>
    <cellStyle name="Moneda 7 4 3 3" xfId="4859"/>
    <cellStyle name="Moneda 7 4 3 3 2" xfId="11483"/>
    <cellStyle name="Moneda 7 4 3 4" xfId="8171"/>
    <cellStyle name="Moneda 7 4 4" xfId="2099"/>
    <cellStyle name="Moneda 7 4 4 2" xfId="5411"/>
    <cellStyle name="Moneda 7 4 4 2 2" xfId="12035"/>
    <cellStyle name="Moneda 7 4 4 3" xfId="8723"/>
    <cellStyle name="Moneda 7 4 5" xfId="3755"/>
    <cellStyle name="Moneda 7 4 5 2" xfId="10379"/>
    <cellStyle name="Moneda 7 4 6" xfId="7067"/>
    <cellStyle name="Moneda 7 5" xfId="719"/>
    <cellStyle name="Moneda 7 5 2" xfId="2375"/>
    <cellStyle name="Moneda 7 5 2 2" xfId="5687"/>
    <cellStyle name="Moneda 7 5 2 2 2" xfId="12311"/>
    <cellStyle name="Moneda 7 5 2 3" xfId="8999"/>
    <cellStyle name="Moneda 7 5 3" xfId="4031"/>
    <cellStyle name="Moneda 7 5 3 2" xfId="10655"/>
    <cellStyle name="Moneda 7 5 4" xfId="7343"/>
    <cellStyle name="Moneda 7 6" xfId="1271"/>
    <cellStyle name="Moneda 7 6 2" xfId="2927"/>
    <cellStyle name="Moneda 7 6 2 2" xfId="6239"/>
    <cellStyle name="Moneda 7 6 2 2 2" xfId="12863"/>
    <cellStyle name="Moneda 7 6 2 3" xfId="9551"/>
    <cellStyle name="Moneda 7 6 3" xfId="4583"/>
    <cellStyle name="Moneda 7 6 3 2" xfId="11207"/>
    <cellStyle name="Moneda 7 6 4" xfId="7895"/>
    <cellStyle name="Moneda 7 7" xfId="1823"/>
    <cellStyle name="Moneda 7 7 2" xfId="5135"/>
    <cellStyle name="Moneda 7 7 2 2" xfId="11759"/>
    <cellStyle name="Moneda 7 7 3" xfId="8447"/>
    <cellStyle name="Moneda 7 8" xfId="3479"/>
    <cellStyle name="Moneda 7 8 2" xfId="10103"/>
    <cellStyle name="Moneda 7 9" xfId="6791"/>
    <cellStyle name="Normal" xfId="0" builtinId="0"/>
    <cellStyle name="Normal 10" xfId="99"/>
    <cellStyle name="Normal 13" xfId="29"/>
    <cellStyle name="Normal 14" xfId="30"/>
    <cellStyle name="Normal 2" xfId="7"/>
    <cellStyle name="Normal 2 2" xfId="31"/>
    <cellStyle name="Normal 2 2 2" xfId="32"/>
    <cellStyle name="Normal 2 2 2 2" xfId="33"/>
    <cellStyle name="Normal 2 2 3" xfId="34"/>
    <cellStyle name="Normal 2 2 4" xfId="35"/>
    <cellStyle name="Normal 2 2 5" xfId="36"/>
    <cellStyle name="Normal 2 2 6" xfId="37"/>
    <cellStyle name="Normal 2 2 7" xfId="38"/>
    <cellStyle name="Normal 2 2 8" xfId="39"/>
    <cellStyle name="Normal 2 3" xfId="40"/>
    <cellStyle name="Normal 2 3 2" xfId="41"/>
    <cellStyle name="Normal 2 4" xfId="42"/>
    <cellStyle name="Normal 2 5" xfId="43"/>
    <cellStyle name="Normal 2 6" xfId="44"/>
    <cellStyle name="Normal 2 7" xfId="45"/>
    <cellStyle name="Normal 2 8" xfId="46"/>
    <cellStyle name="Normal 22" xfId="47"/>
    <cellStyle name="Normal 3" xfId="8"/>
    <cellStyle name="Normal 3 10" xfId="48"/>
    <cellStyle name="Normal 3 2" xfId="49"/>
    <cellStyle name="Normal 3 2 2" xfId="50"/>
    <cellStyle name="Normal 3 3" xfId="51"/>
    <cellStyle name="Normal 3 3 2" xfId="52"/>
    <cellStyle name="Normal 3 4" xfId="53"/>
    <cellStyle name="Normal 3 5" xfId="54"/>
    <cellStyle name="Normal 3 6" xfId="55"/>
    <cellStyle name="Normal 3 7" xfId="56"/>
    <cellStyle name="Normal 3 8" xfId="57"/>
    <cellStyle name="Normal 3 9" xfId="93"/>
    <cellStyle name="Normal 4" xfId="58"/>
    <cellStyle name="Normal 4 2" xfId="59"/>
    <cellStyle name="Normal 5" xfId="60"/>
    <cellStyle name="Normal 5 2" xfId="61"/>
    <cellStyle name="Normal 5 3" xfId="62"/>
    <cellStyle name="Normal 5 4" xfId="63"/>
    <cellStyle name="Normal 5 5" xfId="64"/>
    <cellStyle name="Normal 5 6" xfId="65"/>
    <cellStyle name="Normal 6" xfId="5"/>
    <cellStyle name="Normal 6 2" xfId="67"/>
    <cellStyle name="Normal 6 3" xfId="68"/>
    <cellStyle name="Normal 6 4" xfId="92"/>
    <cellStyle name="Normal 6 5" xfId="66"/>
    <cellStyle name="Normal 60" xfId="69"/>
    <cellStyle name="Normal 7" xfId="70"/>
    <cellStyle name="Normal 8" xfId="71"/>
    <cellStyle name="Normal 9" xfId="3"/>
    <cellStyle name="Normal 9 2" xfId="91"/>
    <cellStyle name="Normal 9 3" xfId="72"/>
    <cellStyle name="Notas 10" xfId="73"/>
    <cellStyle name="Notas 11" xfId="74"/>
    <cellStyle name="Notas 12" xfId="75"/>
    <cellStyle name="Notas 13" xfId="76"/>
    <cellStyle name="Notas 14" xfId="77"/>
    <cellStyle name="Notas 15" xfId="78"/>
    <cellStyle name="Notas 2" xfId="79"/>
    <cellStyle name="Notas 3" xfId="80"/>
    <cellStyle name="Notas 4" xfId="81"/>
    <cellStyle name="Notas 5" xfId="82"/>
    <cellStyle name="Notas 6" xfId="83"/>
    <cellStyle name="Notas 7" xfId="84"/>
    <cellStyle name="Notas 8" xfId="85"/>
    <cellStyle name="Notas 9" xfId="86"/>
    <cellStyle name="Porcentaje 4" xfId="6"/>
    <cellStyle name="Porcentual 2" xfId="87"/>
    <cellStyle name="Porcentual 3" xfId="88"/>
  </cellStyles>
  <dxfs count="325">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68" formatCode="_(&quot;$&quot;\ * #,##0_);_(&quot;$&quot;\ * \(#,##0\);_(&quot;$&quot;\ * &quot;-&quot;??_);_(@_)"/>
      <border diagonalUp="0" diagonalDown="0" outline="0">
        <left/>
        <right style="thin">
          <color theme="0"/>
        </right>
        <top/>
        <bottom/>
      </border>
    </dxf>
    <dxf>
      <numFmt numFmtId="169" formatCode="yyyy/mm/dd;@"/>
    </dxf>
    <dxf>
      <numFmt numFmtId="169" formatCode="yyyy/mm/dd;@"/>
    </dxf>
    <dxf>
      <numFmt numFmtId="169" formatCode="yyyy/mm/dd;@"/>
      <alignment horizontal="center" vertical="center" textRotation="0" wrapText="0" indent="0" justifyLastLine="0" shrinkToFit="0" readingOrder="0"/>
    </dxf>
    <dxf>
      <alignment horizontal="center" vertical="center" textRotation="0" wrapText="0" indent="0" justifyLastLine="0" shrinkToFit="0" readingOrder="0"/>
    </dxf>
    <dxf>
      <numFmt numFmtId="168" formatCode="_(&quot;$&quot;\ * #,##0_);_(&quot;$&quot;\ * \(#,##0\);_(&quot;$&quot;\ * &quot;-&quot;??_);_(@_)"/>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numFmt numFmtId="19" formatCode="d/mm/yyyy"/>
    </dxf>
    <dxf>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68" formatCode="_(&quot;$&quot;\ * #,##0_);_(&quot;$&quot;\ * \(#,##0\);_(&quot;$&quot;\ * &quot;-&quot;??_);_(@_)"/>
      <alignment horizontal="center" vertical="center" textRotation="0" wrapText="0" indent="0" justifyLastLine="0" shrinkToFit="0" readingOrder="0"/>
    </dxf>
    <dxf>
      <numFmt numFmtId="168" formatCode="_(&quot;$&quot;\ * #,##0_);_(&quot;$&quot;\ * \(#,##0\);_(&quot;$&quot;\ * &quot;-&quot;??_);_(@_)"/>
    </dxf>
    <dxf>
      <numFmt numFmtId="1" formatCode="0"/>
      <alignment horizontal="center" vertical="bottom" textRotation="0" wrapText="0" indent="0" justifyLastLine="0" shrinkToFit="0" readingOrder="0"/>
    </dxf>
    <dxf>
      <numFmt numFmtId="1" formatCode="0"/>
      <alignment horizontal="center" vertical="center" textRotation="0" wrapText="0" indent="0" justifyLastLine="0" shrinkToFit="0" readingOrder="0"/>
    </dxf>
    <dxf>
      <numFmt numFmtId="19" formatCode="d/mm/yyyy"/>
      <alignment horizontal="center" vertical="bottom" textRotation="0" wrapText="0" indent="0" justifyLastLine="0" shrinkToFit="0" readingOrder="0"/>
    </dxf>
    <dxf>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mm/yyyy"/>
      <alignment horizontal="center" vertical="center" textRotation="0" wrapText="0" indent="0" justifyLastLine="0" shrinkToFit="0" readingOrder="0"/>
    </dxf>
    <dxf>
      <numFmt numFmtId="167" formatCode="_(* #,##0_);_(* \(#,##0\);_(* &quot;-&quot;??_);_(@_)"/>
    </dxf>
    <dxf>
      <numFmt numFmtId="167" formatCode="_(* #,##0_);_(* \(#,##0\);_(* &quot;-&quot;??_);_(@_)"/>
    </dxf>
    <dxf>
      <alignment horizontal="center" vertical="bottom" textRotation="0" wrapText="0" indent="0" justifyLastLine="0" shrinkToFit="0" readingOrder="0"/>
    </dxf>
    <dxf>
      <numFmt numFmtId="19" formatCode="d/mm/yyyy"/>
      <alignment horizontal="center" vertical="center" textRotation="0" wrapText="0" indent="0" justifyLastLine="0" shrinkToFit="0" readingOrder="0"/>
    </dxf>
    <dxf>
      <numFmt numFmtId="19" formatCode="d/mm/yyyy"/>
      <alignment horizontal="right" vertical="center" textRotation="0" wrapText="0" indent="0" justifyLastLine="0" shrinkToFit="0" readingOrder="0"/>
    </dxf>
    <dxf>
      <alignment horizontal="center" vertical="bottom" textRotation="0" wrapText="0" indent="0" justifyLastLine="0" shrinkToFit="0" readingOrder="0"/>
    </dxf>
    <dxf>
      <numFmt numFmtId="167" formatCode="_(* #,##0_);_(* \(#,##0\);_(* &quot;-&quot;??_);_(@_)"/>
    </dxf>
    <dxf>
      <numFmt numFmtId="167" formatCode="_(* #,##0_);_(* \(#,##0\);_(* &quot;-&quot;??_);_(@_)"/>
    </dxf>
    <dxf>
      <numFmt numFmtId="167" formatCode="_(* #,##0_);_(* \(#,##0\);_(* &quot;-&quot;??_);_(@_)"/>
    </dxf>
    <dxf>
      <alignment horizontal="center" vertical="center" textRotation="0" wrapText="0" indent="0" justifyLastLine="0" shrinkToFit="0" readingOrder="0"/>
    </dxf>
    <dxf>
      <numFmt numFmtId="168" formatCode="_(&quot;$&quot;\ * #,##0_);_(&quot;$&quot;\ * \(#,##0\);_(&quot;$&quot;\ * &quot;-&quot;??_);_(@_)"/>
      <alignment horizontal="center" vertical="center" textRotation="0" wrapText="0" indent="0" justifyLastLine="0" shrinkToFit="0" readingOrder="0"/>
    </dxf>
    <dxf>
      <numFmt numFmtId="168" formatCode="_(&quot;$&quot;\ * #,##0_);_(&quot;$&quot;\ * \(#,##0\);_(&quot;$&quot;\ * &quot;-&quot;??_);_(@_)"/>
      <alignment horizontal="center" vertical="center" textRotation="0" wrapText="0" indent="0" justifyLastLine="0" shrinkToFit="0" readingOrder="0"/>
    </dxf>
    <dxf>
      <numFmt numFmtId="168" formatCode="_(&quot;$&quot;\ * #,##0_);_(&quot;$&quot;\ * \(#,##0\);_(&quot;$&quot;\ * &quot;-&quot;??_);_(@_)"/>
    </dxf>
    <dxf>
      <numFmt numFmtId="168" formatCode="_(&quot;$&quot;\ * #,##0_);_(&quot;$&quot;\ * \(#,##0\);_(&quot;$&quot;\ * &quot;-&quot;??_);_(@_)"/>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numFmt numFmtId="176"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numFmt numFmtId="176" formatCode="dd/mm/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numFmt numFmtId="3" formatCode="#,##0"/>
      <fill>
        <patternFill patternType="none">
          <fgColor theme="9" tint="0.79998168889431442"/>
          <bgColor auto="1"/>
        </patternFill>
      </fill>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Trebuchet MS"/>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sz val="9"/>
        <color theme="1"/>
        <name val="Trebuchet MS"/>
        <scheme val="none"/>
      </font>
      <fill>
        <patternFill patternType="none">
          <bgColor auto="1"/>
        </patternFill>
      </fill>
    </dxf>
    <dxf>
      <border outline="0">
        <bottom style="thin">
          <color indexed="64"/>
        </bottom>
      </border>
    </dxf>
    <dxf>
      <font>
        <b/>
        <i val="0"/>
        <strike val="0"/>
        <condense val="0"/>
        <extend val="0"/>
        <outline val="0"/>
        <shadow val="0"/>
        <u val="none"/>
        <vertAlign val="baseline"/>
        <sz val="9"/>
        <color theme="1"/>
        <name val="Trebuchet MS"/>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92D050"/>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numFmt numFmtId="170" formatCode="yyyy/mm/dd"/>
      <fill>
        <patternFill patternType="none">
          <fgColor indexed="64"/>
          <bgColor indexed="65"/>
        </patternFill>
      </fill>
    </dxf>
    <dxf>
      <fill>
        <patternFill patternType="none">
          <fgColor indexed="64"/>
          <bgColor indexed="65"/>
        </patternFill>
      </fill>
    </dxf>
    <dxf>
      <numFmt numFmtId="176" formatCode="dd/mm/yyyy"/>
      <fill>
        <patternFill patternType="none">
          <fgColor indexed="64"/>
          <bgColor indexed="65"/>
        </patternFill>
      </fill>
    </dxf>
    <dxf>
      <numFmt numFmtId="176" formatCode="dd/mm/yyyy"/>
      <fill>
        <patternFill patternType="none">
          <fgColor indexed="64"/>
          <bgColor indexed="65"/>
        </patternFill>
      </fill>
    </dxf>
    <dxf>
      <numFmt numFmtId="176" formatCode="dd/mm/yyyy"/>
      <fill>
        <patternFill patternType="none">
          <fgColor indexed="64"/>
          <bgColor indexed="65"/>
        </patternFill>
      </fill>
    </dxf>
    <dxf>
      <numFmt numFmtId="176" formatCode="dd/mm/yyyy"/>
      <fill>
        <patternFill patternType="none">
          <fgColor indexed="64"/>
          <bgColor indexed="65"/>
        </patternFill>
      </fill>
    </dxf>
    <dxf>
      <fill>
        <patternFill patternType="none">
          <fgColor indexed="64"/>
          <bgColor indexed="65"/>
        </patternFill>
      </fill>
    </dxf>
    <dxf>
      <numFmt numFmtId="176" formatCode="dd/mm/yyyy"/>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176" formatCode="dd/mm/yyyy"/>
      <fill>
        <patternFill patternType="none">
          <fgColor indexed="64"/>
          <bgColor indexed="65"/>
        </patternFill>
      </fill>
    </dxf>
    <dxf>
      <fill>
        <patternFill patternType="none">
          <fgColor indexed="64"/>
          <bgColor indexed="65"/>
        </patternFill>
      </fill>
    </dxf>
    <dxf>
      <numFmt numFmtId="176" formatCode="dd/mm/yyyy"/>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numFmt numFmtId="176" formatCode="dd/mm/yyyy"/>
      <fill>
        <patternFill patternType="none">
          <fgColor indexed="64"/>
          <bgColor indexed="65"/>
        </patternFill>
      </fill>
    </dxf>
    <dxf>
      <numFmt numFmtId="176" formatCode="dd/mm/yyyy"/>
      <fill>
        <patternFill patternType="none">
          <fgColor indexed="64"/>
          <bgColor indexed="65"/>
        </patternFill>
      </fill>
    </dxf>
    <dxf>
      <numFmt numFmtId="176" formatCode="dd/mm/yyyy"/>
      <fill>
        <patternFill patternType="none">
          <fgColor indexed="64"/>
          <bgColor indexed="65"/>
        </patternFill>
      </fill>
    </dxf>
    <dxf>
      <numFmt numFmtId="0" formatCode="General"/>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numFmt numFmtId="176" formatCode="dd/mm/yyyy"/>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dxf>
    <dxf>
      <numFmt numFmtId="176" formatCode="dd/mm/yyyy"/>
      <fill>
        <patternFill patternType="none">
          <fgColor indexed="64"/>
          <bgColor indexed="65"/>
        </patternFill>
      </fill>
    </dxf>
    <dxf>
      <numFmt numFmtId="176" formatCode="dd/mm/yyyy"/>
      <fill>
        <patternFill patternType="none">
          <fgColor indexed="64"/>
          <bgColor indexed="65"/>
        </patternFill>
      </fill>
    </dxf>
    <dxf>
      <fill>
        <patternFill patternType="none">
          <fgColor indexed="64"/>
          <bgColor indexed="65"/>
        </patternFill>
      </fill>
    </dxf>
    <dxf>
      <numFmt numFmtId="176" formatCode="dd/mm/yyyy"/>
      <fill>
        <patternFill patternType="none">
          <fgColor indexed="64"/>
          <bgColor indexed="65"/>
        </patternFill>
      </fill>
    </dxf>
    <dxf>
      <fill>
        <patternFill patternType="none">
          <fgColor indexed="64"/>
          <bgColor indexed="65"/>
        </patternFill>
      </fill>
    </dxf>
    <dxf>
      <numFmt numFmtId="168" formatCode="_(&quot;$&quot;\ * #,##0_);_(&quot;$&quot;\ * \(#,##0\);_(&quot;$&quot;\ * &quot;-&quot;??_);_(@_)"/>
      <fill>
        <patternFill patternType="none">
          <fgColor indexed="64"/>
          <bgColor indexed="65"/>
        </patternFill>
      </fill>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numFmt numFmtId="176" formatCode="dd/mm/yyyy"/>
      <fill>
        <patternFill patternType="none">
          <fgColor indexed="64"/>
          <bgColor indexed="65"/>
        </patternFill>
      </fill>
      <alignment horizontal="center" textRotation="0" indent="0" justifyLastLine="0" shrinkToFit="0" readingOrder="0"/>
    </dxf>
    <dxf>
      <fill>
        <patternFill patternType="none">
          <fgColor indexed="64"/>
          <bgColor indexed="65"/>
        </patternFill>
      </fill>
      <alignment horizontal="center" textRotation="0" indent="0" justifyLastLine="0" shrinkToFit="0" readingOrder="0"/>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font>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70" formatCode="yyyy/mm/dd"/>
      <fill>
        <patternFill patternType="none">
          <fgColor indexed="64"/>
          <bgColor indexed="65"/>
        </patternFill>
      </fill>
    </dxf>
    <dxf>
      <font>
        <b/>
        <i val="0"/>
        <strike val="0"/>
        <condense val="0"/>
        <extend val="0"/>
        <outline val="0"/>
        <shadow val="0"/>
        <u val="none"/>
        <vertAlign val="baseline"/>
        <sz val="10"/>
        <color theme="0"/>
        <name val="Calibri"/>
        <scheme val="minor"/>
      </font>
      <numFmt numFmtId="170" formatCode="yyyy/mm/dd"/>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68" formatCode="_(&quot;$&quot;\ * #,##0_);_(&quot;$&quot;\ * \(#,##0\);_(&quot;$&quot;\ * &quot;-&quot;??_);_(@_)"/>
      <fill>
        <patternFill patternType="none">
          <fgColor indexed="64"/>
          <bgColor indexed="65"/>
        </patternFill>
      </fill>
      <border>
        <right style="thin">
          <color theme="0"/>
        </right>
      </border>
    </dxf>
    <dxf>
      <numFmt numFmtId="169" formatCode="yyyy/mm/dd;@"/>
      <fill>
        <patternFill patternType="none">
          <fgColor indexed="64"/>
          <bgColor indexed="65"/>
        </patternFill>
      </fill>
    </dxf>
    <dxf>
      <numFmt numFmtId="169" formatCode="yyyy/mm/dd;@"/>
      <fill>
        <patternFill patternType="none">
          <fgColor indexed="64"/>
          <bgColor indexed="65"/>
        </patternFill>
      </fill>
    </dxf>
    <dxf>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168" formatCode="_(&quot;$&quot;\ * #,##0_);_(&quot;$&quot;\ * \(#,##0\);_(&quot;$&quot;\ * &quot;-&quot;??_);_(@_)"/>
      <fill>
        <patternFill patternType="none">
          <fgColor indexed="64"/>
          <bgColor indexed="65"/>
        </patternFill>
      </fill>
    </dxf>
    <dxf>
      <numFmt numFmtId="13" formatCode="0%"/>
      <fill>
        <patternFill patternType="none">
          <fgColor indexed="64"/>
          <bgColor indexed="65"/>
        </patternFill>
      </fill>
      <alignment horizontal="center" vertical="center" textRotation="0" indent="0" justifyLastLine="0" shrinkToFit="0" readingOrder="0"/>
    </dxf>
    <dxf>
      <numFmt numFmtId="19" formatCode="d/mm/yyyy"/>
      <fill>
        <patternFill patternType="none">
          <fgColor indexed="64"/>
          <bgColor indexed="65"/>
        </patternFill>
      </fill>
    </dxf>
    <dxf>
      <numFmt numFmtId="19" formatCode="d/mm/yyyy"/>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numFmt numFmtId="19" formatCode="d/mm/yyyy"/>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168" formatCode="_(&quot;$&quot;\ * #,##0_);_(&quot;$&quot;\ * \(#,##0\);_(&quot;$&quot;\ * &quot;-&quot;??_);_(@_)"/>
      <fill>
        <patternFill patternType="none">
          <fgColor indexed="64"/>
          <bgColor indexed="65"/>
        </patternFill>
      </fill>
    </dxf>
    <dxf>
      <numFmt numFmtId="168" formatCode="_(&quot;$&quot;\ * #,##0_);_(&quot;$&quot;\ * \(#,##0\);_(&quot;$&quot;\ * &quot;-&quot;??_);_(@_)"/>
      <fill>
        <patternFill patternType="none">
          <fgColor indexed="64"/>
          <bgColor indexed="65"/>
        </patternFill>
      </fill>
    </dxf>
    <dxf>
      <fill>
        <patternFill patternType="none">
          <fgColor indexed="64"/>
          <bgColor indexed="65"/>
        </patternFill>
      </fill>
    </dxf>
    <dxf>
      <numFmt numFmtId="1" formatCode="0"/>
      <fill>
        <patternFill patternType="none">
          <fgColor indexed="64"/>
          <bgColor indexed="65"/>
        </patternFill>
      </fill>
      <alignment horizontal="center" vertical="bottom" textRotation="0" wrapText="0" indent="0" justifyLastLine="0" shrinkToFit="0" readingOrder="0"/>
    </dxf>
    <dxf>
      <numFmt numFmtId="1" formatCode="0"/>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76" formatCode="dd/mm/yyyy"/>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76" formatCode="dd/mm/yyyy"/>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ont>
        <b/>
      </font>
      <numFmt numFmtId="176" formatCode="dd/mm/yyyy"/>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ont>
        <b val="0"/>
      </font>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numFmt numFmtId="176" formatCode="dd/mm/yyyy"/>
      <fill>
        <patternFill patternType="none">
          <fgColor indexed="64"/>
          <bgColor indexed="65"/>
        </patternFill>
      </fill>
      <alignment horizontal="center" vertical="center" textRotation="0" wrapText="0" indent="0" justifyLastLine="0" shrinkToFit="0" readingOrder="0"/>
    </dxf>
    <dxf>
      <numFmt numFmtId="167" formatCode="_(* #,##0_);_(* \(#,##0\);_(* &quot;-&quot;??_);_(@_)"/>
      <fill>
        <patternFill patternType="none">
          <fgColor indexed="64"/>
          <bgColor indexed="65"/>
        </patternFill>
      </fill>
    </dxf>
    <dxf>
      <numFmt numFmtId="167" formatCode="_(* #,##0_);_(* \(#,##0\);_(* &quot;-&quot;??_);_(@_)"/>
      <fill>
        <patternFill patternType="none">
          <fgColor indexed="64"/>
          <bgColor indexed="65"/>
        </patternFill>
      </fill>
    </dxf>
    <dxf>
      <fill>
        <patternFill patternType="none">
          <fgColor indexed="64"/>
          <bgColor indexed="65"/>
        </patternFill>
      </fill>
    </dxf>
    <dxf>
      <numFmt numFmtId="2" formatCode="0.00"/>
    </dxf>
    <dxf>
      <fill>
        <patternFill patternType="none">
          <fgColor indexed="64"/>
          <bgColor indexed="65"/>
        </patternFill>
      </fill>
    </dxf>
    <dxf>
      <fill>
        <patternFill patternType="none">
          <fgColor indexed="64"/>
          <bgColor indexed="65"/>
        </patternFill>
      </fill>
    </dxf>
    <dxf>
      <numFmt numFmtId="176" formatCode="dd/mm/yyyy"/>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numFmt numFmtId="176" formatCode="dd/mm/yy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167" formatCode="_(* #,##0_);_(* \(#,##0\);_(* &quot;-&quot;??_);_(@_)"/>
      <fill>
        <patternFill patternType="none">
          <fgColor indexed="64"/>
          <bgColor indexed="65"/>
        </patternFill>
      </fill>
    </dxf>
    <dxf>
      <numFmt numFmtId="167" formatCode="_(* #,##0_);_(* \(#,##0\);_(* &quot;-&quot;??_);_(@_)"/>
      <fill>
        <patternFill patternType="none">
          <fgColor indexed="64"/>
          <bgColor indexed="65"/>
        </patternFill>
      </fill>
    </dxf>
    <dxf>
      <numFmt numFmtId="167" formatCode="_(* #,##0_);_(* \(#,##0\);_(*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numFmt numFmtId="168" formatCode="_(&quot;$&quot;\ * #,##0_);_(&quot;$&quot;\ * \(#,##0\);_(&quot;$&quot;\ * &quot;-&quot;??_);_(@_)"/>
      <fill>
        <patternFill patternType="none">
          <fgColor indexed="64"/>
          <bgColor indexed="65"/>
        </patternFill>
      </fill>
      <alignment horizontal="center" vertical="center" textRotation="0" wrapText="0" indent="0" justifyLastLine="0" shrinkToFit="0" readingOrder="0"/>
    </dxf>
    <dxf>
      <numFmt numFmtId="168" formatCode="_(&quot;$&quot;\ * #,##0_);_(&quot;$&quot;\ * \(#,##0\);_(&quot;$&quot;\ * &quot;-&quot;??_);_(@_)"/>
      <fill>
        <patternFill patternType="none">
          <fgColor indexed="64"/>
          <bgColor indexed="65"/>
        </patternFill>
      </fill>
      <alignment horizontal="center" vertical="center" textRotation="0" wrapText="0" indent="0" justifyLastLine="0" shrinkToFit="0" readingOrder="0"/>
    </dxf>
    <dxf>
      <numFmt numFmtId="168" formatCode="_(&quot;$&quot;\ * #,##0_);_(&quot;$&quot;\ * \(#,##0\);_(&quot;$&quot;\ * &quot;-&quot;??_);_(@_)"/>
      <fill>
        <patternFill patternType="none">
          <fgColor indexed="64"/>
          <bgColor indexed="65"/>
        </patternFill>
      </fill>
    </dxf>
    <dxf>
      <numFmt numFmtId="168" formatCode="_(&quot;$&quot;\ * #,##0_);_(&quot;$&quot;\ * \(#,##0\);_(&quot;$&quot;\ * &quot;-&quot;??_);_(@_)"/>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color theme="1"/>
      </font>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ont>
        <b/>
      </font>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textRotation="0" indent="0" justifyLastLine="0" shrinkToFit="0" readingOrder="0"/>
    </dxf>
    <dxf>
      <font>
        <i/>
      </font>
      <numFmt numFmtId="0" formatCode="General"/>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textRotation="0" indent="0" justifyLastLine="0" shrinkToFit="0" readingOrder="0"/>
    </dxf>
    <dxf>
      <font>
        <i/>
      </font>
      <numFmt numFmtId="0" formatCode="General"/>
      <fill>
        <patternFill patternType="none">
          <fgColor indexed="64"/>
          <bgColor indexed="65"/>
        </patternFill>
      </fill>
      <alignment horizontal="center" vertical="center" textRotation="0" indent="0" justifyLastLine="0" shrinkToFit="0" readingOrder="0"/>
    </dxf>
    <dxf>
      <numFmt numFmtId="0" formatCode="General"/>
      <fill>
        <patternFill patternType="none">
          <fgColor indexed="64"/>
          <bgColor indexed="65"/>
        </patternFill>
      </fill>
      <alignment horizontal="center" vertical="center" textRotation="0" indent="0" justifyLastLine="0" shrinkToFit="0" readingOrder="0"/>
    </dxf>
    <dxf>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font>
      <fill>
        <patternFill>
          <bgColor theme="9" tint="-0.499984740745262"/>
        </patternFill>
      </fill>
    </dxf>
    <dxf>
      <font>
        <b/>
        <i val="0"/>
      </font>
      <fill>
        <patternFill>
          <bgColor rgb="FFFF0000"/>
        </patternFill>
      </fill>
    </dxf>
    <dxf>
      <font>
        <b/>
        <i/>
        <color theme="1"/>
      </font>
      <fill>
        <patternFill>
          <bgColor rgb="FFFF0000"/>
        </patternFill>
      </fill>
    </dxf>
    <dxf>
      <font>
        <b/>
        <i/>
      </font>
      <fill>
        <patternFill>
          <bgColor theme="9" tint="-0.499984740745262"/>
        </patternFill>
      </fill>
    </dxf>
    <dxf>
      <font>
        <b/>
        <i/>
      </font>
      <fill>
        <patternFill>
          <bgColor theme="9" tint="-0.499984740745262"/>
        </patternFill>
      </fill>
    </dxf>
    <dxf>
      <font>
        <b/>
        <i/>
      </font>
      <fill>
        <patternFill>
          <bgColor theme="9" tint="-0.499984740745262"/>
        </patternFill>
      </fill>
    </dxf>
    <dxf>
      <font>
        <b/>
        <i/>
      </font>
      <fill>
        <patternFill>
          <bgColor theme="9" tint="-0.499984740745262"/>
        </patternFill>
      </fill>
    </dxf>
    <dxf>
      <font>
        <b/>
        <i/>
      </font>
      <fill>
        <patternFill>
          <bgColor rgb="FFFF0000"/>
        </patternFill>
      </fill>
    </dxf>
    <dxf>
      <font>
        <b/>
        <i/>
      </font>
      <fill>
        <patternFill>
          <bgColor theme="9" tint="-0.499984740745262"/>
        </patternFill>
      </fill>
    </dxf>
    <dxf>
      <font>
        <b/>
        <i/>
      </font>
      <fill>
        <patternFill>
          <bgColor theme="9" tint="-0.499984740745262"/>
        </patternFill>
      </fill>
    </dxf>
    <dxf>
      <font>
        <b/>
        <i/>
      </font>
      <fill>
        <patternFill>
          <bgColor theme="9" tint="-0.499984740745262"/>
        </patternFill>
      </fill>
    </dxf>
    <dxf>
      <font>
        <b/>
        <i/>
      </font>
      <fill>
        <patternFill>
          <bgColor theme="9" tint="-0.499984740745262"/>
        </patternFill>
      </fill>
    </dxf>
    <dxf>
      <font>
        <b/>
        <i/>
      </font>
      <fill>
        <patternFill>
          <bgColor theme="9" tint="-0.499984740745262"/>
        </patternFill>
      </fill>
    </dxf>
    <dxf>
      <font>
        <b/>
        <i/>
      </font>
      <fill>
        <patternFill>
          <bgColor theme="9" tint="-0.499984740745262"/>
        </patternFill>
      </fill>
    </dxf>
  </dxfs>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73</xdr:col>
      <xdr:colOff>0</xdr:colOff>
      <xdr:row>319</xdr:row>
      <xdr:rowOff>0</xdr:rowOff>
    </xdr:from>
    <xdr:to>
      <xdr:col>73</xdr:col>
      <xdr:colOff>7620</xdr:colOff>
      <xdr:row>319</xdr:row>
      <xdr:rowOff>7620</xdr:rowOff>
    </xdr:to>
    <xdr:pic>
      <xdr:nvPicPr>
        <xdr:cNvPr id="7" name="Picture 3828">
          <a:extLst>
            <a:ext uri="{FF2B5EF4-FFF2-40B4-BE49-F238E27FC236}">
              <a16:creationId xmlns:a16="http://schemas.microsoft.com/office/drawing/2014/main" xmlns="" id="{671AB497-0867-A6AE-BFCC-59A240D3C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66020" y="559384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phernandez/AppData/Roaming/Microsoft/Excel/BASE%20DE%20DATOS%202016%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PO DEPENDENCIAS"/>
      <sheetName val="TABLA FINANCIERA"/>
      <sheetName val="PROVEDOR"/>
      <sheetName val="TIPOLOGIA"/>
      <sheetName val="BD"/>
      <sheetName val="BD_2"/>
      <sheetName val="FINANCIERA"/>
      <sheetName val="LISTAS"/>
      <sheetName val="LISTADO"/>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P2" t="str">
            <v>CÉDULA DE CIUDADANÍA</v>
          </cell>
        </row>
        <row r="3">
          <cell r="P3" t="str">
            <v>NIT</v>
          </cell>
        </row>
        <row r="4">
          <cell r="P4" t="str">
            <v>CEDULA EXTRANJERA</v>
          </cell>
        </row>
      </sheetData>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Nelson" id="{3F2D3628-F8A1-48D9-A9C8-572576D75E9C}" userId="S::npastranac@sena.edu.co::1d1ee753-019b-4172-9234-a50a98a0091a" providerId="AD"/>
</personList>
</file>

<file path=xl/tables/table1.xml><?xml version="1.0" encoding="utf-8"?>
<table xmlns="http://schemas.openxmlformats.org/spreadsheetml/2006/main" id="3" name="Tabla3" displayName="Tabla3" ref="A3:CV1448" totalsRowCount="1" headerRowDxfId="306" dataDxfId="304" headerRowBorderDxfId="305">
  <autoFilter ref="A3:CV1447"/>
  <sortState ref="A4:CV1059">
    <sortCondition ref="M3:M1059"/>
  </sortState>
  <tableColumns count="100">
    <tableColumn id="1" name="AD" dataDxfId="303" totalsRowDxfId="73">
      <calculatedColumnFormula>+IF($CG4&gt;$AJ4,"A", "")</calculatedColumnFormula>
    </tableColumn>
    <tableColumn id="2" name="PR" dataDxfId="302" totalsRowDxfId="72">
      <calculatedColumnFormula>+IF(CE4&gt;BS4,"PR","")</calculatedColumnFormula>
    </tableColumn>
    <tableColumn id="3" name="TA" dataDxfId="301" totalsRowDxfId="71">
      <calculatedColumnFormula>IF($CA4= "1 SI", "T","")</calculatedColumnFormula>
    </tableColumn>
    <tableColumn id="4" name="SUS" dataDxfId="300" totalsRowDxfId="70">
      <calculatedColumnFormula>+IF($BZ4="1 SI","S","")</calculatedColumnFormula>
    </tableColumn>
    <tableColumn id="5" name="CES" dataDxfId="299" totalsRowDxfId="69">
      <calculatedColumnFormula>+IF(CB4="1 SI","C","")</calculatedColumnFormula>
    </tableColumn>
    <tableColumn id="6" name="FIN" dataDxfId="298" totalsRowDxfId="68">
      <calculatedColumnFormula>+IF($CE4&lt;=$F$1,"F","E")</calculatedColumnFormula>
    </tableColumn>
    <tableColumn id="7" name="LIQ" dataDxfId="297" totalsRowDxfId="67">
      <calculatedColumnFormula>+IF($CH4="MUTUO ACUERDO", "L","")</calculatedColumnFormula>
    </tableColumn>
    <tableColumn id="122" name="COM" dataDxfId="296" totalsRowDxfId="66">
      <calculatedColumnFormula>IF($CR4="1 SI","","NE")</calculatedColumnFormula>
    </tableColumn>
    <tableColumn id="74" name="AN" dataDxfId="295" totalsRowDxfId="65">
      <calculatedColumnFormula>IF(CP4="1. SI","ANU","")</calculatedColumnFormula>
    </tableColumn>
    <tableColumn id="82" name="SIGEP" dataDxfId="294" totalsRowDxfId="64">
      <calculatedColumnFormula>IF($CS4="1 SI","","NE")</calculatedColumnFormula>
    </tableColumn>
    <tableColumn id="81" name="PAA" dataDxfId="293" totalsRowDxfId="63">
      <calculatedColumnFormula>IF($CT4="1 SI","","PAA")</calculatedColumnFormula>
    </tableColumn>
    <tableColumn id="8" name="AÑO" dataDxfId="292" totalsRowDxfId="62"/>
    <tableColumn id="9" name="No. " dataDxfId="291" totalsRowDxfId="61"/>
    <tableColumn id="10" name="ABOGADO RESPONSABLE" dataDxfId="290" totalsRowDxfId="60"/>
    <tableColumn id="11" name="SIRECI" dataDxfId="289" totalsRowDxfId="59"/>
    <tableColumn id="12" name="MODALIDAD DE SELECCIÓN" dataDxfId="288"/>
    <tableColumn id="13" name="TIPO DE CONTRATO" dataDxfId="287"/>
    <tableColumn id="14" name="CAUSALES DENTRO DE LA MODALIDAD DE SELECCIÓN" dataDxfId="286"/>
    <tableColumn id="15" name="CLASE DE CONTRATO" dataDxfId="285"/>
    <tableColumn id="16" name="NÚMERO DE PROCESO" dataDxfId="284" totalsRowDxfId="58"/>
    <tableColumn id="17" name="PROFESIONAL / APOYO A LA GESTION" dataDxfId="283" totalsRowDxfId="57"/>
    <tableColumn id="18" name="NOMBRE DEL CONTRATISTA" dataDxfId="282"/>
    <tableColumn id="19" name="C: NATURALEZA JURÍDICA" dataDxfId="281" totalsRowDxfId="56"/>
    <tableColumn id="86" name="SEXO" dataDxfId="280" totalsRowDxfId="55" dataCellStyle="Millares"/>
    <tableColumn id="23" name="PERFIL PROFESIONAL" dataDxfId="279" totalsRowDxfId="54"/>
    <tableColumn id="79" name="EPS" dataDxfId="278"/>
    <tableColumn id="87" name="DEPARTAMENTO DE NACIMIENTO"/>
    <tableColumn id="22" name="MUNICIPIO DE NACIMIENTO"/>
    <tableColumn id="73" name="LINK SIGEP" dataDxfId="277" totalsRowDxfId="53"/>
    <tableColumn id="67" name="GRUPO SOLICITANTE" dataDxfId="276" totalsRowDxfId="52"/>
    <tableColumn id="28" name="DEPENDENCIA SOLICITANTE" dataDxfId="275"/>
    <tableColumn id="29" name="OBJETO   " dataDxfId="274"/>
    <tableColumn id="30" name="OBLIGACIONES" dataDxfId="273"/>
    <tableColumn id="31" name="VALOR DEL CONTRATO_x000a_(EN LETRAS)" dataDxfId="272"/>
    <tableColumn id="32" name="VALOR DEL CONTRATO_x000a_(EN NUMEROS)" dataDxfId="271" totalsRowDxfId="51"/>
    <tableColumn id="120" name="VALOR RECURSOS (MADS/FONAM)" dataDxfId="270" totalsRowDxfId="50"/>
    <tableColumn id="33" name="VALOR PAGO MENSUAL" dataDxfId="269" totalsRowDxfId="49"/>
    <tableColumn id="78" name="VALOR VIGENCIA FUTURA" dataDxfId="268" totalsRowDxfId="48"/>
    <tableColumn id="34" name="RECURSO (MADS/FONAM)" dataDxfId="267" totalsRowDxfId="47"/>
    <tableColumn id="35" name="RECURSOS DE OTRA ENTIDAD" dataDxfId="266"/>
    <tableColumn id="36" name="TIPO DE RECURSOS DE OTRA ENTIDAD" dataDxfId="265"/>
    <tableColumn id="37" name="VALOR RECURSOS" dataDxfId="264" totalsRowDxfId="46">
      <calculatedColumnFormula>+Tabla3[[#This Row],[VALOR DEL CONTRATO
(EN NUMEROS)]]-Tabla3[[#This Row],[VALOR RECURSOS (MADS/FONAM)]]</calculatedColumnFormula>
    </tableColumn>
    <tableColumn id="38" name="NOMBRE ENTIDAD RECURSOS" dataDxfId="263" totalsRowDxfId="45"/>
    <tableColumn id="39" name="NÚMERO DE IDENTIFICACIÓN " dataDxfId="262" totalsRowDxfId="44"/>
    <tableColumn id="40" name="CDP_x000a_(INICIAL) " dataDxfId="261" totalsRowDxfId="43"/>
    <tableColumn id="41" name="FECHA CDP_x000a_(INICIAL) " dataDxfId="260" totalsRowDxfId="42"/>
    <tableColumn id="42" name="RP_x000a_(INICIAL)" dataDxfId="259"/>
    <tableColumn id="43" name="FECHA RP_x000a_(INICIAL)" dataDxfId="258" totalsRowDxfId="41"/>
    <tableColumn id="44" name="AFECTACIÓN DEL RECURSO" dataDxfId="257" totalsRowDxfId="40"/>
    <tableColumn id="45" name="FUENTE DE FINANCIACIÓN" dataDxfId="256"/>
    <tableColumn id="88" name="CODIGO DEL PROYECTO PBIN" dataDxfId="255"/>
    <tableColumn id="46" name="ANTICIPO" dataDxfId="254"/>
    <tableColumn id="47" name="% DE ANTICIPO" dataDxfId="253" totalsRowDxfId="39">
      <calculatedColumnFormula>+Tabla3[[#This Row],[VALOR ANTICIPO]]=#REF!</calculatedColumnFormula>
    </tableColumn>
    <tableColumn id="48" name="VALOR ANTICIPO" dataDxfId="252" totalsRowDxfId="38"/>
    <tableColumn id="51" name="FECHA DE SUSCRIPCION DEL CONTRATO" dataDxfId="251" totalsRowDxfId="37"/>
    <tableColumn id="52" name="DEPARTAMENTO  EJECUCIÓN" dataDxfId="250" totalsRowDxfId="36"/>
    <tableColumn id="53" name="MUNICIPIO DE EJECUCIÓN" dataDxfId="249" totalsRowDxfId="35"/>
    <tableColumn id="54" name="TIPO DE SEGUIMIENTO" dataDxfId="248"/>
    <tableColumn id="55" name="SUPERVISOR" dataDxfId="247"/>
    <tableColumn id="59" name="CARGO" dataDxfId="246"/>
    <tableColumn id="66" name="DEPENDENCIA" dataDxfId="245"/>
    <tableColumn id="61" name="CÓDIGO SECOP" dataDxfId="244" totalsRowDxfId="34"/>
    <tableColumn id="62" name="LINK DE PUBLICACIÓN SECOP" dataDxfId="243" totalsRowDxfId="33"/>
    <tableColumn id="63" name="FECHA DE PUBLICACIÓN" dataDxfId="242" totalsRowDxfId="32"/>
    <tableColumn id="64" name="GARANTÍAS" dataDxfId="241" totalsRowDxfId="31"/>
    <tableColumn id="65" name="CLASE DE GARANTÍA" dataDxfId="240" totalsRowDxfId="30"/>
    <tableColumn id="68" name="FECHA DE EXPEDICIÓN DE GARANTÍA" dataDxfId="239" totalsRowDxfId="29"/>
    <tableColumn id="70" name="RIESGOS ASEGURADOS" dataDxfId="238" totalsRowDxfId="28"/>
    <tableColumn id="90" name="FECHA DE PERFECCIONAMIENTO Y CUMPLIMIENTO DE REQUISITOS" dataDxfId="237" totalsRowDxfId="27"/>
    <tableColumn id="91" name="FECHA INICIO" dataDxfId="236" totalsRowDxfId="26"/>
    <tableColumn id="92" name="FECHA TERMINACION_x000a_(INICIAL)" dataDxfId="235" totalsRowDxfId="25"/>
    <tableColumn id="93" name="PLAZO DE EJECUCIÓN EN DÍAS (INICIAL)" dataDxfId="234" totalsRowDxfId="24">
      <calculatedColumnFormula>+Tabla3[[#This Row],[FECHA TERMINACION
(INICIAL)]]-Tabla3[[#This Row],[FECHA INICIO]]</calculatedColumnFormula>
    </tableColumn>
    <tableColumn id="94" name="PLAZO DE EJECUCIÓN EN MESES (INICIAL)" dataDxfId="233" totalsRowDxfId="23">
      <calculatedColumnFormula>+Tabla3[[#This Row],[PLAZO DE EJECUCIÓN EN DÍAS (INICIAL)]]/30</calculatedColumnFormula>
    </tableColumn>
    <tableColumn id="95" name="PLAZO DE EJECUCION" dataDxfId="232"/>
    <tableColumn id="96" name="VALOR REDUCIDO" dataDxfId="231" totalsRowDxfId="22">
      <calculatedColumnFormula>+BD_2!E2</calculatedColumnFormula>
    </tableColumn>
    <tableColumn id="97" name="VALOR ADICIONES" dataDxfId="230" totalsRowDxfId="21">
      <calculatedColumnFormula>BD_2!BA2</calculatedColumnFormula>
    </tableColumn>
    <tableColumn id="98" name="TOTAL TIEMPO PRORROGADO EN DÍAS_x000a_" dataDxfId="229" totalsRowDxfId="20">
      <calculatedColumnFormula>BD_2!BZ2</calculatedColumnFormula>
    </tableColumn>
    <tableColumn id="99" name="SUSPENSIÓN" dataDxfId="228" totalsRowDxfId="19">
      <calculatedColumnFormula>+BD_2!CA2</calculatedColumnFormula>
    </tableColumn>
    <tableColumn id="100" name="TERMINACIÓN ANTICIPADA_x000a_" dataDxfId="227" totalsRowDxfId="18">
      <calculatedColumnFormula>BD_2!CF2</calculatedColumnFormula>
    </tableColumn>
    <tableColumn id="101" name="CESIÓN" dataDxfId="226" totalsRowDxfId="17"/>
    <tableColumn id="109" name="PLAZO DE EJECUCIÓN FINAL DEL CONTRATO_x000a_(DÍAS)" dataDxfId="225">
      <calculatedColumnFormula>$CE4-$CD4</calculatedColumnFormula>
    </tableColumn>
    <tableColumn id="110" name="PLAZO DE EJECUCIÓN FINAL DEL CONTRATO_x000a_(DESDE)" dataDxfId="224" totalsRowDxfId="16">
      <calculatedColumnFormula>$BR4</calculatedColumnFormula>
    </tableColumn>
    <tableColumn id="111" name="PLAZO DE EJECUCIÓN FINAL DEL CONTRATO_x000a_(HASTA)" dataDxfId="223" totalsRowDxfId="15">
      <calculatedColumnFormula>$BS4+$BY4</calculatedColumnFormula>
    </tableColumn>
    <tableColumn id="112" name="% avance" dataDxfId="222" totalsRowDxfId="14">
      <calculatedColumnFormula>IF((($F$1-$CD4)/($CE4-$CD4))&gt;=100%,100%,(($F$1-$CD4)/($CE4-$CD4)))</calculatedColumnFormula>
    </tableColumn>
    <tableColumn id="113" name="VALOR TOTAL DE CONTRATO (ANTES DE LIQUIDACIÓN - LIBERACIÓN DE SALDOS)" dataDxfId="221" totalsRowDxfId="13">
      <calculatedColumnFormula>$AJ4+$BX4-$BW4</calculatedColumnFormula>
    </tableColumn>
    <tableColumn id="114" name="ESTADO " dataDxfId="220" totalsRowDxfId="12">
      <calculatedColumnFormula>+IF(CA4="1 SI","FINALIZADO",IF($CE4&lt;=$F$1,"FINALIZADO","EJECUCIÓN"))</calculatedColumnFormula>
    </tableColumn>
    <tableColumn id="115" name="TIPO DE LIQUIDACIÓN" dataDxfId="219" totalsRowDxfId="11"/>
    <tableColumn id="116" name="FECHA DE LIQUIDACIÓN" dataDxfId="218" totalsRowDxfId="10"/>
    <tableColumn id="117" name="FECHA DE PUBLICACIÓN EN EL SECOP_x000a_" dataDxfId="217" totalsRowDxfId="9"/>
    <tableColumn id="118" name="VALOR FINAL DEL CONTRATO (EJECUTADO)" dataDxfId="216" totalsRowDxfId="8"/>
    <tableColumn id="119" name="OBSERVACIONES" dataDxfId="215" totalsRowDxfId="7"/>
    <tableColumn id="72" name="ETAPA CONTRACTUAL SECOP II" dataDxfId="214" totalsRowDxfId="6"/>
    <tableColumn id="71" name="ESTADO SECOP II" dataDxfId="213" totalsRowDxfId="5"/>
    <tableColumn id="77" name="ANULADO" dataDxfId="212" totalsRowDxfId="4"/>
    <tableColumn id="121" name="MES" dataDxfId="211" totalsRowDxfId="3">
      <calculatedColumnFormula>TEXT(BC4,"MMMM")</calculatedColumnFormula>
    </tableColumn>
    <tableColumn id="123" name="REVISION SECOP II" dataDxfId="210" totalsRowDxfId="2"/>
    <tableColumn id="80" name="VINCULADO SIGEP" dataDxfId="209" totalsRowDxfId="1"/>
    <tableColumn id="84" name="PAA   " dataDxfId="208" totalsRowDxfId="0"/>
    <tableColumn id="60" name="ENTIDAD" dataDxfId="207"/>
    <tableColumn id="69" name="NIT" dataDxfId="206"/>
  </tableColumns>
  <tableStyleInfo name="TableStyleMedium2" showFirstColumn="0" showLastColumn="0" showRowStripes="1" showColumnStripes="0"/>
</table>
</file>

<file path=xl/tables/table2.xml><?xml version="1.0" encoding="utf-8"?>
<table xmlns="http://schemas.openxmlformats.org/spreadsheetml/2006/main" id="1" name="Tabla1" displayName="Tabla1" ref="A1:DI286" totalsRowShown="0" headerRowDxfId="205" dataDxfId="204" headerRowCellStyle="Normal 9">
  <autoFilter ref="A1:DI286"/>
  <tableColumns count="113">
    <tableColumn id="1" name="AÑO" dataDxfId="203"/>
    <tableColumn id="2" name="No. " dataDxfId="202">
      <calculatedColumnFormula>+BD!M4</calculatedColumnFormula>
    </tableColumn>
    <tableColumn id="3" name="REDUCCIÓN: FECHA DE SUSCRIPCIÓN" dataDxfId="201"/>
    <tableColumn id="4" name="REDUCCIÓN: ORDENADOR DEL GASTO" dataDxfId="200"/>
    <tableColumn id="5" name="VALOR REDUCIDO" dataDxfId="199"/>
    <tableColumn id="6" name="REDUCCIÓN: FECHA DEL REGISTRO PRESUPUESTAL" dataDxfId="198"/>
    <tableColumn id="7" name="REDUCCIÓN: FECHA DE PUBLICACIÓN EN EL SECOP" dataDxfId="197"/>
    <tableColumn id="8" name="REDUCCIÓN: ABOGADO RESPONSABLE" dataDxfId="196"/>
    <tableColumn id="9" name="_x000a_ADICIÓN_x000a_(1)" dataDxfId="195"/>
    <tableColumn id="10" name="FECHA DE SUSCRIPCIÓN_x000a_(ADICIÓN)_x000a_(1)" dataDxfId="194"/>
    <tableColumn id="11" name="ORDENADOR DEL GASTO_x000a_(1)" dataDxfId="193"/>
    <tableColumn id="12" name="RECURSO (MADS/FONAM)" dataDxfId="192"/>
    <tableColumn id="13" name="VALOR RECURSOS_x000a_(1)" dataDxfId="191"/>
    <tableColumn id="14" name="CDP_x000a_(1) " dataDxfId="190"/>
    <tableColumn id="15" name="FECHA CDP_x000a_(1)" dataDxfId="189"/>
    <tableColumn id="16" name="RP_x000a_(1)" dataDxfId="188"/>
    <tableColumn id="17" name="FECHA RP_x000a_(1)" dataDxfId="187"/>
    <tableColumn id="18" name="FECHA DE PUBLICACIÓN EN EL SECOP_x000a_(1)" dataDxfId="186"/>
    <tableColumn id="19" name="ABOGADO RESPONSABLE_x000a_(1)" dataDxfId="185"/>
    <tableColumn id="20" name="_x000a_ADICIÓN_x000a_(2)" dataDxfId="184"/>
    <tableColumn id="21" name="FECHA DE SUSCRIPCIÓN_x000a_(2)" dataDxfId="183"/>
    <tableColumn id="22" name="ORDENADOR DEL GASTO_x000a_(2)" dataDxfId="182"/>
    <tableColumn id="23" name="RECURSO (MADS/FONAM)2" dataDxfId="181"/>
    <tableColumn id="24" name="VALOR RECURSOS_x000a_(2)" dataDxfId="180"/>
    <tableColumn id="25" name="CDP_x000a_(2) " dataDxfId="179"/>
    <tableColumn id="26" name="FECHA CDP_x000a_(2)" dataDxfId="178"/>
    <tableColumn id="27" name="RP_x000a_(2)" dataDxfId="177"/>
    <tableColumn id="28" name="FECHA RP_x000a_(2)" dataDxfId="176"/>
    <tableColumn id="29" name="FECHA DE PUBLICACIÓN EN EL SECOP_x000a_(2)" dataDxfId="175"/>
    <tableColumn id="30" name="ABOGADO RESPONSABLE_x000a_(2)" dataDxfId="174"/>
    <tableColumn id="31" name="_x000a_ADICIÓN_x000a_(3)" dataDxfId="173"/>
    <tableColumn id="32" name="FECHA DE SUSCRIPCIÓN_x000a_(3)" dataDxfId="172"/>
    <tableColumn id="33" name="ORDENADOR DEL GASTO_x000a_(3)" dataDxfId="171"/>
    <tableColumn id="34" name="RECURSO (MADS/FONAM)3" dataDxfId="170"/>
    <tableColumn id="35" name="VALOR RECURSOS_x000a_(3)" dataDxfId="169"/>
    <tableColumn id="36" name="CDP_x000a_(3) " dataDxfId="168"/>
    <tableColumn id="37" name="FECHA CDP_x000a_(3)" dataDxfId="167"/>
    <tableColumn id="38" name="RP_x000a_(3)" dataDxfId="166"/>
    <tableColumn id="39" name="FECHA RP_x000a_(3)" dataDxfId="165"/>
    <tableColumn id="40" name="FECHA DE PUBLICACIÓN EN EL SECOP_x000a_(3)" dataDxfId="164"/>
    <tableColumn id="41" name="ABOGADO RESPONSABLE_x000a_(3)" dataDxfId="163"/>
    <tableColumn id="42" name="_x000a_ADICIÓN_x000a_(4)" dataDxfId="162"/>
    <tableColumn id="43" name="FECHA DE SUSCRIPCIÓN_x000a_(4)" dataDxfId="161"/>
    <tableColumn id="44" name="ORDENADOR DEL GASTO_x000a_(4)" dataDxfId="160"/>
    <tableColumn id="45" name="RECURSO (MADS/FONAM)4" dataDxfId="159"/>
    <tableColumn id="46" name="VALOR RECURSOS_x000a_(4)" dataDxfId="158"/>
    <tableColumn id="47" name="CDP_x000a_(4) " dataDxfId="157"/>
    <tableColumn id="48" name="FECHA CDP_x000a_(4)" dataDxfId="156"/>
    <tableColumn id="49" name="RP_x000a_(4)" dataDxfId="155"/>
    <tableColumn id="50" name="FECHA RP_x000a_(4)" dataDxfId="154"/>
    <tableColumn id="51" name="FECHA DE PUBLICACIÓN EN EL SECOP_x000a_(4)" dataDxfId="153"/>
    <tableColumn id="52" name="ABOGADO RESPONSABLE_x000a_(4)" dataDxfId="152"/>
    <tableColumn id="53" name="TOTAL ADICIONES" dataDxfId="151">
      <calculatedColumnFormula>M2+X2+AI2+AT2</calculatedColumnFormula>
    </tableColumn>
    <tableColumn id="54" name="_x000a_PRÓRROGA (1)" dataDxfId="150"/>
    <tableColumn id="55" name="FECHA DE SUSCRIPCIÓN_x000a_(1)" dataDxfId="149"/>
    <tableColumn id="56" name="ORDENADOR DEL GASTO_x000a_(1)5" dataDxfId="148"/>
    <tableColumn id="57" name="TIEMPO PRORROGADO EN DÍAS_x000a_(1)" dataDxfId="147">
      <calculatedColumnFormula>Tabla1[[#This Row],[TIEMPO PRORROGADO HASTA
(1)]]-Tabla1[[#This Row],[TIEMPO PRORROGADO DESDE
(1)]]</calculatedColumnFormula>
    </tableColumn>
    <tableColumn id="58" name="TIEMPO PRORROGADO DESDE_x000a_(1)" dataDxfId="146"/>
    <tableColumn id="59" name="TIEMPO PRORROGADO HASTA_x000a_(1)" dataDxfId="145"/>
    <tableColumn id="60" name="FECHA DE PUBLICACIÓN EN EL SECOP_x000a_(1)6" dataDxfId="144"/>
    <tableColumn id="61" name="ABOGADO RESPONSABLE_x000a_(1)7" dataDxfId="143"/>
    <tableColumn id="62" name="PRÓRROGA_x000a_(2)" dataDxfId="142"/>
    <tableColumn id="63" name="FECHA DE SUSCRIPCIÓN_x000a_(2)8" dataDxfId="141"/>
    <tableColumn id="64" name="ORDENADOR DEL GASTO_x000a_(2)9" dataDxfId="140"/>
    <tableColumn id="65" name="TIEMPO PRORROGADO EN DÍAS_x000a_(2)" dataDxfId="139">
      <calculatedColumnFormula>BO2-BN2</calculatedColumnFormula>
    </tableColumn>
    <tableColumn id="66" name="TIEMPO PRORROGADO DESDE_x000a_(2)" dataDxfId="138"/>
    <tableColumn id="67" name="TIEMPO PRORROGADO HASTA_x000a_(2)" dataDxfId="137"/>
    <tableColumn id="68" name="FECHA DE PUBLICACIÓN EN EL SECOP_x000a_(2)10" dataDxfId="136"/>
    <tableColumn id="69" name="ABOGADO RESPONSABLE_x000a_(2)11" dataDxfId="135"/>
    <tableColumn id="70" name="PRÓRROGA_x000a_(3)" dataDxfId="134"/>
    <tableColumn id="71" name="FECHA DE SUSCRIPCIÓN_x000a_(3)12" dataDxfId="133"/>
    <tableColumn id="72" name="ORDENADOR DEL GASTO_x000a_(3)13" dataDxfId="132"/>
    <tableColumn id="73" name="TIEMPO PRORROGADO EN DÍAS_x000a_(3)" dataDxfId="131">
      <calculatedColumnFormula>BW2-BV2</calculatedColumnFormula>
    </tableColumn>
    <tableColumn id="74" name="TIEMPO PRORROGADO DESDE_x000a_(3)" dataDxfId="130"/>
    <tableColumn id="75" name="TIEMPO PRORROGADO HASTA_x000a_(3)" dataDxfId="129"/>
    <tableColumn id="76" name="FECHA DE PUBLICACIÓN EN EL SECOP_x000a_(3)14" dataDxfId="128"/>
    <tableColumn id="77" name="ABOGADO RESPONSABLE_x000a_(3)15" dataDxfId="127"/>
    <tableColumn id="78" name="TOTAL PRÓRROGAS" dataDxfId="126">
      <calculatedColumnFormula>BU2+BM2+BE2</calculatedColumnFormula>
    </tableColumn>
    <tableColumn id="79" name="SUSPENSIÓN" dataDxfId="125"/>
    <tableColumn id="80" name="FECHA DE SUSCRIPCIÓN" dataDxfId="124"/>
    <tableColumn id="81" name="ORDENADOR DEL GASTO" dataDxfId="123"/>
    <tableColumn id="82" name="FECHA DE PUBLICACIÓN EN EL SECOP" dataDxfId="122"/>
    <tableColumn id="83" name="ABOGADO RESPONSABLE" dataDxfId="121"/>
    <tableColumn id="84" name="TERMINACIÓN ANTICIPADA" dataDxfId="120"/>
    <tableColumn id="85" name="FECHA DE SUSCRIPCIÓN16" dataDxfId="119"/>
    <tableColumn id="86" name="ORDENADOR DEL GASTO17" dataDxfId="118"/>
    <tableColumn id="87" name="FECHA DE EJECUCIÓN FINAL DEL CONTRATO_x000a_(HASTA)" dataDxfId="117"/>
    <tableColumn id="88" name="FECHA DE PUBLICACIÓN EN EL SECOP18" dataDxfId="116"/>
    <tableColumn id="91" name="ABOGADO RESPONSABLE19" dataDxfId="115"/>
    <tableColumn id="92" name="NÚMERO DE POLIZA" dataDxfId="114"/>
    <tableColumn id="89" name="ENTIDAD ASEGURADORA" dataDxfId="113"/>
    <tableColumn id="93" name="FECHA DE EXPEDICIÓN DE GARANTÍA" dataDxfId="112"/>
    <tableColumn id="94" name="FECHA DE APROBACIÓN DE GARANTÍA" dataDxfId="111"/>
    <tableColumn id="95" name="RIESGO ASEGURADO (1)" dataDxfId="110"/>
    <tableColumn id="96" name="% ASEGURADO (1)" dataDxfId="109"/>
    <tableColumn id="97" name="VALOR ASEGURADO (1)" dataDxfId="108"/>
    <tableColumn id="98" name="VIGENCIA DESDE (1)" dataDxfId="107"/>
    <tableColumn id="99" name="VIGENCIA HASTA (1)" dataDxfId="106"/>
    <tableColumn id="100" name="RIESGO ASEGURADO (2)" dataDxfId="105"/>
    <tableColumn id="101" name="% ASEGURADO (2)" dataDxfId="104"/>
    <tableColumn id="102" name="VALOR ASEGURADO (2)" dataDxfId="103"/>
    <tableColumn id="103" name="VIGENCIA DESDE (2)" dataDxfId="102"/>
    <tableColumn id="104" name="VIGENCIA HASTA (2)" dataDxfId="101"/>
    <tableColumn id="105" name="RIESGO ASEGURADO (3)" dataDxfId="100"/>
    <tableColumn id="106" name="% ASEGURADO (3)" dataDxfId="99"/>
    <tableColumn id="107" name="VALOR ASEGURADO (3)" dataDxfId="98"/>
    <tableColumn id="108" name="VIGENCIA DESDE (3)" dataDxfId="97"/>
    <tableColumn id="109" name="VIGENCIA HASTA (3)" dataDxfId="96"/>
    <tableColumn id="110" name="RIESGO ASEGURADO (4)" dataDxfId="95"/>
    <tableColumn id="111" name="% ASEGURADO (4)" dataDxfId="94"/>
    <tableColumn id="112" name="VALOR ASEGURADO (4)" dataDxfId="93"/>
    <tableColumn id="113" name="VIGENCIA DESDE (4)" dataDxfId="92"/>
    <tableColumn id="114" name="VIGENCIA HASTA (4)" dataDxfId="91"/>
  </tableColumns>
  <tableStyleInfo name="TableStyleMedium2" showFirstColumn="0" showLastColumn="0" showRowStripes="1" showColumnStripes="0"/>
</table>
</file>

<file path=xl/tables/table3.xml><?xml version="1.0" encoding="utf-8"?>
<table xmlns="http://schemas.openxmlformats.org/spreadsheetml/2006/main" id="4" name="Tabla4" displayName="Tabla4" ref="A1:K159" totalsRowShown="0" headerRowDxfId="89" dataDxfId="87" headerRowBorderDxfId="88" tableBorderDxfId="86" totalsRowBorderDxfId="85">
  <autoFilter ref="A1:K159"/>
  <tableColumns count="11">
    <tableColumn id="1" name="CONTADOR" dataDxfId="84"/>
    <tableColumn id="2" name="No. CONTRATO" dataDxfId="83"/>
    <tableColumn id="3" name="CONTRATISTA" dataDxfId="82"/>
    <tableColumn id="4" name="SUPERVISOR" dataDxfId="81"/>
    <tableColumn id="5" name="CÉDULA" dataDxfId="80"/>
    <tableColumn id="6" name="CARGO" dataDxfId="79"/>
    <tableColumn id="7" name="DEPENDENCIA" dataDxfId="78"/>
    <tableColumn id="8" name="FECHA INCIO SUPERVISION" dataDxfId="77"/>
    <tableColumn id="9" name="FECHA FINAL SUPERVISION" dataDxfId="76"/>
    <tableColumn id="10" name="NOTA SUPERVISOR" dataDxfId="75"/>
    <tableColumn id="11" name="MEMORANDO" dataDxfId="74"/>
  </tableColumns>
  <tableStyleInfo name="TableStyleMedium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670" dT="2024-03-15T14:47:21.26" personId="{3F2D3628-F8A1-48D9-A9C8-572576D75E9C}" id="{5A1B5410-C78F-4384-91EC-2498F9E267BF}">
    <text>No se publico al parecer no va</text>
  </threadedComment>
  <threadedComment ref="AR843" dT="2024-03-28T19:16:49.07" personId="{3F2D3628-F8A1-48D9-A9C8-572576D75E9C}" id="{30552744-11E1-44A6-AA0F-45EE01595139}">
    <text>EL VALOR 85.000.000</text>
  </threadedComment>
  <threadedComment ref="AS843" dT="2024-03-28T19:16:15.10" personId="{3F2D3628-F8A1-48D9-A9C8-572576D75E9C}" id="{A0E91D9C-DD5D-4D6A-B316-851939B18E7D}">
    <text>EL VALOR QUEDO EN 85.000.000</text>
  </threadedComment>
  <threadedComment ref="AT843" dT="2024-03-28T19:15:56.82" personId="{3F2D3628-F8A1-48D9-A9C8-572576D75E9C}" id="{D1208BAE-4E30-428D-87EF-C4CE402510AA}">
    <text>EL VALOR SE MODIFICO A 8.500.000</text>
  </threadedComment>
  <threadedComment ref="M1403" dT="2024-12-17T18:12:58.14" personId="{3F2D3628-F8A1-48D9-A9C8-572576D75E9C}" id="{236BDBD1-DBA2-4F49-912D-1F076DFCB24E}">
    <text>PUBLICAR SIRECI DICIEMBRE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microsoft.com/office/2017/10/relationships/threadedComment" Target="../threadedComments/threadedComment1.xml"/><Relationship Id="rId2" Type="http://schemas.openxmlformats.org/officeDocument/2006/relationships/printerSettings" Target="../printerSettings/printerSettings1.bin"/><Relationship Id="rId1" Type="http://schemas.openxmlformats.org/officeDocument/2006/relationships/hyperlink" Target="https://www1.funcionpublica.gov.co/web/sigep2/hdv/-/directorio/S1839848-8003-5/view"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CV1649"/>
  <sheetViews>
    <sheetView tabSelected="1" zoomScale="70" zoomScaleNormal="70" zoomScaleSheetLayoutView="55" workbookViewId="0">
      <pane xSplit="13" ySplit="3" topLeftCell="T29" activePane="bottomRight" state="frozen"/>
      <selection activeCell="A4" sqref="A4"/>
      <selection pane="topRight" activeCell="A4" sqref="A4"/>
      <selection pane="bottomLeft" activeCell="A4" sqref="A4"/>
      <selection pane="bottomRight" activeCell="AB46" sqref="AB46"/>
    </sheetView>
  </sheetViews>
  <sheetFormatPr baseColWidth="10" defaultColWidth="11.44140625" defaultRowHeight="14.4" outlineLevelCol="1"/>
  <cols>
    <col min="1" max="1" width="3.5546875" style="2" customWidth="1"/>
    <col min="2" max="2" width="3.109375" style="3" customWidth="1"/>
    <col min="3" max="3" width="3.109375" style="1" customWidth="1"/>
    <col min="4" max="4" width="6.109375" style="1" customWidth="1"/>
    <col min="5" max="5" width="3.44140625" style="2" customWidth="1"/>
    <col min="6" max="6" width="3.33203125" style="3" customWidth="1"/>
    <col min="7" max="7" width="3.88671875" style="3" customWidth="1"/>
    <col min="8" max="8" width="3.6640625" style="1" customWidth="1"/>
    <col min="9" max="11" width="4.33203125" style="1" customWidth="1"/>
    <col min="12" max="12" width="6.44140625" style="4" customWidth="1"/>
    <col min="13" max="13" width="11.109375" customWidth="1"/>
    <col min="14" max="14" width="20.33203125" style="1" customWidth="1"/>
    <col min="15" max="15" width="8.5546875" customWidth="1"/>
    <col min="16" max="16" width="20.33203125" customWidth="1"/>
    <col min="17" max="17" width="20.33203125" customWidth="1" collapsed="1"/>
    <col min="18" max="18" width="21.44140625" customWidth="1"/>
    <col min="19" max="19" width="19.109375" customWidth="1"/>
    <col min="20" max="20" width="18.44140625" style="1" customWidth="1"/>
    <col min="21" max="21" width="19.88671875" customWidth="1"/>
    <col min="22" max="22" width="37.33203125" style="1" customWidth="1"/>
    <col min="23" max="23" width="21.33203125" style="1" customWidth="1"/>
    <col min="24" max="24" width="6" style="113" customWidth="1"/>
    <col min="25" max="25" width="14.6640625" style="103" customWidth="1"/>
    <col min="26" max="26" width="12.5546875" style="38" customWidth="1"/>
    <col min="27" max="27" width="18.109375" style="38" customWidth="1"/>
    <col min="28" max="28" width="12.5546875" style="38" customWidth="1"/>
    <col min="29" max="29" width="21.5546875" style="38" customWidth="1"/>
    <col min="30" max="30" width="25.88671875" style="34" customWidth="1"/>
    <col min="31" max="31" width="19.33203125" customWidth="1"/>
    <col min="32" max="32" width="17.5546875" customWidth="1" collapsed="1"/>
    <col min="33" max="33" width="26.88671875" customWidth="1"/>
    <col min="34" max="34" width="23.88671875" style="5" customWidth="1"/>
    <col min="35" max="35" width="19.33203125" style="5" customWidth="1"/>
    <col min="36" max="36" width="19.109375" style="5" customWidth="1"/>
    <col min="37" max="37" width="19.5546875" style="1" customWidth="1"/>
    <col min="38" max="38" width="16.5546875" style="1" customWidth="1"/>
    <col min="39" max="39" width="10.5546875" customWidth="1"/>
    <col min="40" max="40" width="10.88671875" customWidth="1"/>
    <col min="41" max="41" width="12.88671875" customWidth="1"/>
    <col min="42" max="42" width="17.88671875" customWidth="1"/>
    <col min="43" max="43" width="20.5546875" customWidth="1"/>
    <col min="44" max="44" width="16" customWidth="1"/>
    <col min="45" max="45" width="9.33203125" style="11" customWidth="1"/>
    <col min="46" max="46" width="13.88671875" customWidth="1"/>
    <col min="47" max="47" width="10.6640625" style="6" customWidth="1"/>
    <col min="48" max="48" width="12.88671875" style="1" customWidth="1"/>
    <col min="49" max="49" width="20.109375" style="3" customWidth="1"/>
    <col min="50" max="50" width="22.33203125" customWidth="1"/>
    <col min="51" max="51" width="25" customWidth="1"/>
    <col min="52" max="52" width="6.6640625" customWidth="1"/>
    <col min="53" max="53" width="16.5546875" customWidth="1" outlineLevel="1"/>
    <col min="54" max="54" width="12.88671875" customWidth="1" outlineLevel="1"/>
    <col min="55" max="55" width="16.109375" style="1" customWidth="1" outlineLevel="1"/>
    <col min="56" max="56" width="18.33203125" style="1" customWidth="1" outlineLevel="1"/>
    <col min="57" max="57" width="17.33203125" customWidth="1" outlineLevel="1"/>
    <col min="58" max="58" width="17" customWidth="1" outlineLevel="1"/>
    <col min="59" max="59" width="27.6640625" customWidth="1"/>
    <col min="60" max="60" width="19.33203125" customWidth="1"/>
    <col min="61" max="61" width="19.33203125" style="1" customWidth="1"/>
    <col min="62" max="62" width="13.33203125" style="1" customWidth="1"/>
    <col min="63" max="63" width="14.33203125" style="102" customWidth="1"/>
    <col min="64" max="64" width="12.33203125" style="1" customWidth="1"/>
    <col min="65" max="65" width="12.44140625" customWidth="1" collapsed="1"/>
    <col min="66" max="66" width="17.109375" customWidth="1"/>
    <col min="67" max="67" width="14.109375" customWidth="1" collapsed="1"/>
    <col min="68" max="68" width="25" style="1" customWidth="1"/>
    <col min="69" max="69" width="15" style="1" customWidth="1"/>
    <col min="70" max="70" width="12.5546875" customWidth="1"/>
    <col min="71" max="71" width="15" customWidth="1"/>
    <col min="72" max="72" width="13.33203125" customWidth="1"/>
    <col min="73" max="73" width="6.88671875" style="3" customWidth="1"/>
    <col min="74" max="74" width="23.88671875" customWidth="1"/>
    <col min="75" max="75" width="17.5546875" customWidth="1"/>
    <col min="76" max="76" width="17.6640625" style="1" customWidth="1"/>
    <col min="77" max="77" width="14.88671875" style="1" customWidth="1"/>
    <col min="78" max="78" width="12.6640625" style="1" customWidth="1"/>
    <col min="79" max="79" width="12.88671875" style="1" customWidth="1"/>
    <col min="80" max="80" width="8.44140625" customWidth="1"/>
    <col min="81" max="81" width="13.33203125" customWidth="1"/>
    <col min="82" max="82" width="14.109375" customWidth="1"/>
    <col min="83" max="83" width="12" style="8" customWidth="1"/>
    <col min="84" max="84" width="8.5546875" style="5" customWidth="1"/>
    <col min="85" max="85" width="18.5546875" style="1" customWidth="1"/>
    <col min="86" max="86" width="17.44140625" style="1" customWidth="1"/>
    <col min="87" max="87" width="16.6640625" style="10" customWidth="1"/>
    <col min="88" max="88" width="15.5546875" style="10" customWidth="1"/>
    <col min="89" max="89" width="17.5546875" style="5" customWidth="1"/>
    <col min="90" max="90" width="19.109375" customWidth="1"/>
    <col min="91" max="94" width="16" style="1" customWidth="1"/>
    <col min="95" max="95" width="18.44140625" style="1" customWidth="1"/>
    <col min="96" max="97" width="11.44140625" customWidth="1"/>
    <col min="98" max="98" width="7.109375" customWidth="1"/>
    <col min="99" max="99" width="17.6640625" customWidth="1"/>
    <col min="100" max="100" width="13.6640625" customWidth="1"/>
  </cols>
  <sheetData>
    <row r="1" spans="1:100" s="32" customFormat="1" ht="14.25" customHeight="1" thickBot="1">
      <c r="A1" s="231" t="s">
        <v>0</v>
      </c>
      <c r="B1" s="232"/>
      <c r="C1" s="232"/>
      <c r="D1" s="232"/>
      <c r="E1" s="233"/>
      <c r="F1" s="234">
        <f ca="1">TODAY()</f>
        <v>45741</v>
      </c>
      <c r="G1" s="234"/>
      <c r="H1" s="234"/>
      <c r="I1" s="234"/>
      <c r="J1" s="234"/>
      <c r="K1" s="234"/>
      <c r="L1" s="234"/>
      <c r="M1" s="70"/>
      <c r="N1" s="31"/>
      <c r="T1" s="31"/>
      <c r="V1" s="31"/>
      <c r="W1" s="31"/>
      <c r="X1" s="112"/>
      <c r="Y1" s="110"/>
      <c r="Z1" s="71"/>
      <c r="AA1" s="71"/>
      <c r="AB1" s="71"/>
      <c r="AC1" s="71"/>
      <c r="AH1" s="37"/>
      <c r="AI1" s="37"/>
      <c r="AJ1" s="37"/>
      <c r="AK1" s="31"/>
      <c r="AL1" s="31"/>
      <c r="AS1" s="129"/>
      <c r="AU1" s="72"/>
      <c r="BC1" s="31"/>
      <c r="BD1" s="31"/>
      <c r="BI1" s="31"/>
      <c r="BJ1" s="31"/>
      <c r="BK1" s="101"/>
      <c r="BL1" s="31"/>
      <c r="BP1" s="31"/>
      <c r="BQ1" s="31"/>
      <c r="BU1" s="73"/>
      <c r="BX1" s="31"/>
      <c r="BY1" s="31"/>
      <c r="BZ1" s="31"/>
      <c r="CA1" s="31"/>
      <c r="CE1" s="74"/>
      <c r="CF1" s="37"/>
      <c r="CG1" s="31"/>
      <c r="CH1" s="31"/>
      <c r="CI1" s="75"/>
      <c r="CJ1" s="75"/>
      <c r="CK1" s="37"/>
      <c r="CM1" s="31"/>
      <c r="CN1" s="31"/>
      <c r="CO1" s="31"/>
      <c r="CP1" s="31"/>
      <c r="CQ1" s="31"/>
    </row>
    <row r="2" spans="1:100" ht="21.6" customHeight="1" thickTop="1">
      <c r="A2" s="235"/>
      <c r="B2" s="235"/>
      <c r="C2" s="235"/>
      <c r="D2" s="235"/>
      <c r="E2" s="235"/>
      <c r="F2" s="235"/>
      <c r="G2" s="236"/>
      <c r="H2" s="237" t="s">
        <v>1</v>
      </c>
      <c r="I2" s="235"/>
      <c r="J2" s="235"/>
      <c r="K2" s="235"/>
      <c r="L2" s="235"/>
      <c r="M2" s="235" t="s">
        <v>2</v>
      </c>
      <c r="N2" s="235"/>
      <c r="O2" s="235"/>
      <c r="P2" s="235"/>
      <c r="Q2" s="235"/>
      <c r="R2" s="235"/>
      <c r="S2" s="236"/>
      <c r="T2" s="223" t="s">
        <v>3</v>
      </c>
      <c r="U2" s="224"/>
      <c r="V2" s="224"/>
      <c r="W2" s="224"/>
      <c r="X2" s="224"/>
      <c r="Y2" s="224"/>
      <c r="Z2" s="224"/>
      <c r="AA2" s="224"/>
      <c r="AB2" s="224"/>
      <c r="AC2" s="224"/>
      <c r="AD2" s="229"/>
      <c r="AE2" s="229"/>
      <c r="AF2" s="229"/>
      <c r="AG2" s="230"/>
      <c r="AH2" s="238" t="s">
        <v>4</v>
      </c>
      <c r="AI2" s="229"/>
      <c r="AJ2" s="229"/>
      <c r="AK2" s="229"/>
      <c r="AL2" s="229"/>
      <c r="AM2" s="229"/>
      <c r="AN2" s="229"/>
      <c r="AO2" s="229"/>
      <c r="AP2" s="229"/>
      <c r="AQ2" s="229"/>
      <c r="AR2" s="229"/>
      <c r="AS2" s="229"/>
      <c r="AT2" s="229"/>
      <c r="AU2" s="229"/>
      <c r="AV2" s="229"/>
      <c r="AW2" s="229"/>
      <c r="AX2" s="229"/>
      <c r="AY2" s="229"/>
      <c r="AZ2" s="229"/>
      <c r="BA2" s="230"/>
      <c r="BB2" s="89"/>
      <c r="BC2" s="229" t="s">
        <v>5</v>
      </c>
      <c r="BD2" s="229"/>
      <c r="BE2" s="229"/>
      <c r="BF2" s="229"/>
      <c r="BG2" s="229"/>
      <c r="BH2" s="229"/>
      <c r="BI2" s="230"/>
      <c r="BJ2" s="90"/>
      <c r="BK2" s="90" t="s">
        <v>6</v>
      </c>
      <c r="BL2" s="226" t="s">
        <v>7</v>
      </c>
      <c r="BM2" s="227"/>
      <c r="BN2" s="227"/>
      <c r="BO2" s="227"/>
      <c r="BP2" s="228"/>
      <c r="BQ2" s="223" t="s">
        <v>8</v>
      </c>
      <c r="BR2" s="224"/>
      <c r="BS2" s="224"/>
      <c r="BT2" s="224"/>
      <c r="BU2" s="225"/>
      <c r="BV2" s="223" t="s">
        <v>9</v>
      </c>
      <c r="BW2" s="224"/>
      <c r="BX2" s="224"/>
      <c r="BY2" s="224"/>
      <c r="BZ2" s="225"/>
      <c r="CA2" s="223" t="s">
        <v>10</v>
      </c>
      <c r="CB2" s="225"/>
      <c r="CC2" s="223" t="s">
        <v>11</v>
      </c>
      <c r="CD2" s="224"/>
      <c r="CE2" s="224"/>
      <c r="CF2" s="224"/>
      <c r="CG2" s="225"/>
      <c r="CH2" s="223" t="s">
        <v>12</v>
      </c>
      <c r="CI2" s="224"/>
      <c r="CJ2" s="224"/>
      <c r="CK2" s="225"/>
      <c r="CL2" s="24"/>
      <c r="CM2" s="91" t="s">
        <v>13</v>
      </c>
      <c r="CN2" s="24"/>
      <c r="CO2" s="24"/>
      <c r="CP2" s="24"/>
      <c r="CQ2" s="24" t="s">
        <v>303</v>
      </c>
    </row>
    <row r="3" spans="1:100" s="93" customFormat="1" ht="81.75" customHeight="1">
      <c r="A3" s="92" t="s">
        <v>317</v>
      </c>
      <c r="B3" s="92" t="s">
        <v>318</v>
      </c>
      <c r="C3" s="92" t="s">
        <v>316</v>
      </c>
      <c r="D3" s="92" t="s">
        <v>14</v>
      </c>
      <c r="E3" s="92" t="s">
        <v>15</v>
      </c>
      <c r="F3" s="92" t="s">
        <v>16</v>
      </c>
      <c r="G3" s="92" t="s">
        <v>17</v>
      </c>
      <c r="H3" s="92" t="s">
        <v>302</v>
      </c>
      <c r="I3" s="93" t="s">
        <v>419</v>
      </c>
      <c r="J3" s="93" t="s">
        <v>458</v>
      </c>
      <c r="K3" s="93" t="s">
        <v>461</v>
      </c>
      <c r="L3" s="93" t="s">
        <v>1</v>
      </c>
      <c r="M3" s="93" t="s">
        <v>18</v>
      </c>
      <c r="N3" s="93" t="s">
        <v>19</v>
      </c>
      <c r="O3" s="93" t="s">
        <v>521</v>
      </c>
      <c r="P3" s="93" t="s">
        <v>20</v>
      </c>
      <c r="Q3" s="93" t="s">
        <v>21</v>
      </c>
      <c r="R3" s="93" t="s">
        <v>22</v>
      </c>
      <c r="S3" s="93" t="s">
        <v>23</v>
      </c>
      <c r="T3" s="93" t="s">
        <v>24</v>
      </c>
      <c r="U3" s="93" t="s">
        <v>152</v>
      </c>
      <c r="V3" s="94" t="s">
        <v>25</v>
      </c>
      <c r="W3" s="93" t="s">
        <v>26</v>
      </c>
      <c r="X3" s="130" t="s">
        <v>522</v>
      </c>
      <c r="Y3" s="95" t="s">
        <v>28</v>
      </c>
      <c r="Z3" s="93" t="s">
        <v>459</v>
      </c>
      <c r="AA3" s="93" t="s">
        <v>534</v>
      </c>
      <c r="AB3" s="93" t="s">
        <v>535</v>
      </c>
      <c r="AC3" s="93" t="s">
        <v>452</v>
      </c>
      <c r="AD3" s="96" t="s">
        <v>311</v>
      </c>
      <c r="AE3" s="96" t="s">
        <v>30</v>
      </c>
      <c r="AF3" s="96" t="s">
        <v>31</v>
      </c>
      <c r="AG3" s="93" t="s">
        <v>32</v>
      </c>
      <c r="AH3" s="93" t="s">
        <v>33</v>
      </c>
      <c r="AI3" s="93" t="s">
        <v>34</v>
      </c>
      <c r="AJ3" s="93" t="s">
        <v>215</v>
      </c>
      <c r="AK3" s="93" t="s">
        <v>35</v>
      </c>
      <c r="AL3" s="93" t="s">
        <v>456</v>
      </c>
      <c r="AM3" s="93" t="s">
        <v>36</v>
      </c>
      <c r="AN3" s="97" t="s">
        <v>37</v>
      </c>
      <c r="AO3" s="93" t="s">
        <v>38</v>
      </c>
      <c r="AP3" s="97" t="s">
        <v>39</v>
      </c>
      <c r="AQ3" s="93" t="s">
        <v>40</v>
      </c>
      <c r="AR3" s="93" t="s">
        <v>41</v>
      </c>
      <c r="AS3" s="93" t="s">
        <v>42</v>
      </c>
      <c r="AT3" s="93" t="s">
        <v>43</v>
      </c>
      <c r="AU3" s="93" t="s">
        <v>44</v>
      </c>
      <c r="AV3" s="93" t="s">
        <v>45</v>
      </c>
      <c r="AW3" s="93" t="s">
        <v>46</v>
      </c>
      <c r="AX3" s="97" t="s">
        <v>47</v>
      </c>
      <c r="AY3" s="97" t="s">
        <v>1603</v>
      </c>
      <c r="AZ3" s="93" t="s">
        <v>48</v>
      </c>
      <c r="BA3" s="93" t="s">
        <v>49</v>
      </c>
      <c r="BB3" s="93" t="s">
        <v>50</v>
      </c>
      <c r="BC3" s="93" t="s">
        <v>51</v>
      </c>
      <c r="BD3" s="93" t="s">
        <v>52</v>
      </c>
      <c r="BE3" s="93" t="s">
        <v>53</v>
      </c>
      <c r="BF3" s="93" t="s">
        <v>54</v>
      </c>
      <c r="BG3" s="31" t="s">
        <v>387</v>
      </c>
      <c r="BH3" s="93" t="s">
        <v>57</v>
      </c>
      <c r="BI3" s="103" t="s">
        <v>58</v>
      </c>
      <c r="BJ3" s="93" t="s">
        <v>59</v>
      </c>
      <c r="BK3" s="93" t="s">
        <v>426</v>
      </c>
      <c r="BL3" s="93" t="s">
        <v>60</v>
      </c>
      <c r="BM3" s="93" t="s">
        <v>7</v>
      </c>
      <c r="BN3" s="93" t="s">
        <v>61</v>
      </c>
      <c r="BO3" s="93" t="s">
        <v>64</v>
      </c>
      <c r="BP3" s="93" t="s">
        <v>304</v>
      </c>
      <c r="BQ3" s="93" t="s">
        <v>86</v>
      </c>
      <c r="BR3" s="93" t="s">
        <v>87</v>
      </c>
      <c r="BS3" s="93" t="s">
        <v>88</v>
      </c>
      <c r="BT3" s="93" t="s">
        <v>89</v>
      </c>
      <c r="BU3" s="93" t="s">
        <v>90</v>
      </c>
      <c r="BV3" s="93" t="s">
        <v>91</v>
      </c>
      <c r="BW3" s="93" t="s">
        <v>92</v>
      </c>
      <c r="BX3" s="93" t="s">
        <v>93</v>
      </c>
      <c r="BY3" s="98" t="s">
        <v>94</v>
      </c>
      <c r="BZ3" s="96" t="s">
        <v>269</v>
      </c>
      <c r="CA3" s="93" t="s">
        <v>300</v>
      </c>
      <c r="CB3" s="93" t="s">
        <v>95</v>
      </c>
      <c r="CC3" s="99" t="s">
        <v>96</v>
      </c>
      <c r="CD3" s="99" t="s">
        <v>97</v>
      </c>
      <c r="CE3" s="96" t="s">
        <v>98</v>
      </c>
      <c r="CF3" s="93" t="s">
        <v>99</v>
      </c>
      <c r="CG3" s="96" t="s">
        <v>100</v>
      </c>
      <c r="CH3" s="96" t="s">
        <v>101</v>
      </c>
      <c r="CI3" s="93" t="s">
        <v>102</v>
      </c>
      <c r="CJ3" s="93" t="s">
        <v>103</v>
      </c>
      <c r="CK3" s="93" t="s">
        <v>299</v>
      </c>
      <c r="CL3" s="93" t="s">
        <v>104</v>
      </c>
      <c r="CM3" s="93" t="s">
        <v>13</v>
      </c>
      <c r="CN3" s="93" t="s">
        <v>359</v>
      </c>
      <c r="CO3" s="93" t="s">
        <v>360</v>
      </c>
      <c r="CP3" s="93" t="s">
        <v>325</v>
      </c>
      <c r="CQ3" s="93" t="s">
        <v>301</v>
      </c>
      <c r="CR3" s="93" t="s">
        <v>389</v>
      </c>
      <c r="CS3" s="93" t="s">
        <v>457</v>
      </c>
      <c r="CT3" s="93" t="s">
        <v>462</v>
      </c>
      <c r="CU3" s="93" t="s">
        <v>313</v>
      </c>
      <c r="CV3" s="93" t="s">
        <v>155</v>
      </c>
    </row>
    <row r="4" spans="1:100">
      <c r="A4" s="1" t="str">
        <f t="shared" ref="A4:A43" si="0">+IF($CG4&gt;$AJ4,"A", "")</f>
        <v/>
      </c>
      <c r="B4" s="2" t="str">
        <f t="shared" ref="B4" si="1">+IF(CE4&gt;BS4,"PR","")</f>
        <v/>
      </c>
      <c r="C4" s="1" t="str">
        <f t="shared" ref="C4:C43" si="2">IF($CA4= "1 SI", "T","")</f>
        <v/>
      </c>
      <c r="D4" s="1" t="str">
        <f t="shared" ref="D4:D43" si="3">+IF($BZ4="1 SI","S","")</f>
        <v/>
      </c>
      <c r="E4" s="1" t="str">
        <f t="shared" ref="E4" si="4">+IF(CB4="1 SI","C","")</f>
        <v/>
      </c>
      <c r="F4" s="2" t="str">
        <f t="shared" ref="F4:F43" ca="1" si="5">+IF($CE4&lt;=$F$1,"F","E")</f>
        <v>E</v>
      </c>
      <c r="G4" s="3" t="str">
        <f t="shared" ref="G4:G43" ca="1" si="6">+IF($CH4="MUTUO ACUERDO", "L","")</f>
        <v/>
      </c>
      <c r="H4" s="3" t="str">
        <f t="shared" ref="H4:H43" si="7">IF($CR4="1 SI","","NE")</f>
        <v/>
      </c>
      <c r="I4" s="1" t="str">
        <f>IF(CP4="1. SI","ANU","")</f>
        <v/>
      </c>
      <c r="J4" s="3" t="str">
        <f t="shared" ref="J4:J43" si="8">IF($CS4="1 SI","","NE")</f>
        <v/>
      </c>
      <c r="K4" s="3" t="str">
        <f t="shared" ref="K4:K43" si="9">IF($CT4="1 SI","","PAA")</f>
        <v/>
      </c>
      <c r="L4" s="1">
        <v>2025</v>
      </c>
      <c r="M4" s="4">
        <v>1</v>
      </c>
      <c r="N4" t="s">
        <v>480</v>
      </c>
      <c r="O4" s="1" t="s">
        <v>106</v>
      </c>
      <c r="P4" t="s">
        <v>108</v>
      </c>
      <c r="Q4" t="s">
        <v>118</v>
      </c>
      <c r="R4" t="s">
        <v>134</v>
      </c>
      <c r="S4" t="s">
        <v>207</v>
      </c>
      <c r="T4" s="1" t="s">
        <v>105</v>
      </c>
      <c r="U4" s="1" t="s">
        <v>511</v>
      </c>
      <c r="V4" t="s">
        <v>469</v>
      </c>
      <c r="W4" s="1" t="s">
        <v>153</v>
      </c>
      <c r="X4" s="111" t="s">
        <v>523</v>
      </c>
      <c r="Y4" s="103" t="s">
        <v>464</v>
      </c>
      <c r="Z4" t="s">
        <v>460</v>
      </c>
      <c r="AA4" t="s">
        <v>542</v>
      </c>
      <c r="AB4" t="s">
        <v>670</v>
      </c>
      <c r="AC4" s="123" t="s">
        <v>1885</v>
      </c>
      <c r="AD4" s="103" t="s">
        <v>165</v>
      </c>
      <c r="AE4" s="103" t="s">
        <v>504</v>
      </c>
      <c r="AF4" t="s">
        <v>1609</v>
      </c>
      <c r="AG4" t="s">
        <v>1610</v>
      </c>
      <c r="AH4" t="s">
        <v>1611</v>
      </c>
      <c r="AI4" s="37">
        <v>49316400</v>
      </c>
      <c r="AJ4" s="37">
        <v>49316400</v>
      </c>
      <c r="AK4" s="5">
        <v>4326000</v>
      </c>
      <c r="AL4" s="5">
        <v>0</v>
      </c>
      <c r="AM4" s="1" t="s">
        <v>175</v>
      </c>
      <c r="AN4" t="s">
        <v>159</v>
      </c>
      <c r="AO4" t="s">
        <v>151</v>
      </c>
      <c r="AP4" s="100">
        <f>+Tabla3[[#This Row],[VALOR DEL CONTRATO
(EN NUMEROS)]]-Tabla3[[#This Row],[VALOR RECURSOS (MADS/FONAM)]]</f>
        <v>0</v>
      </c>
      <c r="AQ4" s="100"/>
      <c r="AR4" s="100"/>
      <c r="AS4" s="3">
        <v>1325</v>
      </c>
      <c r="AT4" s="104">
        <v>45664</v>
      </c>
      <c r="AU4">
        <v>925</v>
      </c>
      <c r="AV4" s="6">
        <v>45299</v>
      </c>
      <c r="AW4" s="34" t="s">
        <v>181</v>
      </c>
      <c r="AX4" t="s">
        <v>1612</v>
      </c>
      <c r="AY4" s="35">
        <v>202400000000095</v>
      </c>
      <c r="AZ4" t="s">
        <v>159</v>
      </c>
      <c r="BA4" s="100"/>
      <c r="BB4" s="100"/>
      <c r="BC4" s="6">
        <v>45664</v>
      </c>
      <c r="BD4" s="1" t="s">
        <v>495</v>
      </c>
      <c r="BE4" s="1" t="s">
        <v>495</v>
      </c>
      <c r="BF4" t="s">
        <v>183</v>
      </c>
      <c r="BG4" t="s">
        <v>472</v>
      </c>
      <c r="BH4" t="s">
        <v>463</v>
      </c>
      <c r="BI4" t="s">
        <v>504</v>
      </c>
      <c r="BJ4" s="1">
        <v>80111600</v>
      </c>
      <c r="BK4" s="117" t="s">
        <v>1843</v>
      </c>
      <c r="BL4" s="104">
        <v>45659</v>
      </c>
      <c r="BM4" s="1" t="s">
        <v>158</v>
      </c>
      <c r="BN4" s="103" t="s">
        <v>188</v>
      </c>
      <c r="BO4" s="6">
        <v>45298</v>
      </c>
      <c r="BP4" t="s">
        <v>306</v>
      </c>
      <c r="BQ4" s="6">
        <v>45664</v>
      </c>
      <c r="BR4" s="6">
        <v>45665</v>
      </c>
      <c r="BS4" s="6">
        <v>46010</v>
      </c>
      <c r="BT4" s="105">
        <f>+Tabla3[[#This Row],[FECHA TERMINACION
(INICIAL)]]-Tabla3[[#This Row],[FECHA INICIO]]</f>
        <v>345</v>
      </c>
      <c r="BU4" s="105">
        <f>+Tabla3[[#This Row],[PLAZO DE EJECUCIÓN EN DÍAS (INICIAL)]]/30</f>
        <v>11.5</v>
      </c>
      <c r="BV4" t="s">
        <v>1613</v>
      </c>
      <c r="BW4" s="5">
        <f>+BD_2!E2</f>
        <v>0</v>
      </c>
      <c r="BX4" s="5">
        <f>BD_2!BA2</f>
        <v>0</v>
      </c>
      <c r="BY4" s="1">
        <f>BD_2!BZ2</f>
        <v>0</v>
      </c>
      <c r="BZ4" s="1" t="str">
        <f>+BD_2!CA2</f>
        <v>2 NO</v>
      </c>
      <c r="CA4" s="6" t="str">
        <f>BD_2!CF2</f>
        <v>2 NO</v>
      </c>
      <c r="CB4" s="1" t="s">
        <v>159</v>
      </c>
      <c r="CC4">
        <f t="shared" ref="CC4:CC43" si="10">$CE4-$CD4</f>
        <v>345</v>
      </c>
      <c r="CD4" s="23">
        <f t="shared" ref="CD4:CD43" si="11">$BR4</f>
        <v>45665</v>
      </c>
      <c r="CE4" s="23">
        <f t="shared" ref="CE4:CE43" si="12">$BS4+$BY4</f>
        <v>46010</v>
      </c>
      <c r="CF4" s="8">
        <f t="shared" ref="CF4:CF36" ca="1" si="13">IF((($F$1-$CD4)/($CE4-$CD4))&gt;=100%,100%,(($F$1-$CD4)/($CE4-$CD4)))</f>
        <v>0.22028985507246376</v>
      </c>
      <c r="CG4" s="5">
        <f t="shared" ref="CG4:CG36" si="14">$AJ4+$BX4-$BW4</f>
        <v>49316400</v>
      </c>
      <c r="CH4" s="1" t="str">
        <f t="shared" ref="CH4:CH36" ca="1" si="15">+IF(CA4="1 SI","FINALIZADO",IF($CE4&lt;=$F$1,"FINALIZADO","EJECUCIÓN"))</f>
        <v>EJECUCIÓN</v>
      </c>
      <c r="CI4" s="1"/>
      <c r="CK4" s="10"/>
      <c r="CL4" s="106"/>
      <c r="CM4"/>
      <c r="CN4" s="103"/>
      <c r="CP4" s="1" t="s">
        <v>159</v>
      </c>
      <c r="CQ4" s="1" t="str">
        <f>TEXT(BC4,"MMMM")</f>
        <v>enero</v>
      </c>
      <c r="CR4" s="1" t="s">
        <v>158</v>
      </c>
      <c r="CS4" s="1" t="s">
        <v>158</v>
      </c>
      <c r="CT4" s="1" t="s">
        <v>158</v>
      </c>
      <c r="CU4" t="s">
        <v>496</v>
      </c>
      <c r="CV4" t="s">
        <v>497</v>
      </c>
    </row>
    <row r="5" spans="1:100">
      <c r="A5" s="1" t="str">
        <f t="shared" si="0"/>
        <v/>
      </c>
      <c r="B5" s="2" t="str">
        <f t="shared" ref="B5:B43" si="16">+IF(CE5&gt;BS5,"PR","")</f>
        <v/>
      </c>
      <c r="C5" s="1" t="str">
        <f t="shared" si="2"/>
        <v/>
      </c>
      <c r="D5" s="1" t="str">
        <f t="shared" si="3"/>
        <v/>
      </c>
      <c r="E5" s="1" t="str">
        <f t="shared" ref="E5:E43" si="17">+IF(CB5="1 SI","C","")</f>
        <v/>
      </c>
      <c r="F5" s="2" t="str">
        <f t="shared" ca="1" si="5"/>
        <v>E</v>
      </c>
      <c r="G5" s="3" t="str">
        <f t="shared" ca="1" si="6"/>
        <v/>
      </c>
      <c r="H5" s="3" t="str">
        <f t="shared" si="7"/>
        <v/>
      </c>
      <c r="I5" s="1" t="str">
        <f t="shared" ref="I5:I43" si="18">IF(CP5="1. SI","ANU","")</f>
        <v/>
      </c>
      <c r="J5" s="3" t="str">
        <f t="shared" si="8"/>
        <v/>
      </c>
      <c r="K5" s="3" t="str">
        <f t="shared" si="9"/>
        <v/>
      </c>
      <c r="L5" s="1">
        <v>2025</v>
      </c>
      <c r="M5" s="4">
        <v>2</v>
      </c>
      <c r="N5" t="s">
        <v>520</v>
      </c>
      <c r="O5" s="1" t="s">
        <v>106</v>
      </c>
      <c r="P5" t="s">
        <v>108</v>
      </c>
      <c r="Q5" t="s">
        <v>118</v>
      </c>
      <c r="R5" t="s">
        <v>134</v>
      </c>
      <c r="S5" t="s">
        <v>207</v>
      </c>
      <c r="T5" s="1" t="s">
        <v>105</v>
      </c>
      <c r="U5" s="1" t="s">
        <v>511</v>
      </c>
      <c r="V5" s="128" t="s">
        <v>1753</v>
      </c>
      <c r="W5" s="1" t="s">
        <v>153</v>
      </c>
      <c r="X5" s="111" t="s">
        <v>524</v>
      </c>
      <c r="Y5" s="103" t="s">
        <v>464</v>
      </c>
      <c r="Z5" t="s">
        <v>1635</v>
      </c>
      <c r="AA5" t="s">
        <v>542</v>
      </c>
      <c r="AB5" t="s">
        <v>670</v>
      </c>
      <c r="AC5" s="38" t="s">
        <v>1886</v>
      </c>
      <c r="AD5" s="103" t="s">
        <v>1754</v>
      </c>
      <c r="AE5" s="103" t="s">
        <v>504</v>
      </c>
      <c r="AF5" t="s">
        <v>1756</v>
      </c>
      <c r="AG5" t="s">
        <v>1758</v>
      </c>
      <c r="AH5" t="s">
        <v>1757</v>
      </c>
      <c r="AI5" s="37">
        <v>47150000</v>
      </c>
      <c r="AJ5" s="37">
        <v>47150000</v>
      </c>
      <c r="AK5" s="5">
        <v>4100000</v>
      </c>
      <c r="AL5" s="5">
        <v>0</v>
      </c>
      <c r="AM5" s="1" t="s">
        <v>175</v>
      </c>
      <c r="AN5" t="s">
        <v>159</v>
      </c>
      <c r="AO5" t="s">
        <v>151</v>
      </c>
      <c r="AP5" s="100">
        <v>0</v>
      </c>
      <c r="AQ5" s="100"/>
      <c r="AR5" s="100"/>
      <c r="AS5" s="3">
        <v>1725</v>
      </c>
      <c r="AT5" s="104">
        <v>45664</v>
      </c>
      <c r="AU5">
        <v>11525</v>
      </c>
      <c r="AV5" s="6">
        <v>45673</v>
      </c>
      <c r="AW5" s="34" t="s">
        <v>181</v>
      </c>
      <c r="AX5" t="s">
        <v>1612</v>
      </c>
      <c r="AY5" s="182">
        <v>202400000000095</v>
      </c>
      <c r="AZ5" t="s">
        <v>159</v>
      </c>
      <c r="BA5" s="100"/>
      <c r="BB5" s="100"/>
      <c r="BC5" s="6">
        <v>45672</v>
      </c>
      <c r="BD5" s="1" t="s">
        <v>495</v>
      </c>
      <c r="BE5" s="1" t="s">
        <v>495</v>
      </c>
      <c r="BF5" t="s">
        <v>183</v>
      </c>
      <c r="BG5" t="s">
        <v>1650</v>
      </c>
      <c r="BH5" t="s">
        <v>1755</v>
      </c>
      <c r="BI5" t="s">
        <v>504</v>
      </c>
      <c r="BJ5" s="1">
        <v>80111600</v>
      </c>
      <c r="BK5" s="117" t="s">
        <v>1844</v>
      </c>
      <c r="BL5" s="104">
        <v>45671</v>
      </c>
      <c r="BM5" s="1" t="s">
        <v>158</v>
      </c>
      <c r="BN5" s="103" t="s">
        <v>188</v>
      </c>
      <c r="BO5" s="6">
        <v>45672</v>
      </c>
      <c r="BP5" t="s">
        <v>305</v>
      </c>
      <c r="BQ5" s="6">
        <v>45672</v>
      </c>
      <c r="BR5" s="6">
        <v>45673</v>
      </c>
      <c r="BS5" s="6">
        <v>46021</v>
      </c>
      <c r="BT5" s="105">
        <f>+Tabla3[[#This Row],[FECHA TERMINACION
(INICIAL)]]-Tabla3[[#This Row],[FECHA INICIO]]</f>
        <v>348</v>
      </c>
      <c r="BU5" s="105">
        <f>+Tabla3[[#This Row],[PLAZO DE EJECUCIÓN EN DÍAS (INICIAL)]]/30</f>
        <v>11.6</v>
      </c>
      <c r="BV5" t="s">
        <v>1759</v>
      </c>
      <c r="BW5" s="5">
        <f>+BD_2!E3</f>
        <v>0</v>
      </c>
      <c r="BX5" s="5">
        <f>BD_2!BA3</f>
        <v>0</v>
      </c>
      <c r="BY5" s="1">
        <f>BD_2!BZ3</f>
        <v>0</v>
      </c>
      <c r="BZ5" s="1" t="str">
        <f>+BD_2!CA3</f>
        <v>2 NO</v>
      </c>
      <c r="CA5" s="6" t="str">
        <f>BD_2!CF3</f>
        <v>2 NO</v>
      </c>
      <c r="CB5" s="1" t="s">
        <v>159</v>
      </c>
      <c r="CC5">
        <f t="shared" si="10"/>
        <v>348</v>
      </c>
      <c r="CD5" s="23">
        <f t="shared" si="11"/>
        <v>45673</v>
      </c>
      <c r="CE5" s="23">
        <f t="shared" si="12"/>
        <v>46021</v>
      </c>
      <c r="CF5" s="8">
        <f t="shared" ca="1" si="13"/>
        <v>0.19540229885057472</v>
      </c>
      <c r="CG5" s="5">
        <f t="shared" si="14"/>
        <v>47150000</v>
      </c>
      <c r="CH5" s="1" t="str">
        <f t="shared" ca="1" si="15"/>
        <v>EJECUCIÓN</v>
      </c>
      <c r="CI5" s="1"/>
      <c r="CK5" s="10"/>
      <c r="CL5" s="106"/>
      <c r="CM5"/>
      <c r="CN5" s="103"/>
      <c r="CP5" s="1" t="s">
        <v>159</v>
      </c>
      <c r="CQ5" s="1" t="str">
        <f t="shared" ref="CQ5:CQ43" si="19">TEXT(BC5,"MMMM")</f>
        <v>enero</v>
      </c>
      <c r="CR5" s="1" t="s">
        <v>158</v>
      </c>
      <c r="CS5" s="1" t="s">
        <v>158</v>
      </c>
      <c r="CT5" s="1" t="s">
        <v>158</v>
      </c>
      <c r="CU5" t="s">
        <v>496</v>
      </c>
      <c r="CV5" t="s">
        <v>497</v>
      </c>
    </row>
    <row r="6" spans="1:100">
      <c r="A6" s="1" t="str">
        <f t="shared" si="0"/>
        <v/>
      </c>
      <c r="B6" s="2" t="str">
        <f t="shared" si="16"/>
        <v/>
      </c>
      <c r="C6" s="1" t="str">
        <f t="shared" si="2"/>
        <v/>
      </c>
      <c r="D6" s="1" t="str">
        <f t="shared" si="3"/>
        <v/>
      </c>
      <c r="E6" s="1" t="str">
        <f t="shared" si="17"/>
        <v/>
      </c>
      <c r="F6" s="2" t="str">
        <f t="shared" ca="1" si="5"/>
        <v>E</v>
      </c>
      <c r="G6" s="3" t="str">
        <f t="shared" ca="1" si="6"/>
        <v/>
      </c>
      <c r="H6" s="3" t="str">
        <f t="shared" si="7"/>
        <v/>
      </c>
      <c r="I6" s="1" t="str">
        <f t="shared" si="18"/>
        <v/>
      </c>
      <c r="J6" s="3" t="str">
        <f t="shared" si="8"/>
        <v/>
      </c>
      <c r="K6" s="3" t="str">
        <f t="shared" si="9"/>
        <v/>
      </c>
      <c r="L6" s="1">
        <v>2025</v>
      </c>
      <c r="M6" s="4">
        <v>3</v>
      </c>
      <c r="N6" t="s">
        <v>520</v>
      </c>
      <c r="O6" s="1" t="s">
        <v>106</v>
      </c>
      <c r="P6" t="s">
        <v>108</v>
      </c>
      <c r="Q6" t="s">
        <v>118</v>
      </c>
      <c r="R6" t="s">
        <v>134</v>
      </c>
      <c r="S6" t="s">
        <v>207</v>
      </c>
      <c r="T6" s="1" t="s">
        <v>105</v>
      </c>
      <c r="U6" s="1" t="s">
        <v>149</v>
      </c>
      <c r="V6" s="128" t="s">
        <v>1737</v>
      </c>
      <c r="W6" s="1" t="s">
        <v>153</v>
      </c>
      <c r="X6" s="111" t="s">
        <v>523</v>
      </c>
      <c r="Y6" s="103" t="s">
        <v>1738</v>
      </c>
      <c r="Z6" t="s">
        <v>1635</v>
      </c>
      <c r="AA6" t="s">
        <v>566</v>
      </c>
      <c r="AB6" t="s">
        <v>965</v>
      </c>
      <c r="AC6" s="38" t="s">
        <v>1887</v>
      </c>
      <c r="AD6" s="103" t="s">
        <v>504</v>
      </c>
      <c r="AE6" s="103" t="s">
        <v>504</v>
      </c>
      <c r="AF6" t="s">
        <v>1739</v>
      </c>
      <c r="AG6" t="s">
        <v>1741</v>
      </c>
      <c r="AH6" t="s">
        <v>1740</v>
      </c>
      <c r="AI6" s="37">
        <v>80966667</v>
      </c>
      <c r="AJ6" s="37">
        <v>80966667</v>
      </c>
      <c r="AK6" s="5">
        <v>7000000</v>
      </c>
      <c r="AL6" s="5">
        <v>0</v>
      </c>
      <c r="AM6" s="1" t="s">
        <v>175</v>
      </c>
      <c r="AN6" t="s">
        <v>159</v>
      </c>
      <c r="AO6" t="s">
        <v>151</v>
      </c>
      <c r="AP6" s="100">
        <v>0</v>
      </c>
      <c r="AQ6" s="100"/>
      <c r="AR6" s="100"/>
      <c r="AS6" s="3">
        <v>1725</v>
      </c>
      <c r="AT6" s="104">
        <v>45664</v>
      </c>
      <c r="AU6">
        <v>5725</v>
      </c>
      <c r="AV6" s="6">
        <v>45671</v>
      </c>
      <c r="AW6" s="34" t="s">
        <v>181</v>
      </c>
      <c r="AX6" t="s">
        <v>1612</v>
      </c>
      <c r="AY6" s="182">
        <v>202400000000095</v>
      </c>
      <c r="AZ6" t="s">
        <v>159</v>
      </c>
      <c r="BA6" s="100"/>
      <c r="BB6" s="100"/>
      <c r="BC6" s="6">
        <v>45670</v>
      </c>
      <c r="BD6" s="1" t="s">
        <v>495</v>
      </c>
      <c r="BE6" s="1" t="s">
        <v>495</v>
      </c>
      <c r="BF6" t="s">
        <v>183</v>
      </c>
      <c r="BG6" t="s">
        <v>1650</v>
      </c>
      <c r="BH6" t="s">
        <v>1655</v>
      </c>
      <c r="BI6" t="s">
        <v>504</v>
      </c>
      <c r="BJ6" s="1">
        <v>80111600</v>
      </c>
      <c r="BK6" t="s">
        <v>1845</v>
      </c>
      <c r="BL6" s="104">
        <v>45667</v>
      </c>
      <c r="BM6" s="1" t="s">
        <v>158</v>
      </c>
      <c r="BN6" s="103" t="s">
        <v>188</v>
      </c>
      <c r="BO6" s="6">
        <v>45670</v>
      </c>
      <c r="BP6" t="s">
        <v>306</v>
      </c>
      <c r="BQ6" s="6">
        <v>45670</v>
      </c>
      <c r="BR6" s="6">
        <v>45671</v>
      </c>
      <c r="BS6" s="6">
        <v>46021</v>
      </c>
      <c r="BT6" s="105">
        <f>+Tabla3[[#This Row],[FECHA TERMINACION
(INICIAL)]]-Tabla3[[#This Row],[FECHA INICIO]]</f>
        <v>350</v>
      </c>
      <c r="BU6" s="105">
        <f>+Tabla3[[#This Row],[PLAZO DE EJECUCIÓN EN DÍAS (INICIAL)]]/30</f>
        <v>11.666666666666666</v>
      </c>
      <c r="BV6" t="s">
        <v>1742</v>
      </c>
      <c r="BW6" s="5">
        <f>+BD_2!E4</f>
        <v>0</v>
      </c>
      <c r="BX6" s="5">
        <f>BD_2!BA4</f>
        <v>0</v>
      </c>
      <c r="BY6" s="1">
        <f>BD_2!BZ4</f>
        <v>0</v>
      </c>
      <c r="BZ6" s="1" t="str">
        <f>+BD_2!CA4</f>
        <v>2 NO</v>
      </c>
      <c r="CA6" s="6" t="str">
        <f>BD_2!CF4</f>
        <v>2 NO</v>
      </c>
      <c r="CB6" s="1" t="s">
        <v>159</v>
      </c>
      <c r="CC6">
        <f t="shared" si="10"/>
        <v>350</v>
      </c>
      <c r="CD6" s="23">
        <f t="shared" si="11"/>
        <v>45671</v>
      </c>
      <c r="CE6" s="23">
        <f t="shared" si="12"/>
        <v>46021</v>
      </c>
      <c r="CF6" s="8">
        <f t="shared" ca="1" si="13"/>
        <v>0.2</v>
      </c>
      <c r="CG6" s="5">
        <f t="shared" si="14"/>
        <v>80966667</v>
      </c>
      <c r="CH6" s="1" t="str">
        <f t="shared" ca="1" si="15"/>
        <v>EJECUCIÓN</v>
      </c>
      <c r="CI6" s="1"/>
      <c r="CK6" s="10"/>
      <c r="CL6" s="106"/>
      <c r="CM6"/>
      <c r="CN6" s="103"/>
      <c r="CP6" s="1" t="s">
        <v>159</v>
      </c>
      <c r="CQ6" s="1" t="str">
        <f t="shared" si="19"/>
        <v>enero</v>
      </c>
      <c r="CR6" s="1" t="s">
        <v>158</v>
      </c>
      <c r="CS6" s="1" t="s">
        <v>158</v>
      </c>
      <c r="CT6" s="1" t="s">
        <v>158</v>
      </c>
      <c r="CU6" t="s">
        <v>496</v>
      </c>
      <c r="CV6" t="s">
        <v>497</v>
      </c>
    </row>
    <row r="7" spans="1:100">
      <c r="A7" s="1" t="str">
        <f t="shared" si="0"/>
        <v/>
      </c>
      <c r="B7" s="2" t="str">
        <f t="shared" si="16"/>
        <v/>
      </c>
      <c r="C7" s="1" t="str">
        <f t="shared" si="2"/>
        <v/>
      </c>
      <c r="D7" s="1" t="str">
        <f t="shared" si="3"/>
        <v/>
      </c>
      <c r="E7" s="1" t="str">
        <f t="shared" si="17"/>
        <v/>
      </c>
      <c r="F7" s="2" t="str">
        <f t="shared" ca="1" si="5"/>
        <v>E</v>
      </c>
      <c r="G7" s="3" t="str">
        <f t="shared" ca="1" si="6"/>
        <v/>
      </c>
      <c r="H7" s="3" t="str">
        <f t="shared" si="7"/>
        <v/>
      </c>
      <c r="I7" s="1" t="str">
        <f t="shared" si="18"/>
        <v/>
      </c>
      <c r="J7" s="3" t="str">
        <f t="shared" si="8"/>
        <v/>
      </c>
      <c r="K7" s="3" t="str">
        <f t="shared" si="9"/>
        <v/>
      </c>
      <c r="L7" s="1">
        <v>2025</v>
      </c>
      <c r="M7" s="4">
        <v>4</v>
      </c>
      <c r="N7" t="s">
        <v>520</v>
      </c>
      <c r="O7" s="1" t="s">
        <v>106</v>
      </c>
      <c r="P7" t="s">
        <v>108</v>
      </c>
      <c r="Q7" t="s">
        <v>118</v>
      </c>
      <c r="R7" t="s">
        <v>134</v>
      </c>
      <c r="S7" t="s">
        <v>207</v>
      </c>
      <c r="T7" s="1" t="s">
        <v>105</v>
      </c>
      <c r="U7" s="1" t="s">
        <v>511</v>
      </c>
      <c r="V7" t="s">
        <v>1707</v>
      </c>
      <c r="W7" s="1" t="s">
        <v>153</v>
      </c>
      <c r="X7" s="111" t="s">
        <v>524</v>
      </c>
      <c r="Y7" s="103" t="s">
        <v>1708</v>
      </c>
      <c r="Z7" t="s">
        <v>1646</v>
      </c>
      <c r="AA7" t="s">
        <v>544</v>
      </c>
      <c r="AB7" t="s">
        <v>1434</v>
      </c>
      <c r="AC7" s="38" t="s">
        <v>1888</v>
      </c>
      <c r="AD7" s="103" t="s">
        <v>1647</v>
      </c>
      <c r="AE7" s="103" t="s">
        <v>504</v>
      </c>
      <c r="AF7" t="s">
        <v>1703</v>
      </c>
      <c r="AG7" t="s">
        <v>1710</v>
      </c>
      <c r="AH7" t="s">
        <v>1709</v>
      </c>
      <c r="AI7" s="37">
        <v>40483333</v>
      </c>
      <c r="AJ7" s="37">
        <v>40483333</v>
      </c>
      <c r="AK7" s="5">
        <v>3500000</v>
      </c>
      <c r="AL7" s="5">
        <v>0</v>
      </c>
      <c r="AM7" s="1" t="s">
        <v>175</v>
      </c>
      <c r="AN7" t="s">
        <v>159</v>
      </c>
      <c r="AO7" t="s">
        <v>151</v>
      </c>
      <c r="AP7" s="100"/>
      <c r="AQ7" s="100"/>
      <c r="AR7" s="100"/>
      <c r="AS7" s="3">
        <v>1725</v>
      </c>
      <c r="AT7" s="104">
        <v>45664</v>
      </c>
      <c r="AU7">
        <v>6925</v>
      </c>
      <c r="AV7" s="6">
        <v>45671</v>
      </c>
      <c r="AW7" s="34" t="s">
        <v>181</v>
      </c>
      <c r="AX7" t="s">
        <v>1612</v>
      </c>
      <c r="AY7" s="182">
        <v>202400000000095</v>
      </c>
      <c r="AZ7" t="s">
        <v>159</v>
      </c>
      <c r="BA7" s="100"/>
      <c r="BB7" s="100"/>
      <c r="BC7" s="6">
        <v>45669</v>
      </c>
      <c r="BD7" s="1" t="s">
        <v>495</v>
      </c>
      <c r="BE7" s="1" t="s">
        <v>495</v>
      </c>
      <c r="BF7" t="s">
        <v>183</v>
      </c>
      <c r="BG7" t="s">
        <v>1650</v>
      </c>
      <c r="BH7" t="s">
        <v>1655</v>
      </c>
      <c r="BI7" t="s">
        <v>504</v>
      </c>
      <c r="BJ7" s="1">
        <v>80111600</v>
      </c>
      <c r="BK7" s="118" t="s">
        <v>1846</v>
      </c>
      <c r="BL7" s="104">
        <v>45667</v>
      </c>
      <c r="BM7" s="1" t="s">
        <v>158</v>
      </c>
      <c r="BN7" s="103" t="s">
        <v>188</v>
      </c>
      <c r="BO7" s="6">
        <v>45670</v>
      </c>
      <c r="BP7" t="s">
        <v>306</v>
      </c>
      <c r="BQ7" s="6">
        <v>45670</v>
      </c>
      <c r="BR7" s="6">
        <v>45671</v>
      </c>
      <c r="BS7" s="6">
        <v>46021</v>
      </c>
      <c r="BT7" s="105">
        <f>+Tabla3[[#This Row],[FECHA TERMINACION
(INICIAL)]]-Tabla3[[#This Row],[FECHA INICIO]]</f>
        <v>350</v>
      </c>
      <c r="BU7" s="105">
        <f>+Tabla3[[#This Row],[PLAZO DE EJECUCIÓN EN DÍAS (INICIAL)]]/30</f>
        <v>11.666666666666666</v>
      </c>
      <c r="BV7" t="s">
        <v>1711</v>
      </c>
      <c r="BW7" s="5">
        <f>+BD_2!E5</f>
        <v>0</v>
      </c>
      <c r="BX7" s="5">
        <f>BD_2!BA5</f>
        <v>0</v>
      </c>
      <c r="BY7" s="1">
        <f>BD_2!BZ5</f>
        <v>0</v>
      </c>
      <c r="BZ7" s="1" t="str">
        <f>+BD_2!CA5</f>
        <v>2 NO</v>
      </c>
      <c r="CA7" s="6" t="str">
        <f>BD_2!CF5</f>
        <v>2 NO</v>
      </c>
      <c r="CB7" s="1" t="s">
        <v>159</v>
      </c>
      <c r="CC7">
        <f t="shared" si="10"/>
        <v>350</v>
      </c>
      <c r="CD7" s="23">
        <f t="shared" si="11"/>
        <v>45671</v>
      </c>
      <c r="CE7" s="23">
        <f t="shared" si="12"/>
        <v>46021</v>
      </c>
      <c r="CF7" s="8">
        <f t="shared" ca="1" si="13"/>
        <v>0.2</v>
      </c>
      <c r="CG7" s="5">
        <f t="shared" si="14"/>
        <v>40483333</v>
      </c>
      <c r="CH7" s="1" t="str">
        <f t="shared" ca="1" si="15"/>
        <v>EJECUCIÓN</v>
      </c>
      <c r="CI7" s="1"/>
      <c r="CK7" s="10"/>
      <c r="CL7" s="106"/>
      <c r="CM7"/>
      <c r="CN7" s="103"/>
      <c r="CP7" s="1" t="s">
        <v>159</v>
      </c>
      <c r="CQ7" s="1" t="str">
        <f t="shared" si="19"/>
        <v>enero</v>
      </c>
      <c r="CR7" s="1" t="s">
        <v>158</v>
      </c>
      <c r="CS7" s="1" t="s">
        <v>158</v>
      </c>
      <c r="CT7" s="1" t="s">
        <v>158</v>
      </c>
      <c r="CU7" t="s">
        <v>496</v>
      </c>
      <c r="CV7" t="s">
        <v>497</v>
      </c>
    </row>
    <row r="8" spans="1:100">
      <c r="A8" s="1" t="str">
        <f t="shared" si="0"/>
        <v/>
      </c>
      <c r="B8" s="2" t="str">
        <f t="shared" si="16"/>
        <v/>
      </c>
      <c r="C8" s="1" t="str">
        <f t="shared" si="2"/>
        <v/>
      </c>
      <c r="D8" s="1" t="str">
        <f t="shared" si="3"/>
        <v/>
      </c>
      <c r="E8" s="1" t="str">
        <f t="shared" si="17"/>
        <v/>
      </c>
      <c r="F8" s="2" t="str">
        <f t="shared" ca="1" si="5"/>
        <v>E</v>
      </c>
      <c r="G8" s="3" t="str">
        <f t="shared" ca="1" si="6"/>
        <v/>
      </c>
      <c r="H8" s="3" t="str">
        <f t="shared" si="7"/>
        <v/>
      </c>
      <c r="I8" s="1" t="str">
        <f t="shared" si="18"/>
        <v/>
      </c>
      <c r="J8" s="3" t="str">
        <f t="shared" si="8"/>
        <v/>
      </c>
      <c r="K8" s="3" t="str">
        <f t="shared" si="9"/>
        <v/>
      </c>
      <c r="L8" s="1">
        <v>2025</v>
      </c>
      <c r="M8" s="4">
        <v>5</v>
      </c>
      <c r="N8" t="s">
        <v>520</v>
      </c>
      <c r="O8" s="1" t="s">
        <v>106</v>
      </c>
      <c r="P8" t="s">
        <v>108</v>
      </c>
      <c r="Q8" t="s">
        <v>118</v>
      </c>
      <c r="R8" t="s">
        <v>134</v>
      </c>
      <c r="S8" t="s">
        <v>207</v>
      </c>
      <c r="T8" s="1" t="s">
        <v>105</v>
      </c>
      <c r="U8" s="1" t="s">
        <v>511</v>
      </c>
      <c r="V8" t="s">
        <v>1743</v>
      </c>
      <c r="W8" s="1" t="s">
        <v>153</v>
      </c>
      <c r="X8" s="111" t="s">
        <v>524</v>
      </c>
      <c r="Y8" s="103" t="s">
        <v>156</v>
      </c>
      <c r="Z8" t="s">
        <v>1735</v>
      </c>
      <c r="AA8" t="s">
        <v>542</v>
      </c>
      <c r="AB8" t="s">
        <v>670</v>
      </c>
      <c r="AC8" s="38" t="s">
        <v>1889</v>
      </c>
      <c r="AD8" s="103" t="s">
        <v>1647</v>
      </c>
      <c r="AE8" s="103" t="s">
        <v>504</v>
      </c>
      <c r="AF8" t="s">
        <v>1745</v>
      </c>
      <c r="AG8" t="s">
        <v>1736</v>
      </c>
      <c r="AH8" t="s">
        <v>1744</v>
      </c>
      <c r="AI8" s="37">
        <v>46266667</v>
      </c>
      <c r="AJ8" s="37">
        <v>46266667</v>
      </c>
      <c r="AK8" s="5">
        <v>4000000</v>
      </c>
      <c r="AL8" s="5">
        <v>0</v>
      </c>
      <c r="AM8" s="1" t="s">
        <v>175</v>
      </c>
      <c r="AN8" t="s">
        <v>159</v>
      </c>
      <c r="AO8" t="s">
        <v>151</v>
      </c>
      <c r="AP8" s="100">
        <v>0</v>
      </c>
      <c r="AQ8" s="100"/>
      <c r="AR8" s="100"/>
      <c r="AS8" s="3">
        <v>1725</v>
      </c>
      <c r="AT8" s="104">
        <v>45664</v>
      </c>
      <c r="AU8">
        <v>6425</v>
      </c>
      <c r="AV8" s="6">
        <v>45671</v>
      </c>
      <c r="AW8" s="34" t="s">
        <v>181</v>
      </c>
      <c r="AX8" t="s">
        <v>1612</v>
      </c>
      <c r="AY8" s="182">
        <v>202400000000095</v>
      </c>
      <c r="AZ8" t="s">
        <v>159</v>
      </c>
      <c r="BA8" s="100"/>
      <c r="BB8" s="100"/>
      <c r="BC8" s="6">
        <v>45670</v>
      </c>
      <c r="BD8" s="1" t="s">
        <v>495</v>
      </c>
      <c r="BE8" s="1" t="s">
        <v>495</v>
      </c>
      <c r="BF8" t="s">
        <v>183</v>
      </c>
      <c r="BG8" t="s">
        <v>1650</v>
      </c>
      <c r="BH8" t="s">
        <v>1655</v>
      </c>
      <c r="BI8" t="s">
        <v>504</v>
      </c>
      <c r="BJ8" s="1">
        <v>80111600</v>
      </c>
      <c r="BK8" s="118" t="s">
        <v>1847</v>
      </c>
      <c r="BL8" s="104">
        <v>45667</v>
      </c>
      <c r="BM8" s="1" t="s">
        <v>158</v>
      </c>
      <c r="BN8" s="103" t="s">
        <v>188</v>
      </c>
      <c r="BO8" s="6">
        <v>45670</v>
      </c>
      <c r="BP8" t="s">
        <v>306</v>
      </c>
      <c r="BQ8" s="6">
        <v>45670</v>
      </c>
      <c r="BR8" s="6">
        <v>45671</v>
      </c>
      <c r="BS8" s="6">
        <v>46021</v>
      </c>
      <c r="BT8" s="105">
        <f>+Tabla3[[#This Row],[FECHA TERMINACION
(INICIAL)]]-Tabla3[[#This Row],[FECHA INICIO]]</f>
        <v>350</v>
      </c>
      <c r="BU8" s="105">
        <f>+Tabla3[[#This Row],[PLAZO DE EJECUCIÓN EN DÍAS (INICIAL)]]/30</f>
        <v>11.666666666666666</v>
      </c>
      <c r="BV8" t="s">
        <v>1742</v>
      </c>
      <c r="BW8" s="5">
        <f>+BD_2!E6</f>
        <v>0</v>
      </c>
      <c r="BX8" s="5">
        <f>BD_2!BA6</f>
        <v>0</v>
      </c>
      <c r="BY8" s="1">
        <f>BD_2!BZ6</f>
        <v>0</v>
      </c>
      <c r="BZ8" s="1" t="str">
        <f>+BD_2!CA6</f>
        <v>2 NO</v>
      </c>
      <c r="CA8" s="6" t="str">
        <f>BD_2!CF6</f>
        <v>2 NO</v>
      </c>
      <c r="CB8" s="1" t="s">
        <v>159</v>
      </c>
      <c r="CC8">
        <f t="shared" si="10"/>
        <v>350</v>
      </c>
      <c r="CD8" s="23">
        <f t="shared" si="11"/>
        <v>45671</v>
      </c>
      <c r="CE8" s="23">
        <f t="shared" si="12"/>
        <v>46021</v>
      </c>
      <c r="CF8" s="8">
        <f t="shared" ca="1" si="13"/>
        <v>0.2</v>
      </c>
      <c r="CG8" s="5">
        <f t="shared" si="14"/>
        <v>46266667</v>
      </c>
      <c r="CH8" s="1" t="str">
        <f t="shared" ca="1" si="15"/>
        <v>EJECUCIÓN</v>
      </c>
      <c r="CI8" s="1"/>
      <c r="CK8" s="10"/>
      <c r="CL8" s="106"/>
      <c r="CM8"/>
      <c r="CN8" s="103"/>
      <c r="CP8" s="1" t="s">
        <v>159</v>
      </c>
      <c r="CQ8" s="1" t="str">
        <f t="shared" si="19"/>
        <v>enero</v>
      </c>
      <c r="CR8" s="1" t="s">
        <v>158</v>
      </c>
      <c r="CS8" s="1" t="s">
        <v>158</v>
      </c>
      <c r="CT8" s="1" t="s">
        <v>158</v>
      </c>
      <c r="CU8" t="s">
        <v>496</v>
      </c>
      <c r="CV8" t="s">
        <v>497</v>
      </c>
    </row>
    <row r="9" spans="1:100">
      <c r="A9" s="1" t="str">
        <f t="shared" si="0"/>
        <v/>
      </c>
      <c r="B9" s="2" t="str">
        <f t="shared" si="16"/>
        <v/>
      </c>
      <c r="C9" s="1" t="str">
        <f t="shared" si="2"/>
        <v/>
      </c>
      <c r="D9" s="1" t="str">
        <f t="shared" si="3"/>
        <v/>
      </c>
      <c r="E9" s="1" t="str">
        <f t="shared" si="17"/>
        <v/>
      </c>
      <c r="F9" s="2" t="str">
        <f t="shared" ca="1" si="5"/>
        <v>E</v>
      </c>
      <c r="G9" s="3" t="str">
        <f t="shared" ca="1" si="6"/>
        <v/>
      </c>
      <c r="H9" s="3" t="str">
        <f t="shared" si="7"/>
        <v/>
      </c>
      <c r="I9" s="1" t="str">
        <f t="shared" si="18"/>
        <v/>
      </c>
      <c r="J9" s="3" t="str">
        <f t="shared" si="8"/>
        <v/>
      </c>
      <c r="K9" s="3" t="str">
        <f t="shared" si="9"/>
        <v/>
      </c>
      <c r="L9" s="1">
        <v>2025</v>
      </c>
      <c r="M9" s="4">
        <v>6</v>
      </c>
      <c r="N9" t="s">
        <v>520</v>
      </c>
      <c r="O9" s="1" t="s">
        <v>106</v>
      </c>
      <c r="P9" t="s">
        <v>108</v>
      </c>
      <c r="Q9" t="s">
        <v>118</v>
      </c>
      <c r="R9" t="s">
        <v>134</v>
      </c>
      <c r="S9" t="s">
        <v>207</v>
      </c>
      <c r="T9" s="1" t="s">
        <v>105</v>
      </c>
      <c r="U9" s="1" t="s">
        <v>511</v>
      </c>
      <c r="V9" t="s">
        <v>1746</v>
      </c>
      <c r="W9" s="1" t="s">
        <v>153</v>
      </c>
      <c r="X9" s="111" t="s">
        <v>523</v>
      </c>
      <c r="Y9" s="103" t="s">
        <v>1673</v>
      </c>
      <c r="Z9" t="s">
        <v>1635</v>
      </c>
      <c r="AA9" t="s">
        <v>542</v>
      </c>
      <c r="AB9" t="s">
        <v>670</v>
      </c>
      <c r="AC9" s="38" t="s">
        <v>1890</v>
      </c>
      <c r="AD9" s="103" t="s">
        <v>504</v>
      </c>
      <c r="AE9" s="103" t="s">
        <v>504</v>
      </c>
      <c r="AF9" t="s">
        <v>1747</v>
      </c>
      <c r="AG9" t="s">
        <v>1749</v>
      </c>
      <c r="AH9" t="s">
        <v>1748</v>
      </c>
      <c r="AI9" s="37">
        <v>45866667</v>
      </c>
      <c r="AJ9" s="37">
        <v>45866667</v>
      </c>
      <c r="AK9" s="5">
        <v>4000000</v>
      </c>
      <c r="AL9" s="5">
        <v>0</v>
      </c>
      <c r="AM9" s="1" t="s">
        <v>175</v>
      </c>
      <c r="AN9" t="s">
        <v>159</v>
      </c>
      <c r="AO9" t="s">
        <v>151</v>
      </c>
      <c r="AP9" s="100">
        <v>0</v>
      </c>
      <c r="AQ9" s="100"/>
      <c r="AR9" s="100"/>
      <c r="AS9" s="3">
        <v>1725</v>
      </c>
      <c r="AT9" s="104">
        <v>45664</v>
      </c>
      <c r="AU9">
        <v>7125</v>
      </c>
      <c r="AV9" s="6">
        <v>45671</v>
      </c>
      <c r="AW9" s="34" t="s">
        <v>181</v>
      </c>
      <c r="AX9" t="s">
        <v>1612</v>
      </c>
      <c r="AY9" s="182">
        <v>202400000000095</v>
      </c>
      <c r="AZ9" t="s">
        <v>159</v>
      </c>
      <c r="BA9" s="100"/>
      <c r="BB9" s="100"/>
      <c r="BC9" s="6">
        <v>45670</v>
      </c>
      <c r="BD9" s="1" t="s">
        <v>495</v>
      </c>
      <c r="BE9" s="1" t="s">
        <v>495</v>
      </c>
      <c r="BF9" t="s">
        <v>183</v>
      </c>
      <c r="BG9" t="s">
        <v>1650</v>
      </c>
      <c r="BH9" t="s">
        <v>1655</v>
      </c>
      <c r="BI9" t="s">
        <v>504</v>
      </c>
      <c r="BJ9" s="1">
        <v>80111600</v>
      </c>
      <c r="BK9" s="118" t="s">
        <v>1848</v>
      </c>
      <c r="BL9" s="104">
        <v>45667</v>
      </c>
      <c r="BM9" s="1" t="s">
        <v>158</v>
      </c>
      <c r="BN9" s="103" t="s">
        <v>188</v>
      </c>
      <c r="BO9" s="6">
        <v>45670</v>
      </c>
      <c r="BP9" t="s">
        <v>306</v>
      </c>
      <c r="BQ9" s="6">
        <v>45670</v>
      </c>
      <c r="BR9" s="6">
        <v>45671</v>
      </c>
      <c r="BS9" s="6">
        <v>46018</v>
      </c>
      <c r="BT9" s="105">
        <f>+Tabla3[[#This Row],[FECHA TERMINACION
(INICIAL)]]-Tabla3[[#This Row],[FECHA INICIO]]</f>
        <v>347</v>
      </c>
      <c r="BU9" s="105">
        <f>+Tabla3[[#This Row],[PLAZO DE EJECUCIÓN EN DÍAS (INICIAL)]]/30</f>
        <v>11.566666666666666</v>
      </c>
      <c r="BV9" t="s">
        <v>1651</v>
      </c>
      <c r="BW9" s="5">
        <f>+BD_2!E7</f>
        <v>0</v>
      </c>
      <c r="BX9" s="5">
        <f>BD_2!BA7</f>
        <v>0</v>
      </c>
      <c r="BY9" s="1">
        <f>BD_2!BZ7</f>
        <v>0</v>
      </c>
      <c r="BZ9" s="1" t="str">
        <f>+BD_2!CA7</f>
        <v>2 NO</v>
      </c>
      <c r="CA9" s="6" t="str">
        <f>BD_2!CF7</f>
        <v>2 NO</v>
      </c>
      <c r="CB9" s="1" t="s">
        <v>159</v>
      </c>
      <c r="CC9">
        <f t="shared" si="10"/>
        <v>347</v>
      </c>
      <c r="CD9" s="23">
        <f t="shared" si="11"/>
        <v>45671</v>
      </c>
      <c r="CE9" s="23">
        <f t="shared" si="12"/>
        <v>46018</v>
      </c>
      <c r="CF9" s="8">
        <f t="shared" ca="1" si="13"/>
        <v>0.20172910662824209</v>
      </c>
      <c r="CG9" s="5">
        <f t="shared" si="14"/>
        <v>45866667</v>
      </c>
      <c r="CH9" s="1" t="str">
        <f t="shared" ca="1" si="15"/>
        <v>EJECUCIÓN</v>
      </c>
      <c r="CI9" s="1"/>
      <c r="CK9" s="10"/>
      <c r="CL9" s="106"/>
      <c r="CM9"/>
      <c r="CN9" s="103"/>
      <c r="CP9" s="1" t="s">
        <v>159</v>
      </c>
      <c r="CQ9" s="1" t="str">
        <f t="shared" si="19"/>
        <v>enero</v>
      </c>
      <c r="CR9" s="1" t="s">
        <v>158</v>
      </c>
      <c r="CS9" s="1" t="s">
        <v>158</v>
      </c>
      <c r="CT9" s="1" t="s">
        <v>158</v>
      </c>
      <c r="CU9" t="s">
        <v>496</v>
      </c>
      <c r="CV9" t="s">
        <v>497</v>
      </c>
    </row>
    <row r="10" spans="1:100">
      <c r="A10" s="1" t="str">
        <f t="shared" si="0"/>
        <v/>
      </c>
      <c r="B10" s="2" t="str">
        <f t="shared" si="16"/>
        <v/>
      </c>
      <c r="C10" s="1" t="str">
        <f t="shared" si="2"/>
        <v/>
      </c>
      <c r="D10" s="1" t="str">
        <f t="shared" si="3"/>
        <v/>
      </c>
      <c r="E10" s="1" t="str">
        <f t="shared" si="17"/>
        <v/>
      </c>
      <c r="F10" s="2" t="str">
        <f t="shared" ca="1" si="5"/>
        <v>E</v>
      </c>
      <c r="G10" s="3" t="str">
        <f t="shared" ca="1" si="6"/>
        <v/>
      </c>
      <c r="H10" s="3" t="str">
        <f t="shared" si="7"/>
        <v/>
      </c>
      <c r="I10" s="1" t="str">
        <f t="shared" si="18"/>
        <v/>
      </c>
      <c r="J10" s="3" t="str">
        <f t="shared" si="8"/>
        <v/>
      </c>
      <c r="K10" s="3" t="str">
        <f t="shared" si="9"/>
        <v/>
      </c>
      <c r="L10" s="1">
        <v>2025</v>
      </c>
      <c r="M10" s="4">
        <v>7</v>
      </c>
      <c r="N10" t="s">
        <v>520</v>
      </c>
      <c r="O10" s="1" t="s">
        <v>106</v>
      </c>
      <c r="P10" t="s">
        <v>108</v>
      </c>
      <c r="Q10" t="s">
        <v>118</v>
      </c>
      <c r="R10" t="s">
        <v>134</v>
      </c>
      <c r="S10" t="s">
        <v>207</v>
      </c>
      <c r="T10" s="1" t="s">
        <v>105</v>
      </c>
      <c r="U10" s="1" t="s">
        <v>149</v>
      </c>
      <c r="V10" t="s">
        <v>1832</v>
      </c>
      <c r="W10" s="1" t="s">
        <v>153</v>
      </c>
      <c r="X10" s="111" t="s">
        <v>523</v>
      </c>
      <c r="Y10" s="103" t="s">
        <v>1671</v>
      </c>
      <c r="Z10" t="s">
        <v>460</v>
      </c>
      <c r="AA10" t="s">
        <v>542</v>
      </c>
      <c r="AB10" t="s">
        <v>670</v>
      </c>
      <c r="AC10" s="38" t="s">
        <v>1891</v>
      </c>
      <c r="AD10" s="103" t="s">
        <v>1647</v>
      </c>
      <c r="AE10" s="103" t="s">
        <v>504</v>
      </c>
      <c r="AF10" t="s">
        <v>1833</v>
      </c>
      <c r="AG10" t="s">
        <v>1834</v>
      </c>
      <c r="AH10" t="s">
        <v>1811</v>
      </c>
      <c r="AI10" s="37">
        <v>39550000</v>
      </c>
      <c r="AJ10" s="37">
        <v>39550000</v>
      </c>
      <c r="AK10" s="5">
        <v>3500000</v>
      </c>
      <c r="AL10" s="5">
        <v>0</v>
      </c>
      <c r="AM10" s="1" t="s">
        <v>175</v>
      </c>
      <c r="AN10" t="s">
        <v>159</v>
      </c>
      <c r="AO10" t="s">
        <v>151</v>
      </c>
      <c r="AP10" s="100">
        <v>0</v>
      </c>
      <c r="AQ10" s="100"/>
      <c r="AR10" s="100"/>
      <c r="AS10" s="3">
        <v>1725</v>
      </c>
      <c r="AT10" s="104">
        <v>45664</v>
      </c>
      <c r="AU10">
        <v>25525</v>
      </c>
      <c r="AV10" s="6">
        <v>45679</v>
      </c>
      <c r="AW10" s="34" t="s">
        <v>181</v>
      </c>
      <c r="AX10" t="s">
        <v>1612</v>
      </c>
      <c r="AY10" s="182">
        <v>202400000000095</v>
      </c>
      <c r="AZ10" t="s">
        <v>159</v>
      </c>
      <c r="BA10" s="100"/>
      <c r="BB10" s="100"/>
      <c r="BC10" s="6">
        <v>45678</v>
      </c>
      <c r="BD10" s="1" t="s">
        <v>495</v>
      </c>
      <c r="BE10" s="1" t="s">
        <v>495</v>
      </c>
      <c r="BF10" t="s">
        <v>183</v>
      </c>
      <c r="BG10" t="s">
        <v>1650</v>
      </c>
      <c r="BH10" t="s">
        <v>1655</v>
      </c>
      <c r="BI10" t="s">
        <v>504</v>
      </c>
      <c r="BJ10" s="1">
        <v>80111600</v>
      </c>
      <c r="BK10" s="118" t="s">
        <v>1849</v>
      </c>
      <c r="BL10" s="104">
        <v>45674</v>
      </c>
      <c r="BM10" s="1" t="s">
        <v>158</v>
      </c>
      <c r="BN10" s="103" t="s">
        <v>188</v>
      </c>
      <c r="BO10" s="6">
        <v>45678</v>
      </c>
      <c r="BP10" t="s">
        <v>306</v>
      </c>
      <c r="BQ10" s="6">
        <v>45678</v>
      </c>
      <c r="BR10" s="6">
        <v>45679</v>
      </c>
      <c r="BS10" s="6">
        <v>46021</v>
      </c>
      <c r="BT10" s="105">
        <f>+Tabla3[[#This Row],[FECHA TERMINACION
(INICIAL)]]-Tabla3[[#This Row],[FECHA INICIO]]</f>
        <v>342</v>
      </c>
      <c r="BU10" s="105">
        <f>+Tabla3[[#This Row],[PLAZO DE EJECUCIÓN EN DÍAS (INICIAL)]]/30</f>
        <v>11.4</v>
      </c>
      <c r="BV10" t="s">
        <v>1813</v>
      </c>
      <c r="BW10" s="5">
        <f>+BD_2!E8</f>
        <v>0</v>
      </c>
      <c r="BX10" s="5">
        <f>BD_2!BA8</f>
        <v>0</v>
      </c>
      <c r="BY10" s="1">
        <f>BD_2!BZ8</f>
        <v>0</v>
      </c>
      <c r="BZ10" s="1" t="str">
        <f>+BD_2!CA8</f>
        <v>2 NO</v>
      </c>
      <c r="CA10" s="6" t="str">
        <f>BD_2!CF8</f>
        <v>2 NO</v>
      </c>
      <c r="CB10" s="1" t="s">
        <v>159</v>
      </c>
      <c r="CC10">
        <f t="shared" si="10"/>
        <v>342</v>
      </c>
      <c r="CD10" s="23">
        <f t="shared" si="11"/>
        <v>45679</v>
      </c>
      <c r="CE10" s="23">
        <f t="shared" si="12"/>
        <v>46021</v>
      </c>
      <c r="CF10" s="8">
        <f t="shared" ca="1" si="13"/>
        <v>0.18128654970760233</v>
      </c>
      <c r="CG10" s="5">
        <f t="shared" si="14"/>
        <v>39550000</v>
      </c>
      <c r="CH10" s="1" t="str">
        <f t="shared" ca="1" si="15"/>
        <v>EJECUCIÓN</v>
      </c>
      <c r="CI10" s="1"/>
      <c r="CK10" s="10"/>
      <c r="CL10" s="106"/>
      <c r="CM10"/>
      <c r="CN10" s="103"/>
      <c r="CP10" s="1" t="s">
        <v>159</v>
      </c>
      <c r="CQ10" s="1" t="str">
        <f t="shared" si="19"/>
        <v>enero</v>
      </c>
      <c r="CR10" s="1" t="s">
        <v>158</v>
      </c>
      <c r="CS10" s="1" t="s">
        <v>158</v>
      </c>
      <c r="CT10" s="1" t="s">
        <v>158</v>
      </c>
      <c r="CU10" t="s">
        <v>496</v>
      </c>
      <c r="CV10" t="s">
        <v>497</v>
      </c>
    </row>
    <row r="11" spans="1:100">
      <c r="A11" s="1" t="str">
        <f t="shared" si="0"/>
        <v/>
      </c>
      <c r="B11" s="2" t="str">
        <f t="shared" si="16"/>
        <v/>
      </c>
      <c r="C11" s="1" t="str">
        <f t="shared" si="2"/>
        <v/>
      </c>
      <c r="D11" s="1" t="str">
        <f t="shared" si="3"/>
        <v/>
      </c>
      <c r="E11" s="1" t="str">
        <f t="shared" si="17"/>
        <v/>
      </c>
      <c r="F11" s="2" t="str">
        <f t="shared" ca="1" si="5"/>
        <v>E</v>
      </c>
      <c r="G11" s="3" t="str">
        <f t="shared" ca="1" si="6"/>
        <v/>
      </c>
      <c r="H11" s="3" t="str">
        <f t="shared" si="7"/>
        <v/>
      </c>
      <c r="I11" s="1" t="str">
        <f t="shared" si="18"/>
        <v/>
      </c>
      <c r="J11" s="3" t="str">
        <f t="shared" si="8"/>
        <v/>
      </c>
      <c r="K11" s="3" t="str">
        <f t="shared" si="9"/>
        <v/>
      </c>
      <c r="L11" s="1">
        <v>2025</v>
      </c>
      <c r="M11" s="4">
        <v>8</v>
      </c>
      <c r="N11" t="s">
        <v>472</v>
      </c>
      <c r="O11" s="1" t="s">
        <v>106</v>
      </c>
      <c r="P11" t="s">
        <v>108</v>
      </c>
      <c r="Q11" t="s">
        <v>118</v>
      </c>
      <c r="R11" t="s">
        <v>134</v>
      </c>
      <c r="S11" t="s">
        <v>207</v>
      </c>
      <c r="T11" s="1" t="s">
        <v>105</v>
      </c>
      <c r="U11" s="1" t="s">
        <v>149</v>
      </c>
      <c r="V11" t="s">
        <v>1672</v>
      </c>
      <c r="W11" s="1" t="s">
        <v>153</v>
      </c>
      <c r="X11" s="111" t="s">
        <v>523</v>
      </c>
      <c r="Y11" s="103" t="s">
        <v>1673</v>
      </c>
      <c r="Z11" t="s">
        <v>1635</v>
      </c>
      <c r="AA11" t="s">
        <v>555</v>
      </c>
      <c r="AB11" t="s">
        <v>1126</v>
      </c>
      <c r="AC11" s="38" t="s">
        <v>1892</v>
      </c>
      <c r="AD11" s="103" t="s">
        <v>509</v>
      </c>
      <c r="AE11" s="103" t="s">
        <v>509</v>
      </c>
      <c r="AF11" t="s">
        <v>1675</v>
      </c>
      <c r="AH11" t="s">
        <v>1676</v>
      </c>
      <c r="AI11" s="37">
        <v>79310000</v>
      </c>
      <c r="AJ11" s="37">
        <v>79310000</v>
      </c>
      <c r="AK11" s="5">
        <v>7210000</v>
      </c>
      <c r="AL11" s="5">
        <v>0</v>
      </c>
      <c r="AM11" s="1" t="s">
        <v>175</v>
      </c>
      <c r="AN11" t="s">
        <v>159</v>
      </c>
      <c r="AO11" t="s">
        <v>151</v>
      </c>
      <c r="AP11" s="100"/>
      <c r="AQ11" s="100"/>
      <c r="AR11" s="100"/>
      <c r="AS11" s="3">
        <v>2425</v>
      </c>
      <c r="AT11" s="104">
        <v>45664</v>
      </c>
      <c r="AU11">
        <v>4325</v>
      </c>
      <c r="AV11" s="6">
        <v>45670</v>
      </c>
      <c r="AW11" s="34" t="s">
        <v>181</v>
      </c>
      <c r="AX11" t="s">
        <v>1677</v>
      </c>
      <c r="AY11" s="182">
        <v>202400000000055</v>
      </c>
      <c r="AZ11" t="s">
        <v>159</v>
      </c>
      <c r="BA11" s="100"/>
      <c r="BB11" s="100"/>
      <c r="BC11" s="6">
        <v>45667</v>
      </c>
      <c r="BD11" s="1" t="s">
        <v>495</v>
      </c>
      <c r="BE11" s="1" t="s">
        <v>495</v>
      </c>
      <c r="BF11" t="s">
        <v>183</v>
      </c>
      <c r="BG11" t="s">
        <v>1678</v>
      </c>
      <c r="BH11" t="s">
        <v>1679</v>
      </c>
      <c r="BI11" t="s">
        <v>1674</v>
      </c>
      <c r="BJ11" s="1">
        <v>80111600</v>
      </c>
      <c r="BK11" s="118" t="s">
        <v>1850</v>
      </c>
      <c r="BL11" s="104">
        <v>45659</v>
      </c>
      <c r="BM11" s="1" t="s">
        <v>158</v>
      </c>
      <c r="BN11" s="103" t="s">
        <v>188</v>
      </c>
      <c r="BO11" s="6">
        <v>45667</v>
      </c>
      <c r="BP11" t="s">
        <v>306</v>
      </c>
      <c r="BQ11" s="6">
        <v>45667</v>
      </c>
      <c r="BR11" s="6">
        <v>45670</v>
      </c>
      <c r="BS11" s="6">
        <v>46003</v>
      </c>
      <c r="BT11" s="105">
        <f>+Tabla3[[#This Row],[FECHA TERMINACION
(INICIAL)]]-Tabla3[[#This Row],[FECHA INICIO]]</f>
        <v>333</v>
      </c>
      <c r="BU11" s="105">
        <f>+Tabla3[[#This Row],[PLAZO DE EJECUCIÓN EN DÍAS (INICIAL)]]/30</f>
        <v>11.1</v>
      </c>
      <c r="BV11" t="s">
        <v>1680</v>
      </c>
      <c r="BW11" s="5">
        <f>+BD_2!E9</f>
        <v>0</v>
      </c>
      <c r="BX11" s="5">
        <f>BD_2!BA9</f>
        <v>0</v>
      </c>
      <c r="BY11" s="1">
        <f>BD_2!BZ9</f>
        <v>0</v>
      </c>
      <c r="BZ11" s="1" t="str">
        <f>+BD_2!CA9</f>
        <v>2 NO</v>
      </c>
      <c r="CA11" s="6" t="str">
        <f>BD_2!CF9</f>
        <v>2 NO</v>
      </c>
      <c r="CB11" s="1" t="s">
        <v>159</v>
      </c>
      <c r="CC11">
        <f t="shared" si="10"/>
        <v>333</v>
      </c>
      <c r="CD11" s="23">
        <f t="shared" si="11"/>
        <v>45670</v>
      </c>
      <c r="CE11" s="23">
        <f t="shared" si="12"/>
        <v>46003</v>
      </c>
      <c r="CF11" s="8">
        <f t="shared" ca="1" si="13"/>
        <v>0.21321321321321321</v>
      </c>
      <c r="CG11" s="5">
        <f t="shared" si="14"/>
        <v>79310000</v>
      </c>
      <c r="CH11" s="1" t="str">
        <f t="shared" ca="1" si="15"/>
        <v>EJECUCIÓN</v>
      </c>
      <c r="CI11" s="1"/>
      <c r="CK11" s="10"/>
      <c r="CL11" s="106"/>
      <c r="CM11"/>
      <c r="CN11" s="103"/>
      <c r="CP11" s="1" t="s">
        <v>159</v>
      </c>
      <c r="CQ11" s="1" t="str">
        <f t="shared" si="19"/>
        <v>enero</v>
      </c>
      <c r="CR11" s="1" t="s">
        <v>158</v>
      </c>
      <c r="CS11" s="1" t="s">
        <v>158</v>
      </c>
      <c r="CT11" s="1" t="s">
        <v>158</v>
      </c>
      <c r="CU11" t="s">
        <v>496</v>
      </c>
      <c r="CV11" t="s">
        <v>497</v>
      </c>
    </row>
    <row r="12" spans="1:100">
      <c r="A12" s="1" t="str">
        <f t="shared" si="0"/>
        <v/>
      </c>
      <c r="B12" s="2" t="str">
        <f t="shared" si="16"/>
        <v/>
      </c>
      <c r="C12" s="1" t="str">
        <f t="shared" si="2"/>
        <v/>
      </c>
      <c r="D12" s="1" t="str">
        <f t="shared" si="3"/>
        <v/>
      </c>
      <c r="E12" s="1" t="str">
        <f t="shared" si="17"/>
        <v/>
      </c>
      <c r="F12" s="2" t="str">
        <f t="shared" ca="1" si="5"/>
        <v>E</v>
      </c>
      <c r="G12" s="3" t="str">
        <f t="shared" ca="1" si="6"/>
        <v/>
      </c>
      <c r="H12" s="3" t="str">
        <f t="shared" si="7"/>
        <v/>
      </c>
      <c r="I12" s="1" t="str">
        <f t="shared" si="18"/>
        <v/>
      </c>
      <c r="J12" s="3" t="str">
        <f t="shared" si="8"/>
        <v/>
      </c>
      <c r="K12" s="3" t="str">
        <f t="shared" si="9"/>
        <v/>
      </c>
      <c r="L12" s="1">
        <v>2025</v>
      </c>
      <c r="M12" s="4">
        <v>9</v>
      </c>
      <c r="N12" t="s">
        <v>1760</v>
      </c>
      <c r="O12" s="1" t="s">
        <v>106</v>
      </c>
      <c r="P12" t="s">
        <v>108</v>
      </c>
      <c r="Q12" t="s">
        <v>118</v>
      </c>
      <c r="R12" t="s">
        <v>134</v>
      </c>
      <c r="S12" t="s">
        <v>207</v>
      </c>
      <c r="T12" s="1" t="s">
        <v>105</v>
      </c>
      <c r="U12" s="1" t="s">
        <v>149</v>
      </c>
      <c r="V12" t="s">
        <v>1761</v>
      </c>
      <c r="W12" s="1" t="s">
        <v>153</v>
      </c>
      <c r="X12" s="111" t="s">
        <v>523</v>
      </c>
      <c r="Y12" s="103" t="s">
        <v>1762</v>
      </c>
      <c r="Z12" t="s">
        <v>1735</v>
      </c>
      <c r="AA12" t="s">
        <v>558</v>
      </c>
      <c r="AB12" t="s">
        <v>575</v>
      </c>
      <c r="AC12" s="38" t="s">
        <v>1893</v>
      </c>
      <c r="AD12" s="103" t="s">
        <v>509</v>
      </c>
      <c r="AE12" s="103" t="s">
        <v>509</v>
      </c>
      <c r="AF12" t="s">
        <v>1763</v>
      </c>
      <c r="AG12" t="s">
        <v>1765</v>
      </c>
      <c r="AH12" t="s">
        <v>1764</v>
      </c>
      <c r="AI12" s="37">
        <v>130295000</v>
      </c>
      <c r="AJ12" s="37">
        <v>130295000</v>
      </c>
      <c r="AK12" s="5">
        <v>11330000</v>
      </c>
      <c r="AL12" s="5">
        <v>0</v>
      </c>
      <c r="AM12" s="1" t="s">
        <v>175</v>
      </c>
      <c r="AN12" t="s">
        <v>159</v>
      </c>
      <c r="AO12" t="s">
        <v>151</v>
      </c>
      <c r="AP12" s="100"/>
      <c r="AQ12" s="100"/>
      <c r="AR12" s="100"/>
      <c r="AS12" s="3">
        <v>2425</v>
      </c>
      <c r="AT12" s="104">
        <v>45664</v>
      </c>
      <c r="AU12">
        <v>10925</v>
      </c>
      <c r="AV12" s="6">
        <v>45673</v>
      </c>
      <c r="AW12" s="34" t="s">
        <v>181</v>
      </c>
      <c r="AX12" t="s">
        <v>1677</v>
      </c>
      <c r="AY12" s="182">
        <v>202400000000054</v>
      </c>
      <c r="AZ12" t="s">
        <v>159</v>
      </c>
      <c r="BA12" s="100"/>
      <c r="BB12" s="100"/>
      <c r="BC12" s="6">
        <v>45671</v>
      </c>
      <c r="BD12" s="1" t="s">
        <v>495</v>
      </c>
      <c r="BE12" s="1" t="s">
        <v>495</v>
      </c>
      <c r="BF12" t="s">
        <v>183</v>
      </c>
      <c r="BG12" t="s">
        <v>1681</v>
      </c>
      <c r="BH12" t="s">
        <v>1682</v>
      </c>
      <c r="BI12" t="s">
        <v>1674</v>
      </c>
      <c r="BJ12" s="1">
        <v>80111600</v>
      </c>
      <c r="BK12" s="118" t="s">
        <v>1851</v>
      </c>
      <c r="BL12" s="104">
        <v>45667</v>
      </c>
      <c r="BM12" s="1" t="s">
        <v>158</v>
      </c>
      <c r="BN12" s="103" t="s">
        <v>188</v>
      </c>
      <c r="BO12" s="6">
        <v>45672</v>
      </c>
      <c r="BP12" t="s">
        <v>306</v>
      </c>
      <c r="BQ12" s="6">
        <v>45672</v>
      </c>
      <c r="BR12" s="6">
        <v>45673</v>
      </c>
      <c r="BS12" s="6">
        <v>46022</v>
      </c>
      <c r="BT12" s="105">
        <f>+Tabla3[[#This Row],[FECHA TERMINACION
(INICIAL)]]-Tabla3[[#This Row],[FECHA INICIO]]</f>
        <v>349</v>
      </c>
      <c r="BU12" s="105">
        <f>+Tabla3[[#This Row],[PLAZO DE EJECUCIÓN EN DÍAS (INICIAL)]]/30</f>
        <v>11.633333333333333</v>
      </c>
      <c r="BV12" t="s">
        <v>1766</v>
      </c>
      <c r="BW12" s="5">
        <f>+BD_2!E10</f>
        <v>0</v>
      </c>
      <c r="BX12" s="5">
        <f>BD_2!BA10</f>
        <v>0</v>
      </c>
      <c r="BY12" s="1">
        <f>BD_2!BZ10</f>
        <v>0</v>
      </c>
      <c r="BZ12" s="1" t="str">
        <f>+BD_2!CA10</f>
        <v>2 NO</v>
      </c>
      <c r="CA12" s="6" t="str">
        <f>BD_2!CF10</f>
        <v>2 NO</v>
      </c>
      <c r="CB12" s="1" t="s">
        <v>159</v>
      </c>
      <c r="CC12">
        <f t="shared" si="10"/>
        <v>349</v>
      </c>
      <c r="CD12" s="23">
        <f t="shared" si="11"/>
        <v>45673</v>
      </c>
      <c r="CE12" s="23">
        <f t="shared" si="12"/>
        <v>46022</v>
      </c>
      <c r="CF12" s="8">
        <f t="shared" ca="1" si="13"/>
        <v>0.19484240687679083</v>
      </c>
      <c r="CG12" s="5">
        <f t="shared" si="14"/>
        <v>130295000</v>
      </c>
      <c r="CH12" s="1" t="str">
        <f t="shared" ca="1" si="15"/>
        <v>EJECUCIÓN</v>
      </c>
      <c r="CI12" s="1"/>
      <c r="CK12" s="10"/>
      <c r="CL12" s="106"/>
      <c r="CM12"/>
      <c r="CN12" s="103"/>
      <c r="CP12" s="1" t="s">
        <v>159</v>
      </c>
      <c r="CQ12" s="1" t="str">
        <f t="shared" si="19"/>
        <v>enero</v>
      </c>
      <c r="CR12" s="1" t="s">
        <v>158</v>
      </c>
      <c r="CS12" s="1" t="s">
        <v>158</v>
      </c>
      <c r="CT12" s="1" t="s">
        <v>158</v>
      </c>
      <c r="CU12" t="s">
        <v>496</v>
      </c>
      <c r="CV12" t="s">
        <v>497</v>
      </c>
    </row>
    <row r="13" spans="1:100">
      <c r="A13" s="1" t="str">
        <f t="shared" si="0"/>
        <v/>
      </c>
      <c r="B13" s="2" t="str">
        <f t="shared" si="16"/>
        <v/>
      </c>
      <c r="C13" s="1" t="str">
        <f t="shared" si="2"/>
        <v/>
      </c>
      <c r="D13" s="1" t="str">
        <f t="shared" si="3"/>
        <v/>
      </c>
      <c r="E13" s="1" t="str">
        <f t="shared" si="17"/>
        <v/>
      </c>
      <c r="F13" s="2" t="str">
        <f t="shared" ca="1" si="5"/>
        <v>E</v>
      </c>
      <c r="G13" s="3" t="str">
        <f t="shared" ca="1" si="6"/>
        <v/>
      </c>
      <c r="H13" s="3" t="str">
        <f t="shared" si="7"/>
        <v/>
      </c>
      <c r="I13" s="1" t="str">
        <f t="shared" si="18"/>
        <v/>
      </c>
      <c r="J13" s="3" t="str">
        <f t="shared" si="8"/>
        <v/>
      </c>
      <c r="K13" s="3" t="str">
        <f t="shared" si="9"/>
        <v/>
      </c>
      <c r="L13" s="1">
        <v>2025</v>
      </c>
      <c r="M13" s="4">
        <v>10</v>
      </c>
      <c r="N13" t="s">
        <v>472</v>
      </c>
      <c r="O13" s="1" t="s">
        <v>106</v>
      </c>
      <c r="P13" t="s">
        <v>108</v>
      </c>
      <c r="Q13" t="s">
        <v>118</v>
      </c>
      <c r="R13" t="s">
        <v>134</v>
      </c>
      <c r="S13" t="s">
        <v>207</v>
      </c>
      <c r="T13" s="1" t="s">
        <v>105</v>
      </c>
      <c r="U13" s="1" t="s">
        <v>149</v>
      </c>
      <c r="V13" t="s">
        <v>1685</v>
      </c>
      <c r="W13" s="1" t="s">
        <v>153</v>
      </c>
      <c r="X13" s="111" t="s">
        <v>523</v>
      </c>
      <c r="Y13" s="103" t="s">
        <v>1686</v>
      </c>
      <c r="Z13" t="s">
        <v>460</v>
      </c>
      <c r="AA13" t="s">
        <v>552</v>
      </c>
      <c r="AB13" t="s">
        <v>928</v>
      </c>
      <c r="AC13" s="38" t="s">
        <v>1894</v>
      </c>
      <c r="AD13" s="103" t="s">
        <v>509</v>
      </c>
      <c r="AE13" s="103" t="s">
        <v>509</v>
      </c>
      <c r="AF13" t="s">
        <v>1687</v>
      </c>
      <c r="AG13" t="s">
        <v>1689</v>
      </c>
      <c r="AH13" t="s">
        <v>1688</v>
      </c>
      <c r="AI13" s="37">
        <v>35020000</v>
      </c>
      <c r="AJ13" s="37">
        <v>35020000</v>
      </c>
      <c r="AK13" s="5">
        <v>8755000</v>
      </c>
      <c r="AL13" s="5">
        <v>0</v>
      </c>
      <c r="AM13" s="1" t="s">
        <v>175</v>
      </c>
      <c r="AN13" t="s">
        <v>159</v>
      </c>
      <c r="AO13" t="s">
        <v>151</v>
      </c>
      <c r="AP13" s="100"/>
      <c r="AQ13" s="100"/>
      <c r="AR13" s="100"/>
      <c r="AS13" s="3">
        <v>5025</v>
      </c>
      <c r="AT13" s="104">
        <v>45664</v>
      </c>
      <c r="AU13">
        <v>6525</v>
      </c>
      <c r="AV13" s="6">
        <v>45671</v>
      </c>
      <c r="AW13" s="34" t="s">
        <v>181</v>
      </c>
      <c r="AX13" t="s">
        <v>1683</v>
      </c>
      <c r="AY13" s="182">
        <v>202400000000055</v>
      </c>
      <c r="AZ13" t="s">
        <v>159</v>
      </c>
      <c r="BA13" s="100"/>
      <c r="BB13" s="100"/>
      <c r="BC13" s="6">
        <v>45667</v>
      </c>
      <c r="BD13" s="1" t="s">
        <v>495</v>
      </c>
      <c r="BE13" s="1" t="s">
        <v>495</v>
      </c>
      <c r="BF13" t="s">
        <v>183</v>
      </c>
      <c r="BG13" t="s">
        <v>1681</v>
      </c>
      <c r="BH13" t="s">
        <v>1682</v>
      </c>
      <c r="BI13" t="s">
        <v>1674</v>
      </c>
      <c r="BJ13" s="1">
        <v>80111600</v>
      </c>
      <c r="BK13" s="118" t="s">
        <v>1859</v>
      </c>
      <c r="BL13" s="104">
        <v>45666</v>
      </c>
      <c r="BM13" s="1" t="s">
        <v>158</v>
      </c>
      <c r="BN13" s="103" t="s">
        <v>188</v>
      </c>
      <c r="BO13" s="6">
        <v>45667</v>
      </c>
      <c r="BP13" t="s">
        <v>306</v>
      </c>
      <c r="BQ13" s="6">
        <v>45667</v>
      </c>
      <c r="BR13" s="6">
        <v>45671</v>
      </c>
      <c r="BS13" s="6">
        <v>45790</v>
      </c>
      <c r="BT13" s="105">
        <f>+Tabla3[[#This Row],[FECHA TERMINACION
(INICIAL)]]-Tabla3[[#This Row],[FECHA INICIO]]</f>
        <v>119</v>
      </c>
      <c r="BU13" s="105">
        <f>+Tabla3[[#This Row],[PLAZO DE EJECUCIÓN EN DÍAS (INICIAL)]]/30</f>
        <v>3.9666666666666668</v>
      </c>
      <c r="BV13" t="s">
        <v>1690</v>
      </c>
      <c r="BW13" s="5">
        <f>+BD_2!E11</f>
        <v>0</v>
      </c>
      <c r="BX13" s="5">
        <f>BD_2!BA11</f>
        <v>0</v>
      </c>
      <c r="BY13" s="1">
        <f>BD_2!BZ11</f>
        <v>0</v>
      </c>
      <c r="BZ13" s="1" t="str">
        <f>+BD_2!CA11</f>
        <v>2 NO</v>
      </c>
      <c r="CA13" s="6" t="str">
        <f>BD_2!CF11</f>
        <v>2 NO</v>
      </c>
      <c r="CB13" s="1" t="s">
        <v>159</v>
      </c>
      <c r="CC13">
        <f t="shared" si="10"/>
        <v>119</v>
      </c>
      <c r="CD13" s="23">
        <f t="shared" si="11"/>
        <v>45671</v>
      </c>
      <c r="CE13" s="23">
        <f t="shared" si="12"/>
        <v>45790</v>
      </c>
      <c r="CF13" s="8">
        <f t="shared" ca="1" si="13"/>
        <v>0.58823529411764708</v>
      </c>
      <c r="CG13" s="5">
        <f t="shared" si="14"/>
        <v>35020000</v>
      </c>
      <c r="CH13" s="1" t="str">
        <f t="shared" ca="1" si="15"/>
        <v>EJECUCIÓN</v>
      </c>
      <c r="CI13" s="1"/>
      <c r="CK13" s="10"/>
      <c r="CL13" s="106"/>
      <c r="CM13"/>
      <c r="CN13" s="103"/>
      <c r="CP13" s="1" t="s">
        <v>159</v>
      </c>
      <c r="CQ13" s="1" t="str">
        <f t="shared" si="19"/>
        <v>enero</v>
      </c>
      <c r="CR13" s="1" t="s">
        <v>158</v>
      </c>
      <c r="CS13" s="1" t="s">
        <v>158</v>
      </c>
      <c r="CT13" s="1" t="s">
        <v>158</v>
      </c>
      <c r="CU13" t="s">
        <v>496</v>
      </c>
      <c r="CV13" t="s">
        <v>497</v>
      </c>
    </row>
    <row r="14" spans="1:100">
      <c r="A14" s="1" t="str">
        <f t="shared" si="0"/>
        <v/>
      </c>
      <c r="B14" s="2" t="str">
        <f t="shared" si="16"/>
        <v/>
      </c>
      <c r="C14" s="1" t="str">
        <f t="shared" si="2"/>
        <v/>
      </c>
      <c r="D14" s="1" t="str">
        <f t="shared" si="3"/>
        <v/>
      </c>
      <c r="E14" s="1" t="str">
        <f t="shared" si="17"/>
        <v/>
      </c>
      <c r="F14" s="2" t="str">
        <f t="shared" ca="1" si="5"/>
        <v>E</v>
      </c>
      <c r="G14" s="3" t="str">
        <f t="shared" ca="1" si="6"/>
        <v/>
      </c>
      <c r="H14" s="3" t="str">
        <f t="shared" si="7"/>
        <v/>
      </c>
      <c r="I14" s="1" t="str">
        <f t="shared" si="18"/>
        <v/>
      </c>
      <c r="J14" s="3" t="str">
        <f t="shared" si="8"/>
        <v/>
      </c>
      <c r="K14" s="3" t="str">
        <f t="shared" si="9"/>
        <v/>
      </c>
      <c r="L14" s="1">
        <v>2025</v>
      </c>
      <c r="M14" s="4">
        <v>11</v>
      </c>
      <c r="N14" t="s">
        <v>1773</v>
      </c>
      <c r="O14" s="1" t="s">
        <v>106</v>
      </c>
      <c r="P14" t="s">
        <v>108</v>
      </c>
      <c r="Q14" t="s">
        <v>118</v>
      </c>
      <c r="R14" t="s">
        <v>134</v>
      </c>
      <c r="S14" t="s">
        <v>207</v>
      </c>
      <c r="T14" s="1" t="s">
        <v>105</v>
      </c>
      <c r="U14" s="1" t="s">
        <v>149</v>
      </c>
      <c r="V14" t="s">
        <v>1776</v>
      </c>
      <c r="W14" s="1" t="s">
        <v>153</v>
      </c>
      <c r="X14" s="111" t="s">
        <v>524</v>
      </c>
      <c r="Y14" s="103" t="s">
        <v>156</v>
      </c>
      <c r="Z14" t="s">
        <v>1646</v>
      </c>
      <c r="AA14" t="s">
        <v>542</v>
      </c>
      <c r="AB14" t="s">
        <v>670</v>
      </c>
      <c r="AC14" s="38" t="s">
        <v>1895</v>
      </c>
      <c r="AD14" s="103" t="s">
        <v>509</v>
      </c>
      <c r="AE14" s="103" t="s">
        <v>509</v>
      </c>
      <c r="AF14" t="s">
        <v>1777</v>
      </c>
      <c r="AG14" t="s">
        <v>1779</v>
      </c>
      <c r="AH14" t="s">
        <v>1778</v>
      </c>
      <c r="AI14" s="37">
        <v>62315000</v>
      </c>
      <c r="AJ14" s="37">
        <v>62315000</v>
      </c>
      <c r="AK14" s="5">
        <v>5665000</v>
      </c>
      <c r="AL14" s="5">
        <v>0</v>
      </c>
      <c r="AM14" s="1" t="s">
        <v>175</v>
      </c>
      <c r="AN14" t="s">
        <v>159</v>
      </c>
      <c r="AO14" t="s">
        <v>151</v>
      </c>
      <c r="AP14" s="100"/>
      <c r="AQ14" s="100"/>
      <c r="AR14" s="100"/>
      <c r="AS14" s="3">
        <v>3825</v>
      </c>
      <c r="AT14" s="104">
        <v>45664</v>
      </c>
      <c r="AU14">
        <v>17825</v>
      </c>
      <c r="AV14" s="6">
        <v>45677</v>
      </c>
      <c r="AW14" s="34" t="s">
        <v>181</v>
      </c>
      <c r="AX14" t="s">
        <v>1751</v>
      </c>
      <c r="AY14" s="182">
        <v>202400000000071</v>
      </c>
      <c r="AZ14" t="s">
        <v>159</v>
      </c>
      <c r="BA14" s="100"/>
      <c r="BB14" s="100"/>
      <c r="BC14" s="6">
        <v>45673</v>
      </c>
      <c r="BD14" s="1" t="s">
        <v>495</v>
      </c>
      <c r="BE14" s="1" t="s">
        <v>495</v>
      </c>
      <c r="BF14" t="s">
        <v>183</v>
      </c>
      <c r="BG14" t="s">
        <v>1780</v>
      </c>
      <c r="BH14" t="s">
        <v>1781</v>
      </c>
      <c r="BI14" t="s">
        <v>1674</v>
      </c>
      <c r="BJ14" s="1">
        <v>80111600</v>
      </c>
      <c r="BK14" s="118" t="s">
        <v>1852</v>
      </c>
      <c r="BL14" s="104">
        <v>45672</v>
      </c>
      <c r="BM14" s="1" t="s">
        <v>158</v>
      </c>
      <c r="BN14" s="103" t="s">
        <v>188</v>
      </c>
      <c r="BO14" s="6">
        <v>45674</v>
      </c>
      <c r="BP14" t="s">
        <v>306</v>
      </c>
      <c r="BQ14" s="6">
        <v>45674</v>
      </c>
      <c r="BR14" s="6">
        <v>45677</v>
      </c>
      <c r="BS14" s="6">
        <v>46010</v>
      </c>
      <c r="BT14" s="105">
        <f>+Tabla3[[#This Row],[FECHA TERMINACION
(INICIAL)]]-Tabla3[[#This Row],[FECHA INICIO]]</f>
        <v>333</v>
      </c>
      <c r="BU14" s="105">
        <f>+Tabla3[[#This Row],[PLAZO DE EJECUCIÓN EN DÍAS (INICIAL)]]/30</f>
        <v>11.1</v>
      </c>
      <c r="BV14" t="s">
        <v>1654</v>
      </c>
      <c r="BW14" s="5">
        <f>+BD_2!E12</f>
        <v>0</v>
      </c>
      <c r="BX14" s="5">
        <f>BD_2!BA12</f>
        <v>0</v>
      </c>
      <c r="BY14" s="1">
        <f>BD_2!BZ12</f>
        <v>0</v>
      </c>
      <c r="BZ14" s="1" t="str">
        <f>+BD_2!CA12</f>
        <v>2 NO</v>
      </c>
      <c r="CA14" s="6" t="str">
        <f>BD_2!CF12</f>
        <v>2 NO</v>
      </c>
      <c r="CB14" s="1" t="s">
        <v>159</v>
      </c>
      <c r="CC14">
        <f t="shared" si="10"/>
        <v>333</v>
      </c>
      <c r="CD14" s="23">
        <f t="shared" si="11"/>
        <v>45677</v>
      </c>
      <c r="CE14" s="23">
        <f t="shared" si="12"/>
        <v>46010</v>
      </c>
      <c r="CF14" s="8">
        <f t="shared" ca="1" si="13"/>
        <v>0.19219219219219219</v>
      </c>
      <c r="CG14" s="5">
        <f t="shared" si="14"/>
        <v>62315000</v>
      </c>
      <c r="CH14" s="1" t="str">
        <f t="shared" ca="1" si="15"/>
        <v>EJECUCIÓN</v>
      </c>
      <c r="CI14" s="1"/>
      <c r="CK14" s="10"/>
      <c r="CL14" s="106"/>
      <c r="CM14"/>
      <c r="CN14" s="103"/>
      <c r="CP14" s="1" t="s">
        <v>159</v>
      </c>
      <c r="CQ14" s="1" t="str">
        <f t="shared" si="19"/>
        <v>enero</v>
      </c>
      <c r="CR14" s="1" t="s">
        <v>158</v>
      </c>
      <c r="CS14" s="1" t="s">
        <v>158</v>
      </c>
      <c r="CT14" s="1" t="s">
        <v>158</v>
      </c>
      <c r="CU14" t="s">
        <v>496</v>
      </c>
      <c r="CV14" t="s">
        <v>497</v>
      </c>
    </row>
    <row r="15" spans="1:100">
      <c r="A15" s="1" t="str">
        <f t="shared" si="0"/>
        <v/>
      </c>
      <c r="B15" s="2" t="str">
        <f t="shared" si="16"/>
        <v/>
      </c>
      <c r="C15" s="1" t="str">
        <f t="shared" si="2"/>
        <v/>
      </c>
      <c r="D15" s="1" t="str">
        <f t="shared" si="3"/>
        <v/>
      </c>
      <c r="E15" s="1" t="str">
        <f t="shared" si="17"/>
        <v/>
      </c>
      <c r="F15" s="2" t="str">
        <f t="shared" ca="1" si="5"/>
        <v>E</v>
      </c>
      <c r="G15" s="3" t="str">
        <f t="shared" ca="1" si="6"/>
        <v/>
      </c>
      <c r="H15" s="3" t="str">
        <f t="shared" si="7"/>
        <v/>
      </c>
      <c r="I15" s="1" t="str">
        <f t="shared" si="18"/>
        <v/>
      </c>
      <c r="J15" s="3" t="str">
        <f t="shared" si="8"/>
        <v/>
      </c>
      <c r="K15" s="3" t="str">
        <f t="shared" si="9"/>
        <v/>
      </c>
      <c r="L15" s="1">
        <v>2025</v>
      </c>
      <c r="M15" s="4">
        <v>12</v>
      </c>
      <c r="N15" t="s">
        <v>1773</v>
      </c>
      <c r="O15" s="1" t="s">
        <v>106</v>
      </c>
      <c r="P15" t="s">
        <v>108</v>
      </c>
      <c r="Q15" t="s">
        <v>118</v>
      </c>
      <c r="R15" t="s">
        <v>134</v>
      </c>
      <c r="S15" t="s">
        <v>207</v>
      </c>
      <c r="T15" s="1" t="s">
        <v>105</v>
      </c>
      <c r="U15" s="1" t="s">
        <v>149</v>
      </c>
      <c r="V15" t="s">
        <v>1798</v>
      </c>
      <c r="W15" s="1" t="s">
        <v>153</v>
      </c>
      <c r="X15" s="111" t="s">
        <v>524</v>
      </c>
      <c r="Y15" s="103" t="s">
        <v>156</v>
      </c>
      <c r="Z15" t="s">
        <v>1653</v>
      </c>
      <c r="AA15" t="s">
        <v>542</v>
      </c>
      <c r="AB15" t="s">
        <v>670</v>
      </c>
      <c r="AC15" s="38" t="s">
        <v>1896</v>
      </c>
      <c r="AD15" s="103" t="s">
        <v>509</v>
      </c>
      <c r="AE15" s="103" t="s">
        <v>509</v>
      </c>
      <c r="AF15" t="s">
        <v>1799</v>
      </c>
      <c r="AG15" t="s">
        <v>1801</v>
      </c>
      <c r="AH15" t="s">
        <v>1800</v>
      </c>
      <c r="AI15" s="37">
        <v>32000000</v>
      </c>
      <c r="AJ15" s="37">
        <v>32000000</v>
      </c>
      <c r="AK15" s="5">
        <v>8000000</v>
      </c>
      <c r="AL15" s="5">
        <v>0</v>
      </c>
      <c r="AM15" s="1" t="s">
        <v>175</v>
      </c>
      <c r="AN15" t="s">
        <v>159</v>
      </c>
      <c r="AO15" t="s">
        <v>151</v>
      </c>
      <c r="AP15" s="100"/>
      <c r="AQ15" s="100"/>
      <c r="AR15" s="100"/>
      <c r="AS15" s="3">
        <v>2425</v>
      </c>
      <c r="AT15" s="104">
        <v>45664</v>
      </c>
      <c r="AU15">
        <v>19925</v>
      </c>
      <c r="AV15" s="6">
        <v>45678</v>
      </c>
      <c r="AW15" s="34" t="s">
        <v>181</v>
      </c>
      <c r="AX15" t="s">
        <v>1677</v>
      </c>
      <c r="AY15" s="182">
        <v>202400000000054</v>
      </c>
      <c r="AZ15" t="s">
        <v>159</v>
      </c>
      <c r="BA15" s="100"/>
      <c r="BB15" s="100"/>
      <c r="BC15" s="6">
        <v>45674</v>
      </c>
      <c r="BD15" s="1" t="s">
        <v>495</v>
      </c>
      <c r="BE15" s="1" t="s">
        <v>495</v>
      </c>
      <c r="BF15" t="s">
        <v>183</v>
      </c>
      <c r="BG15" t="s">
        <v>1681</v>
      </c>
      <c r="BH15" t="s">
        <v>1682</v>
      </c>
      <c r="BI15" t="s">
        <v>1674</v>
      </c>
      <c r="BJ15" s="1">
        <v>80111600</v>
      </c>
      <c r="BK15" s="118" t="s">
        <v>1853</v>
      </c>
      <c r="BL15" s="104">
        <v>45673</v>
      </c>
      <c r="BM15" s="1" t="s">
        <v>158</v>
      </c>
      <c r="BN15" s="103" t="s">
        <v>188</v>
      </c>
      <c r="BO15" s="6">
        <v>45677</v>
      </c>
      <c r="BP15" t="s">
        <v>306</v>
      </c>
      <c r="BQ15" s="6">
        <v>45677</v>
      </c>
      <c r="BR15" s="6">
        <v>45678</v>
      </c>
      <c r="BS15" s="6">
        <v>45797</v>
      </c>
      <c r="BT15" s="105">
        <f>+Tabla3[[#This Row],[FECHA TERMINACION
(INICIAL)]]-Tabla3[[#This Row],[FECHA INICIO]]</f>
        <v>119</v>
      </c>
      <c r="BU15" s="105">
        <f>+Tabla3[[#This Row],[PLAZO DE EJECUCIÓN EN DÍAS (INICIAL)]]/30</f>
        <v>3.9666666666666668</v>
      </c>
      <c r="BV15" t="s">
        <v>1802</v>
      </c>
      <c r="BW15" s="5">
        <f>+BD_2!E13</f>
        <v>0</v>
      </c>
      <c r="BX15" s="5">
        <f>BD_2!BA13</f>
        <v>0</v>
      </c>
      <c r="BY15" s="1">
        <f>BD_2!BZ13</f>
        <v>0</v>
      </c>
      <c r="BZ15" s="1" t="str">
        <f>+BD_2!CA13</f>
        <v>2 NO</v>
      </c>
      <c r="CA15" s="6" t="str">
        <f>BD_2!CF13</f>
        <v>2 NO</v>
      </c>
      <c r="CB15" s="1" t="s">
        <v>159</v>
      </c>
      <c r="CC15">
        <f t="shared" si="10"/>
        <v>119</v>
      </c>
      <c r="CD15" s="23">
        <f t="shared" si="11"/>
        <v>45678</v>
      </c>
      <c r="CE15" s="23">
        <f t="shared" si="12"/>
        <v>45797</v>
      </c>
      <c r="CF15" s="8">
        <f t="shared" ca="1" si="13"/>
        <v>0.52941176470588236</v>
      </c>
      <c r="CG15" s="5">
        <f t="shared" si="14"/>
        <v>32000000</v>
      </c>
      <c r="CH15" s="1" t="str">
        <f t="shared" ca="1" si="15"/>
        <v>EJECUCIÓN</v>
      </c>
      <c r="CI15" s="1"/>
      <c r="CK15" s="10"/>
      <c r="CL15" s="106"/>
      <c r="CM15"/>
      <c r="CN15" s="103"/>
      <c r="CP15" s="1" t="s">
        <v>159</v>
      </c>
      <c r="CQ15" s="1" t="str">
        <f t="shared" si="19"/>
        <v>enero</v>
      </c>
      <c r="CR15" s="1" t="s">
        <v>158</v>
      </c>
      <c r="CS15" s="1" t="s">
        <v>158</v>
      </c>
      <c r="CT15" s="1" t="s">
        <v>158</v>
      </c>
      <c r="CU15" t="s">
        <v>496</v>
      </c>
      <c r="CV15" t="s">
        <v>497</v>
      </c>
    </row>
    <row r="16" spans="1:100">
      <c r="A16" s="1" t="str">
        <f t="shared" si="0"/>
        <v/>
      </c>
      <c r="B16" s="2" t="str">
        <f t="shared" si="16"/>
        <v/>
      </c>
      <c r="C16" s="1" t="str">
        <f t="shared" si="2"/>
        <v/>
      </c>
      <c r="D16" s="1" t="str">
        <f t="shared" si="3"/>
        <v/>
      </c>
      <c r="E16" s="1" t="str">
        <f t="shared" si="17"/>
        <v/>
      </c>
      <c r="F16" s="2" t="str">
        <f t="shared" ca="1" si="5"/>
        <v>E</v>
      </c>
      <c r="G16" s="3" t="str">
        <f t="shared" ca="1" si="6"/>
        <v/>
      </c>
      <c r="H16" s="3" t="str">
        <f t="shared" si="7"/>
        <v/>
      </c>
      <c r="I16" s="1" t="str">
        <f t="shared" si="18"/>
        <v/>
      </c>
      <c r="J16" s="3" t="str">
        <f t="shared" si="8"/>
        <v/>
      </c>
      <c r="K16" s="3" t="str">
        <f t="shared" si="9"/>
        <v/>
      </c>
      <c r="L16" s="1">
        <v>2025</v>
      </c>
      <c r="M16" s="4">
        <v>13</v>
      </c>
      <c r="N16" t="s">
        <v>1773</v>
      </c>
      <c r="O16" s="1" t="s">
        <v>106</v>
      </c>
      <c r="P16" t="s">
        <v>108</v>
      </c>
      <c r="Q16" t="s">
        <v>118</v>
      </c>
      <c r="R16" t="s">
        <v>134</v>
      </c>
      <c r="S16" t="s">
        <v>207</v>
      </c>
      <c r="T16" s="1" t="s">
        <v>105</v>
      </c>
      <c r="U16" s="1" t="s">
        <v>149</v>
      </c>
      <c r="V16" t="s">
        <v>1793</v>
      </c>
      <c r="W16" s="1" t="s">
        <v>153</v>
      </c>
      <c r="X16" s="111" t="s">
        <v>524</v>
      </c>
      <c r="Y16" s="103" t="s">
        <v>1794</v>
      </c>
      <c r="Z16" t="s">
        <v>1652</v>
      </c>
      <c r="AA16" t="s">
        <v>564</v>
      </c>
      <c r="AB16" t="s">
        <v>1283</v>
      </c>
      <c r="AC16" s="38" t="s">
        <v>1897</v>
      </c>
      <c r="AD16" s="103" t="s">
        <v>509</v>
      </c>
      <c r="AE16" s="103" t="s">
        <v>509</v>
      </c>
      <c r="AF16" t="s">
        <v>1795</v>
      </c>
      <c r="AG16" t="s">
        <v>1797</v>
      </c>
      <c r="AH16" t="s">
        <v>1796</v>
      </c>
      <c r="AI16" s="37">
        <v>77044000</v>
      </c>
      <c r="AJ16" s="37">
        <v>77044000</v>
      </c>
      <c r="AK16" s="5">
        <v>7004000</v>
      </c>
      <c r="AL16" s="5">
        <v>0</v>
      </c>
      <c r="AM16" s="1" t="s">
        <v>175</v>
      </c>
      <c r="AN16" t="s">
        <v>159</v>
      </c>
      <c r="AO16" t="s">
        <v>151</v>
      </c>
      <c r="AP16" s="100"/>
      <c r="AQ16" s="100"/>
      <c r="AR16" s="100"/>
      <c r="AS16" s="3">
        <v>3825</v>
      </c>
      <c r="AT16" s="104">
        <v>45664</v>
      </c>
      <c r="AU16">
        <v>18025</v>
      </c>
      <c r="AV16" s="6">
        <v>45677</v>
      </c>
      <c r="AW16" s="34" t="s">
        <v>181</v>
      </c>
      <c r="AX16" t="s">
        <v>1751</v>
      </c>
      <c r="AY16" s="35">
        <v>202400000000071</v>
      </c>
      <c r="AZ16" t="s">
        <v>159</v>
      </c>
      <c r="BA16" s="100"/>
      <c r="BB16" s="100"/>
      <c r="BC16" s="6">
        <v>45674</v>
      </c>
      <c r="BD16" s="1" t="s">
        <v>495</v>
      </c>
      <c r="BE16" s="1" t="s">
        <v>495</v>
      </c>
      <c r="BF16" t="s">
        <v>183</v>
      </c>
      <c r="BG16" t="s">
        <v>1780</v>
      </c>
      <c r="BH16" t="s">
        <v>1781</v>
      </c>
      <c r="BI16" t="s">
        <v>1674</v>
      </c>
      <c r="BJ16" s="1">
        <v>80111600</v>
      </c>
      <c r="BK16" s="118" t="s">
        <v>1854</v>
      </c>
      <c r="BL16" s="104" t="s">
        <v>1855</v>
      </c>
      <c r="BM16" s="1" t="s">
        <v>158</v>
      </c>
      <c r="BN16" s="103" t="s">
        <v>188</v>
      </c>
      <c r="BO16" s="6">
        <v>45674</v>
      </c>
      <c r="BP16" t="s">
        <v>306</v>
      </c>
      <c r="BQ16" s="6">
        <v>45674</v>
      </c>
      <c r="BR16" s="6">
        <v>45677</v>
      </c>
      <c r="BS16" s="6">
        <v>46010</v>
      </c>
      <c r="BT16" s="105">
        <v>330</v>
      </c>
      <c r="BU16" s="105">
        <v>0</v>
      </c>
      <c r="BV16" t="s">
        <v>1654</v>
      </c>
      <c r="BW16" s="5">
        <f>+BD_2!E14</f>
        <v>0</v>
      </c>
      <c r="BX16" s="5">
        <f>BD_2!BA14</f>
        <v>0</v>
      </c>
      <c r="BY16" s="1">
        <f>BD_2!BZ14</f>
        <v>0</v>
      </c>
      <c r="BZ16" s="1" t="str">
        <f>+BD_2!CA14</f>
        <v>2 NO</v>
      </c>
      <c r="CA16" s="6" t="str">
        <f>BD_2!CF14</f>
        <v>2 NO</v>
      </c>
      <c r="CB16" s="1" t="s">
        <v>159</v>
      </c>
      <c r="CC16">
        <f t="shared" si="10"/>
        <v>333</v>
      </c>
      <c r="CD16" s="23">
        <f t="shared" si="11"/>
        <v>45677</v>
      </c>
      <c r="CE16" s="23">
        <f t="shared" si="12"/>
        <v>46010</v>
      </c>
      <c r="CF16" s="8">
        <f t="shared" ca="1" si="13"/>
        <v>0.19219219219219219</v>
      </c>
      <c r="CG16" s="5">
        <f t="shared" si="14"/>
        <v>77044000</v>
      </c>
      <c r="CH16" s="1" t="str">
        <f t="shared" ca="1" si="15"/>
        <v>EJECUCIÓN</v>
      </c>
      <c r="CI16" s="1"/>
      <c r="CK16" s="10"/>
      <c r="CL16" s="106"/>
      <c r="CM16"/>
      <c r="CN16" s="103"/>
      <c r="CP16" s="1" t="s">
        <v>159</v>
      </c>
      <c r="CQ16" s="1" t="str">
        <f t="shared" si="19"/>
        <v>enero</v>
      </c>
      <c r="CR16" s="1" t="s">
        <v>158</v>
      </c>
      <c r="CS16" s="1" t="s">
        <v>158</v>
      </c>
      <c r="CT16" s="1" t="s">
        <v>158</v>
      </c>
      <c r="CU16" t="s">
        <v>496</v>
      </c>
      <c r="CV16" t="s">
        <v>497</v>
      </c>
    </row>
    <row r="17" spans="1:100">
      <c r="A17" s="1" t="str">
        <f t="shared" si="0"/>
        <v/>
      </c>
      <c r="B17" s="2" t="str">
        <f t="shared" si="16"/>
        <v/>
      </c>
      <c r="C17" s="1" t="str">
        <f t="shared" si="2"/>
        <v/>
      </c>
      <c r="D17" s="1" t="str">
        <f t="shared" si="3"/>
        <v/>
      </c>
      <c r="E17" s="1" t="str">
        <f t="shared" si="17"/>
        <v/>
      </c>
      <c r="F17" s="2" t="str">
        <f t="shared" ca="1" si="5"/>
        <v>E</v>
      </c>
      <c r="G17" s="3" t="str">
        <f t="shared" ca="1" si="6"/>
        <v/>
      </c>
      <c r="H17" s="3" t="str">
        <f t="shared" si="7"/>
        <v/>
      </c>
      <c r="I17" s="1" t="str">
        <f t="shared" si="18"/>
        <v/>
      </c>
      <c r="J17" s="3" t="str">
        <f t="shared" si="8"/>
        <v/>
      </c>
      <c r="K17" s="3" t="str">
        <f t="shared" si="9"/>
        <v/>
      </c>
      <c r="L17" s="1">
        <v>2025</v>
      </c>
      <c r="M17" s="4">
        <v>14</v>
      </c>
      <c r="N17" t="s">
        <v>1773</v>
      </c>
      <c r="O17" s="1" t="s">
        <v>106</v>
      </c>
      <c r="P17" t="s">
        <v>108</v>
      </c>
      <c r="Q17" t="s">
        <v>118</v>
      </c>
      <c r="R17" t="s">
        <v>134</v>
      </c>
      <c r="S17" t="s">
        <v>207</v>
      </c>
      <c r="T17" s="1" t="s">
        <v>105</v>
      </c>
      <c r="U17" s="1" t="s">
        <v>149</v>
      </c>
      <c r="V17" t="s">
        <v>1839</v>
      </c>
      <c r="W17" s="1" t="s">
        <v>153</v>
      </c>
      <c r="X17" s="111" t="s">
        <v>524</v>
      </c>
      <c r="Y17" s="103" t="s">
        <v>1750</v>
      </c>
      <c r="Z17" t="s">
        <v>460</v>
      </c>
      <c r="AA17" t="s">
        <v>542</v>
      </c>
      <c r="AB17" t="s">
        <v>670</v>
      </c>
      <c r="AC17" s="38" t="s">
        <v>1898</v>
      </c>
      <c r="AD17" s="103" t="s">
        <v>509</v>
      </c>
      <c r="AE17" s="103" t="s">
        <v>509</v>
      </c>
      <c r="AF17" t="s">
        <v>1840</v>
      </c>
      <c r="AG17" t="s">
        <v>1841</v>
      </c>
      <c r="AH17" t="s">
        <v>1778</v>
      </c>
      <c r="AI17" s="37">
        <v>62315000</v>
      </c>
      <c r="AJ17" s="37">
        <v>62315000</v>
      </c>
      <c r="AK17" s="5">
        <v>5665000</v>
      </c>
      <c r="AL17" s="5">
        <v>0</v>
      </c>
      <c r="AM17" s="1" t="s">
        <v>175</v>
      </c>
      <c r="AN17" t="s">
        <v>159</v>
      </c>
      <c r="AO17" t="s">
        <v>151</v>
      </c>
      <c r="AP17" s="100">
        <v>0</v>
      </c>
      <c r="AQ17" s="100"/>
      <c r="AR17" s="100"/>
      <c r="AS17" s="3">
        <v>3825</v>
      </c>
      <c r="AT17" s="104">
        <v>45664</v>
      </c>
      <c r="AU17">
        <v>24725</v>
      </c>
      <c r="AV17" s="6">
        <v>45679</v>
      </c>
      <c r="AW17" s="34" t="s">
        <v>181</v>
      </c>
      <c r="AX17" t="s">
        <v>1751</v>
      </c>
      <c r="AY17" s="35">
        <v>202400000000071</v>
      </c>
      <c r="AZ17" t="s">
        <v>159</v>
      </c>
      <c r="BA17" s="100"/>
      <c r="BB17" s="100"/>
      <c r="BC17" s="6">
        <v>45678</v>
      </c>
      <c r="BD17" s="1" t="s">
        <v>495</v>
      </c>
      <c r="BE17" s="1" t="s">
        <v>495</v>
      </c>
      <c r="BF17" t="s">
        <v>183</v>
      </c>
      <c r="BG17" t="s">
        <v>1780</v>
      </c>
      <c r="BH17" t="s">
        <v>1781</v>
      </c>
      <c r="BI17" t="s">
        <v>1674</v>
      </c>
      <c r="BJ17" s="1">
        <v>80111600</v>
      </c>
      <c r="BK17" s="118" t="s">
        <v>1856</v>
      </c>
      <c r="BL17" s="104">
        <v>45672</v>
      </c>
      <c r="BM17" s="1" t="s">
        <v>158</v>
      </c>
      <c r="BN17" s="103" t="s">
        <v>188</v>
      </c>
      <c r="BO17" s="6">
        <v>45678</v>
      </c>
      <c r="BP17" t="s">
        <v>306</v>
      </c>
      <c r="BQ17" s="6">
        <v>45678</v>
      </c>
      <c r="BR17" s="6">
        <v>45679</v>
      </c>
      <c r="BS17" s="6">
        <v>46012</v>
      </c>
      <c r="BT17" s="105">
        <f>+Tabla3[[#This Row],[FECHA TERMINACION
(INICIAL)]]-Tabla3[[#This Row],[FECHA INICIO]]</f>
        <v>333</v>
      </c>
      <c r="BU17" s="105">
        <f>+Tabla3[[#This Row],[PLAZO DE EJECUCIÓN EN DÍAS (INICIAL)]]/30</f>
        <v>11.1</v>
      </c>
      <c r="BV17" t="s">
        <v>1654</v>
      </c>
      <c r="BW17" s="5">
        <f>+BD_2!E15</f>
        <v>0</v>
      </c>
      <c r="BX17" s="5">
        <f>BD_2!BA15</f>
        <v>0</v>
      </c>
      <c r="BY17" s="1">
        <f>BD_2!BZ15</f>
        <v>0</v>
      </c>
      <c r="BZ17" s="1" t="str">
        <f>+BD_2!CA15</f>
        <v>2 NO</v>
      </c>
      <c r="CA17" s="6" t="str">
        <f>BD_2!CF15</f>
        <v>2 NO</v>
      </c>
      <c r="CB17" s="1" t="s">
        <v>159</v>
      </c>
      <c r="CC17">
        <f t="shared" si="10"/>
        <v>333</v>
      </c>
      <c r="CD17" s="23">
        <f t="shared" si="11"/>
        <v>45679</v>
      </c>
      <c r="CE17" s="23">
        <f t="shared" si="12"/>
        <v>46012</v>
      </c>
      <c r="CF17" s="8">
        <f t="shared" ca="1" si="13"/>
        <v>0.18618618618618618</v>
      </c>
      <c r="CG17" s="5">
        <f t="shared" si="14"/>
        <v>62315000</v>
      </c>
      <c r="CH17" s="1" t="str">
        <f t="shared" ca="1" si="15"/>
        <v>EJECUCIÓN</v>
      </c>
      <c r="CI17" s="1"/>
      <c r="CK17" s="10"/>
      <c r="CL17" s="106"/>
      <c r="CM17"/>
      <c r="CN17" s="103"/>
      <c r="CP17" s="1" t="s">
        <v>159</v>
      </c>
      <c r="CQ17" s="1" t="str">
        <f t="shared" si="19"/>
        <v>enero</v>
      </c>
      <c r="CR17" s="1" t="s">
        <v>158</v>
      </c>
      <c r="CS17" s="1" t="s">
        <v>158</v>
      </c>
      <c r="CT17" s="1" t="s">
        <v>158</v>
      </c>
      <c r="CU17" t="s">
        <v>496</v>
      </c>
      <c r="CV17" t="s">
        <v>497</v>
      </c>
    </row>
    <row r="18" spans="1:100" ht="14.4" customHeight="1">
      <c r="A18" s="1" t="str">
        <f t="shared" si="0"/>
        <v/>
      </c>
      <c r="B18" s="2" t="str">
        <f t="shared" si="16"/>
        <v/>
      </c>
      <c r="C18" s="1" t="str">
        <f t="shared" si="2"/>
        <v/>
      </c>
      <c r="D18" s="1" t="str">
        <f t="shared" si="3"/>
        <v/>
      </c>
      <c r="E18" s="1" t="str">
        <f t="shared" si="17"/>
        <v/>
      </c>
      <c r="F18" s="2" t="str">
        <f t="shared" ca="1" si="5"/>
        <v>E</v>
      </c>
      <c r="G18" s="3" t="str">
        <f t="shared" ca="1" si="6"/>
        <v/>
      </c>
      <c r="H18" s="3" t="str">
        <f t="shared" si="7"/>
        <v/>
      </c>
      <c r="I18" s="1" t="str">
        <f t="shared" si="18"/>
        <v/>
      </c>
      <c r="J18" s="3" t="str">
        <f t="shared" si="8"/>
        <v/>
      </c>
      <c r="K18" s="3" t="str">
        <f t="shared" si="9"/>
        <v/>
      </c>
      <c r="L18" s="1">
        <v>2025</v>
      </c>
      <c r="M18" s="4">
        <v>15</v>
      </c>
      <c r="N18" t="s">
        <v>1773</v>
      </c>
      <c r="O18" s="1" t="s">
        <v>106</v>
      </c>
      <c r="P18" t="s">
        <v>108</v>
      </c>
      <c r="Q18" t="s">
        <v>118</v>
      </c>
      <c r="R18" t="s">
        <v>134</v>
      </c>
      <c r="S18" t="s">
        <v>207</v>
      </c>
      <c r="T18" s="1" t="s">
        <v>105</v>
      </c>
      <c r="U18" s="1" t="s">
        <v>149</v>
      </c>
      <c r="V18" t="s">
        <v>1814</v>
      </c>
      <c r="W18" s="1" t="s">
        <v>153</v>
      </c>
      <c r="X18" s="111" t="s">
        <v>523</v>
      </c>
      <c r="Y18" s="103" t="s">
        <v>1815</v>
      </c>
      <c r="Z18" t="s">
        <v>1635</v>
      </c>
      <c r="AA18" t="s">
        <v>542</v>
      </c>
      <c r="AB18" t="s">
        <v>670</v>
      </c>
      <c r="AC18" s="38" t="s">
        <v>1899</v>
      </c>
      <c r="AD18" s="103" t="s">
        <v>509</v>
      </c>
      <c r="AE18" s="103" t="s">
        <v>509</v>
      </c>
      <c r="AF18" t="s">
        <v>1816</v>
      </c>
      <c r="AG18" t="s">
        <v>1818</v>
      </c>
      <c r="AH18" t="s">
        <v>1817</v>
      </c>
      <c r="AI18" s="37">
        <v>80896200</v>
      </c>
      <c r="AJ18" s="37">
        <v>80896200</v>
      </c>
      <c r="AK18" s="5">
        <v>7354200</v>
      </c>
      <c r="AL18" s="5">
        <v>0</v>
      </c>
      <c r="AM18" s="1" t="s">
        <v>175</v>
      </c>
      <c r="AN18" t="s">
        <v>159</v>
      </c>
      <c r="AO18" t="s">
        <v>151</v>
      </c>
      <c r="AP18" s="100"/>
      <c r="AQ18" s="100"/>
      <c r="AR18" s="100"/>
      <c r="AS18" s="3">
        <v>3825</v>
      </c>
      <c r="AT18" s="104">
        <v>45664</v>
      </c>
      <c r="AU18"/>
      <c r="AV18" s="6"/>
      <c r="AW18" s="34" t="s">
        <v>181</v>
      </c>
      <c r="AX18" t="s">
        <v>1751</v>
      </c>
      <c r="AY18" s="35">
        <v>202400000000071</v>
      </c>
      <c r="AZ18" t="s">
        <v>159</v>
      </c>
      <c r="BA18" s="100"/>
      <c r="BB18" s="100"/>
      <c r="BC18" s="6">
        <v>45676</v>
      </c>
      <c r="BD18" s="1" t="s">
        <v>495</v>
      </c>
      <c r="BE18" s="1" t="s">
        <v>495</v>
      </c>
      <c r="BF18" t="s">
        <v>183</v>
      </c>
      <c r="BG18" t="s">
        <v>1780</v>
      </c>
      <c r="BH18" t="s">
        <v>1781</v>
      </c>
      <c r="BI18" t="s">
        <v>1674</v>
      </c>
      <c r="BJ18" s="1">
        <v>80111600</v>
      </c>
      <c r="BK18" s="118" t="s">
        <v>1857</v>
      </c>
      <c r="BL18" s="104">
        <v>45673</v>
      </c>
      <c r="BM18" s="1" t="s">
        <v>158</v>
      </c>
      <c r="BN18" s="103" t="s">
        <v>188</v>
      </c>
      <c r="BO18" s="6">
        <v>45677</v>
      </c>
      <c r="BP18" t="s">
        <v>306</v>
      </c>
      <c r="BQ18" s="6">
        <v>45677</v>
      </c>
      <c r="BR18" s="6">
        <v>45678</v>
      </c>
      <c r="BS18" s="6">
        <v>46011</v>
      </c>
      <c r="BT18" s="105">
        <f>+Tabla3[[#This Row],[FECHA TERMINACION
(INICIAL)]]-Tabla3[[#This Row],[FECHA INICIO]]</f>
        <v>333</v>
      </c>
      <c r="BU18" s="105">
        <f>+Tabla3[[#This Row],[PLAZO DE EJECUCIÓN EN DÍAS (INICIAL)]]/30</f>
        <v>11.1</v>
      </c>
      <c r="BV18" t="s">
        <v>1654</v>
      </c>
      <c r="BW18" s="5">
        <f>+BD_2!E16</f>
        <v>0</v>
      </c>
      <c r="BX18" s="5">
        <f>BD_2!BA16</f>
        <v>0</v>
      </c>
      <c r="BY18" s="1">
        <f>BD_2!BZ16</f>
        <v>0</v>
      </c>
      <c r="BZ18" s="1" t="str">
        <f>+BD_2!CA16</f>
        <v>2 NO</v>
      </c>
      <c r="CA18" s="6" t="str">
        <f>BD_2!CF16</f>
        <v>2 NO</v>
      </c>
      <c r="CB18" s="1" t="s">
        <v>159</v>
      </c>
      <c r="CC18">
        <f t="shared" si="10"/>
        <v>333</v>
      </c>
      <c r="CD18" s="23">
        <f t="shared" si="11"/>
        <v>45678</v>
      </c>
      <c r="CE18" s="23">
        <f t="shared" si="12"/>
        <v>46011</v>
      </c>
      <c r="CF18" s="8">
        <f t="shared" ca="1" si="13"/>
        <v>0.1891891891891892</v>
      </c>
      <c r="CG18" s="5">
        <f t="shared" si="14"/>
        <v>80896200</v>
      </c>
      <c r="CH18" s="1" t="str">
        <f t="shared" ca="1" si="15"/>
        <v>EJECUCIÓN</v>
      </c>
      <c r="CI18" s="1"/>
      <c r="CK18" s="10"/>
      <c r="CL18" s="106"/>
      <c r="CM18"/>
      <c r="CN18" s="103"/>
      <c r="CP18" s="1" t="s">
        <v>159</v>
      </c>
      <c r="CQ18" s="1" t="str">
        <f t="shared" si="19"/>
        <v>enero</v>
      </c>
      <c r="CR18" s="1" t="s">
        <v>158</v>
      </c>
      <c r="CS18" s="1" t="s">
        <v>158</v>
      </c>
      <c r="CT18" s="1" t="s">
        <v>158</v>
      </c>
      <c r="CU18" t="s">
        <v>496</v>
      </c>
      <c r="CV18" t="s">
        <v>497</v>
      </c>
    </row>
    <row r="19" spans="1:100">
      <c r="A19" s="1" t="str">
        <f t="shared" si="0"/>
        <v/>
      </c>
      <c r="B19" s="2" t="str">
        <f t="shared" si="16"/>
        <v/>
      </c>
      <c r="C19" s="1" t="str">
        <f t="shared" si="2"/>
        <v/>
      </c>
      <c r="D19" s="1" t="str">
        <f t="shared" si="3"/>
        <v/>
      </c>
      <c r="E19" s="1" t="str">
        <f t="shared" si="17"/>
        <v/>
      </c>
      <c r="F19" s="2" t="str">
        <f t="shared" ca="1" si="5"/>
        <v>E</v>
      </c>
      <c r="G19" s="3" t="str">
        <f t="shared" ca="1" si="6"/>
        <v/>
      </c>
      <c r="H19" s="3" t="str">
        <f t="shared" si="7"/>
        <v/>
      </c>
      <c r="I19" s="1" t="str">
        <f t="shared" si="18"/>
        <v/>
      </c>
      <c r="J19" s="3" t="str">
        <f t="shared" si="8"/>
        <v/>
      </c>
      <c r="K19" s="3" t="str">
        <f t="shared" si="9"/>
        <v/>
      </c>
      <c r="L19" s="1">
        <v>2025</v>
      </c>
      <c r="M19" s="4">
        <v>16</v>
      </c>
      <c r="N19" t="s">
        <v>472</v>
      </c>
      <c r="O19" s="1" t="s">
        <v>106</v>
      </c>
      <c r="P19" t="s">
        <v>108</v>
      </c>
      <c r="Q19" t="s">
        <v>118</v>
      </c>
      <c r="R19" t="s">
        <v>134</v>
      </c>
      <c r="S19" t="s">
        <v>207</v>
      </c>
      <c r="T19" s="1" t="s">
        <v>105</v>
      </c>
      <c r="U19" s="1" t="s">
        <v>149</v>
      </c>
      <c r="V19" t="s">
        <v>1656</v>
      </c>
      <c r="W19" s="1" t="s">
        <v>153</v>
      </c>
      <c r="X19" s="111" t="s">
        <v>523</v>
      </c>
      <c r="Y19" s="103" t="s">
        <v>156</v>
      </c>
      <c r="Z19" t="s">
        <v>1657</v>
      </c>
      <c r="AA19" t="s">
        <v>566</v>
      </c>
      <c r="AB19" t="s">
        <v>965</v>
      </c>
      <c r="AC19" s="38" t="s">
        <v>1900</v>
      </c>
      <c r="AD19" s="103" t="s">
        <v>492</v>
      </c>
      <c r="AE19" s="103" t="s">
        <v>492</v>
      </c>
      <c r="AF19" t="s">
        <v>1660</v>
      </c>
      <c r="AG19" t="s">
        <v>1696</v>
      </c>
      <c r="AH19" t="s">
        <v>1661</v>
      </c>
      <c r="AI19" s="37">
        <v>120166667</v>
      </c>
      <c r="AJ19" s="37">
        <v>120166667</v>
      </c>
      <c r="AK19" s="5">
        <v>10300000</v>
      </c>
      <c r="AL19" s="5">
        <v>0</v>
      </c>
      <c r="AM19" s="1" t="s">
        <v>175</v>
      </c>
      <c r="AN19" t="s">
        <v>159</v>
      </c>
      <c r="AO19" t="s">
        <v>151</v>
      </c>
      <c r="AP19" s="100">
        <v>0</v>
      </c>
      <c r="AQ19" s="100"/>
      <c r="AR19" s="100"/>
      <c r="AS19" s="3">
        <v>6525</v>
      </c>
      <c r="AT19" s="104">
        <v>45665</v>
      </c>
      <c r="AU19">
        <v>3725</v>
      </c>
      <c r="AV19" s="6">
        <v>45667</v>
      </c>
      <c r="AW19" s="34" t="s">
        <v>181</v>
      </c>
      <c r="AX19" t="s">
        <v>1662</v>
      </c>
      <c r="AY19" s="182">
        <v>202400000000095</v>
      </c>
      <c r="AZ19" t="s">
        <v>159</v>
      </c>
      <c r="BA19" s="100"/>
      <c r="BB19" s="100"/>
      <c r="BC19" s="6">
        <v>45666</v>
      </c>
      <c r="BD19" s="1" t="s">
        <v>495</v>
      </c>
      <c r="BE19" s="1" t="s">
        <v>495</v>
      </c>
      <c r="BF19" t="s">
        <v>183</v>
      </c>
      <c r="BG19" t="s">
        <v>1658</v>
      </c>
      <c r="BH19" t="s">
        <v>1659</v>
      </c>
      <c r="BI19" t="s">
        <v>492</v>
      </c>
      <c r="BJ19" s="1">
        <v>80111600</v>
      </c>
      <c r="BK19" s="118" t="s">
        <v>1858</v>
      </c>
      <c r="BL19" s="104">
        <v>45660</v>
      </c>
      <c r="BM19" s="1" t="s">
        <v>158</v>
      </c>
      <c r="BN19" s="103" t="s">
        <v>188</v>
      </c>
      <c r="BO19" s="6">
        <v>45666</v>
      </c>
      <c r="BP19" t="s">
        <v>305</v>
      </c>
      <c r="BQ19" s="6">
        <v>45666</v>
      </c>
      <c r="BR19" s="6">
        <v>45667</v>
      </c>
      <c r="BS19" s="6">
        <v>46020</v>
      </c>
      <c r="BT19" s="105">
        <f>+Tabla3[[#This Row],[FECHA TERMINACION
(INICIAL)]]-Tabla3[[#This Row],[FECHA INICIO]]</f>
        <v>353</v>
      </c>
      <c r="BU19" s="105">
        <f>+Tabla3[[#This Row],[PLAZO DE EJECUCIÓN EN DÍAS (INICIAL)]]/30</f>
        <v>11.766666666666667</v>
      </c>
      <c r="BV19" t="s">
        <v>1663</v>
      </c>
      <c r="BW19" s="5">
        <f>+BD_2!E17</f>
        <v>0</v>
      </c>
      <c r="BX19" s="5">
        <f>BD_2!BA17</f>
        <v>0</v>
      </c>
      <c r="BY19" s="1">
        <f>BD_2!BZ17</f>
        <v>0</v>
      </c>
      <c r="BZ19" s="1" t="str">
        <f>+BD_2!CA17</f>
        <v>2 NO</v>
      </c>
      <c r="CA19" s="6" t="str">
        <f>BD_2!CF17</f>
        <v>2 NO</v>
      </c>
      <c r="CB19" s="1" t="s">
        <v>159</v>
      </c>
      <c r="CC19">
        <f t="shared" si="10"/>
        <v>353</v>
      </c>
      <c r="CD19" s="23">
        <f t="shared" si="11"/>
        <v>45667</v>
      </c>
      <c r="CE19" s="23">
        <f t="shared" si="12"/>
        <v>46020</v>
      </c>
      <c r="CF19" s="8">
        <f t="shared" ca="1" si="13"/>
        <v>0.20963172804532579</v>
      </c>
      <c r="CG19" s="5">
        <f t="shared" si="14"/>
        <v>120166667</v>
      </c>
      <c r="CH19" s="1" t="str">
        <f t="shared" ca="1" si="15"/>
        <v>EJECUCIÓN</v>
      </c>
      <c r="CI19" s="1"/>
      <c r="CK19" s="10"/>
      <c r="CL19" s="106"/>
      <c r="CM19"/>
      <c r="CN19" s="103"/>
      <c r="CP19" s="1" t="s">
        <v>159</v>
      </c>
      <c r="CQ19" s="1" t="str">
        <f t="shared" si="19"/>
        <v>enero</v>
      </c>
      <c r="CR19" s="1" t="s">
        <v>158</v>
      </c>
      <c r="CS19" s="1" t="s">
        <v>158</v>
      </c>
      <c r="CT19" s="1" t="s">
        <v>158</v>
      </c>
      <c r="CU19" t="s">
        <v>496</v>
      </c>
      <c r="CV19" t="s">
        <v>497</v>
      </c>
    </row>
    <row r="20" spans="1:100">
      <c r="A20" s="1" t="str">
        <f t="shared" si="0"/>
        <v/>
      </c>
      <c r="B20" s="2" t="str">
        <f t="shared" si="16"/>
        <v/>
      </c>
      <c r="C20" s="1" t="str">
        <f t="shared" si="2"/>
        <v/>
      </c>
      <c r="D20" s="1" t="str">
        <f t="shared" si="3"/>
        <v/>
      </c>
      <c r="E20" s="1" t="str">
        <f t="shared" si="17"/>
        <v/>
      </c>
      <c r="F20" s="2" t="str">
        <f t="shared" ca="1" si="5"/>
        <v>E</v>
      </c>
      <c r="G20" s="3" t="str">
        <f t="shared" ca="1" si="6"/>
        <v/>
      </c>
      <c r="H20" s="3" t="str">
        <f t="shared" si="7"/>
        <v/>
      </c>
      <c r="I20" s="1" t="str">
        <f t="shared" si="18"/>
        <v/>
      </c>
      <c r="J20" s="3" t="str">
        <f t="shared" si="8"/>
        <v/>
      </c>
      <c r="K20" s="3" t="str">
        <f t="shared" si="9"/>
        <v/>
      </c>
      <c r="L20" s="1">
        <v>2025</v>
      </c>
      <c r="M20" s="4">
        <v>17</v>
      </c>
      <c r="N20" t="s">
        <v>472</v>
      </c>
      <c r="O20" s="1" t="s">
        <v>106</v>
      </c>
      <c r="P20" t="s">
        <v>108</v>
      </c>
      <c r="Q20" t="s">
        <v>118</v>
      </c>
      <c r="R20" t="s">
        <v>134</v>
      </c>
      <c r="S20" t="s">
        <v>207</v>
      </c>
      <c r="T20" s="1" t="s">
        <v>105</v>
      </c>
      <c r="U20" s="1" t="s">
        <v>149</v>
      </c>
      <c r="V20" t="s">
        <v>1713</v>
      </c>
      <c r="W20" s="1" t="s">
        <v>153</v>
      </c>
      <c r="X20" s="111" t="s">
        <v>524</v>
      </c>
      <c r="Y20" s="103" t="s">
        <v>1714</v>
      </c>
      <c r="Z20" t="s">
        <v>460</v>
      </c>
      <c r="AA20" t="s">
        <v>542</v>
      </c>
      <c r="AB20" t="s">
        <v>670</v>
      </c>
      <c r="AC20" s="38" t="s">
        <v>1901</v>
      </c>
      <c r="AD20" s="103" t="s">
        <v>509</v>
      </c>
      <c r="AE20" s="103" t="s">
        <v>509</v>
      </c>
      <c r="AF20" t="s">
        <v>1712</v>
      </c>
      <c r="AG20" t="s">
        <v>1715</v>
      </c>
      <c r="AH20" t="s">
        <v>1693</v>
      </c>
      <c r="AI20" s="37">
        <v>163800000</v>
      </c>
      <c r="AJ20" s="37">
        <v>163800000</v>
      </c>
      <c r="AK20" s="5">
        <v>14000000</v>
      </c>
      <c r="AL20" s="5">
        <v>0</v>
      </c>
      <c r="AM20" s="1" t="s">
        <v>175</v>
      </c>
      <c r="AN20" t="s">
        <v>159</v>
      </c>
      <c r="AO20" t="s">
        <v>151</v>
      </c>
      <c r="AP20" s="100"/>
      <c r="AQ20" s="100"/>
      <c r="AR20" s="100"/>
      <c r="AS20" s="3">
        <v>3925</v>
      </c>
      <c r="AT20" s="104">
        <v>45664</v>
      </c>
      <c r="AU20">
        <v>3825</v>
      </c>
      <c r="AV20" s="6">
        <v>45667</v>
      </c>
      <c r="AW20" s="34" t="s">
        <v>181</v>
      </c>
      <c r="AX20" t="s">
        <v>1695</v>
      </c>
      <c r="AY20" s="182">
        <v>202400000000071</v>
      </c>
      <c r="AZ20" t="s">
        <v>159</v>
      </c>
      <c r="BA20" s="100"/>
      <c r="BB20" s="100"/>
      <c r="BC20" s="6">
        <v>45667</v>
      </c>
      <c r="BD20" s="1" t="s">
        <v>495</v>
      </c>
      <c r="BE20" s="1" t="s">
        <v>495</v>
      </c>
      <c r="BF20" t="s">
        <v>183</v>
      </c>
      <c r="BG20" t="s">
        <v>1681</v>
      </c>
      <c r="BH20" t="s">
        <v>1682</v>
      </c>
      <c r="BI20" t="s">
        <v>1674</v>
      </c>
      <c r="BJ20" s="1">
        <v>80111600</v>
      </c>
      <c r="BK20" s="118" t="s">
        <v>1860</v>
      </c>
      <c r="BL20" s="104">
        <v>45666</v>
      </c>
      <c r="BM20" s="1" t="s">
        <v>158</v>
      </c>
      <c r="BN20" s="103" t="s">
        <v>188</v>
      </c>
      <c r="BO20" s="6">
        <v>45667</v>
      </c>
      <c r="BP20" t="s">
        <v>306</v>
      </c>
      <c r="BQ20" s="6">
        <v>45667</v>
      </c>
      <c r="BR20" s="6">
        <v>45667</v>
      </c>
      <c r="BS20" s="6">
        <v>46022</v>
      </c>
      <c r="BT20" s="105">
        <f>+Tabla3[[#This Row],[FECHA TERMINACION
(INICIAL)]]-Tabla3[[#This Row],[FECHA INICIO]]</f>
        <v>355</v>
      </c>
      <c r="BU20" s="105">
        <f>+Tabla3[[#This Row],[PLAZO DE EJECUCIÓN EN DÍAS (INICIAL)]]/30</f>
        <v>11.833333333333334</v>
      </c>
      <c r="BV20" t="s">
        <v>1716</v>
      </c>
      <c r="BW20" s="5">
        <f>+BD_2!E18</f>
        <v>0</v>
      </c>
      <c r="BX20" s="5">
        <f>BD_2!BA18</f>
        <v>0</v>
      </c>
      <c r="BY20" s="1">
        <f>BD_2!BZ18</f>
        <v>0</v>
      </c>
      <c r="BZ20" s="1" t="str">
        <f>+BD_2!CA18</f>
        <v>2 NO</v>
      </c>
      <c r="CA20" s="6" t="str">
        <f>BD_2!CF18</f>
        <v>2 NO</v>
      </c>
      <c r="CB20" s="1" t="s">
        <v>159</v>
      </c>
      <c r="CC20">
        <f t="shared" si="10"/>
        <v>355</v>
      </c>
      <c r="CD20" s="23">
        <f t="shared" si="11"/>
        <v>45667</v>
      </c>
      <c r="CE20" s="23">
        <f t="shared" si="12"/>
        <v>46022</v>
      </c>
      <c r="CF20" s="8">
        <f t="shared" ca="1" si="13"/>
        <v>0.20845070422535211</v>
      </c>
      <c r="CG20" s="5">
        <f t="shared" si="14"/>
        <v>163800000</v>
      </c>
      <c r="CH20" s="1" t="str">
        <f t="shared" ca="1" si="15"/>
        <v>EJECUCIÓN</v>
      </c>
      <c r="CI20" s="1"/>
      <c r="CK20" s="10"/>
      <c r="CL20" s="106"/>
      <c r="CM20"/>
      <c r="CN20" s="103"/>
      <c r="CP20" s="1" t="s">
        <v>159</v>
      </c>
      <c r="CQ20" s="1" t="str">
        <f t="shared" si="19"/>
        <v>enero</v>
      </c>
      <c r="CR20" s="1" t="s">
        <v>158</v>
      </c>
      <c r="CS20" s="1" t="s">
        <v>158</v>
      </c>
      <c r="CT20" s="1" t="s">
        <v>158</v>
      </c>
      <c r="CU20" t="s">
        <v>496</v>
      </c>
      <c r="CV20" t="s">
        <v>497</v>
      </c>
    </row>
    <row r="21" spans="1:100">
      <c r="A21" s="1" t="str">
        <f t="shared" si="0"/>
        <v/>
      </c>
      <c r="B21" s="2" t="str">
        <f t="shared" si="16"/>
        <v/>
      </c>
      <c r="C21" s="1" t="str">
        <f t="shared" si="2"/>
        <v/>
      </c>
      <c r="D21" s="1" t="str">
        <f t="shared" si="3"/>
        <v/>
      </c>
      <c r="E21" s="1" t="str">
        <f t="shared" si="17"/>
        <v/>
      </c>
      <c r="F21" s="2" t="str">
        <f t="shared" ca="1" si="5"/>
        <v>E</v>
      </c>
      <c r="G21" s="3" t="str">
        <f t="shared" ca="1" si="6"/>
        <v/>
      </c>
      <c r="H21" s="3" t="str">
        <f t="shared" si="7"/>
        <v/>
      </c>
      <c r="I21" s="1" t="str">
        <f t="shared" si="18"/>
        <v/>
      </c>
      <c r="J21" s="3" t="str">
        <f t="shared" si="8"/>
        <v/>
      </c>
      <c r="K21" s="3" t="str">
        <f t="shared" si="9"/>
        <v/>
      </c>
      <c r="L21" s="1">
        <v>2025</v>
      </c>
      <c r="M21" s="4">
        <v>18</v>
      </c>
      <c r="N21" t="s">
        <v>472</v>
      </c>
      <c r="O21" s="1" t="s">
        <v>106</v>
      </c>
      <c r="P21" t="s">
        <v>108</v>
      </c>
      <c r="Q21" t="s">
        <v>118</v>
      </c>
      <c r="R21" t="s">
        <v>134</v>
      </c>
      <c r="S21" t="s">
        <v>207</v>
      </c>
      <c r="T21" s="1" t="s">
        <v>105</v>
      </c>
      <c r="U21" s="1" t="s">
        <v>149</v>
      </c>
      <c r="V21" t="s">
        <v>1691</v>
      </c>
      <c r="W21" s="1" t="s">
        <v>153</v>
      </c>
      <c r="X21" s="111" t="s">
        <v>524</v>
      </c>
      <c r="Y21" s="103" t="s">
        <v>1634</v>
      </c>
      <c r="Z21" t="s">
        <v>1635</v>
      </c>
      <c r="AA21" t="s">
        <v>544</v>
      </c>
      <c r="AB21" t="s">
        <v>798</v>
      </c>
      <c r="AC21" s="38" t="s">
        <v>1902</v>
      </c>
      <c r="AD21" s="103" t="s">
        <v>509</v>
      </c>
      <c r="AE21" s="103" t="s">
        <v>509</v>
      </c>
      <c r="AF21" t="s">
        <v>1692</v>
      </c>
      <c r="AG21" t="s">
        <v>1694</v>
      </c>
      <c r="AH21" t="s">
        <v>1693</v>
      </c>
      <c r="AI21" s="37">
        <v>163800000</v>
      </c>
      <c r="AJ21" s="37">
        <v>163800000</v>
      </c>
      <c r="AK21" s="5">
        <v>14000000</v>
      </c>
      <c r="AL21" s="5">
        <v>0</v>
      </c>
      <c r="AM21" s="1" t="s">
        <v>175</v>
      </c>
      <c r="AN21" t="s">
        <v>159</v>
      </c>
      <c r="AO21" t="s">
        <v>151</v>
      </c>
      <c r="AP21" s="100"/>
      <c r="AQ21" s="100"/>
      <c r="AR21" s="100"/>
      <c r="AS21" s="3">
        <v>3925</v>
      </c>
      <c r="AT21" s="104">
        <v>45664</v>
      </c>
      <c r="AU21">
        <v>4825</v>
      </c>
      <c r="AV21" s="6">
        <v>45670</v>
      </c>
      <c r="AW21" s="34" t="s">
        <v>181</v>
      </c>
      <c r="AX21" t="s">
        <v>1695</v>
      </c>
      <c r="AY21" s="182">
        <v>202400000000071</v>
      </c>
      <c r="AZ21" t="s">
        <v>159</v>
      </c>
      <c r="BA21" s="100"/>
      <c r="BB21" s="100"/>
      <c r="BC21" s="6">
        <v>45667</v>
      </c>
      <c r="BD21" s="1" t="s">
        <v>495</v>
      </c>
      <c r="BE21" s="1" t="s">
        <v>495</v>
      </c>
      <c r="BF21" t="s">
        <v>183</v>
      </c>
      <c r="BG21" t="s">
        <v>1681</v>
      </c>
      <c r="BH21" t="s">
        <v>1682</v>
      </c>
      <c r="BI21" t="s">
        <v>1674</v>
      </c>
      <c r="BJ21" s="1">
        <v>80111600</v>
      </c>
      <c r="BK21" s="118" t="s">
        <v>1861</v>
      </c>
      <c r="BL21" s="104">
        <v>45666</v>
      </c>
      <c r="BM21" s="1" t="s">
        <v>158</v>
      </c>
      <c r="BN21" s="103" t="s">
        <v>188</v>
      </c>
      <c r="BO21" s="6">
        <v>45667</v>
      </c>
      <c r="BP21" t="s">
        <v>306</v>
      </c>
      <c r="BQ21" s="6">
        <v>45667</v>
      </c>
      <c r="BR21" s="6">
        <v>45670</v>
      </c>
      <c r="BS21" s="6">
        <v>46022</v>
      </c>
      <c r="BT21" s="105">
        <f>+Tabla3[[#This Row],[FECHA TERMINACION
(INICIAL)]]-Tabla3[[#This Row],[FECHA INICIO]]</f>
        <v>352</v>
      </c>
      <c r="BU21" s="105">
        <f>+Tabla3[[#This Row],[PLAZO DE EJECUCIÓN EN DÍAS (INICIAL)]]/30</f>
        <v>11.733333333333333</v>
      </c>
      <c r="BV21" t="s">
        <v>1684</v>
      </c>
      <c r="BW21" s="5">
        <f>+BD_2!E19</f>
        <v>0</v>
      </c>
      <c r="BX21" s="5">
        <f>BD_2!BA19</f>
        <v>0</v>
      </c>
      <c r="BY21" s="1">
        <f>BD_2!BZ19</f>
        <v>0</v>
      </c>
      <c r="BZ21" s="1" t="str">
        <f>+BD_2!CA19</f>
        <v>2 NO</v>
      </c>
      <c r="CA21" s="6" t="str">
        <f>BD_2!CF19</f>
        <v>2 NO</v>
      </c>
      <c r="CB21" s="1" t="s">
        <v>159</v>
      </c>
      <c r="CC21">
        <f t="shared" si="10"/>
        <v>352</v>
      </c>
      <c r="CD21" s="23">
        <f t="shared" si="11"/>
        <v>45670</v>
      </c>
      <c r="CE21" s="23">
        <f t="shared" si="12"/>
        <v>46022</v>
      </c>
      <c r="CF21" s="8">
        <f t="shared" ca="1" si="13"/>
        <v>0.20170454545454544</v>
      </c>
      <c r="CG21" s="5">
        <f t="shared" si="14"/>
        <v>163800000</v>
      </c>
      <c r="CH21" s="1" t="str">
        <f t="shared" ca="1" si="15"/>
        <v>EJECUCIÓN</v>
      </c>
      <c r="CI21" s="1"/>
      <c r="CK21" s="10"/>
      <c r="CL21" s="106"/>
      <c r="CM21"/>
      <c r="CN21" s="103"/>
      <c r="CP21" s="1" t="s">
        <v>159</v>
      </c>
      <c r="CQ21" s="1" t="str">
        <f t="shared" si="19"/>
        <v>enero</v>
      </c>
      <c r="CR21" s="1" t="s">
        <v>158</v>
      </c>
      <c r="CS21" s="1" t="s">
        <v>158</v>
      </c>
      <c r="CT21" s="1" t="s">
        <v>158</v>
      </c>
      <c r="CU21" t="s">
        <v>496</v>
      </c>
      <c r="CV21" t="s">
        <v>497</v>
      </c>
    </row>
    <row r="22" spans="1:100">
      <c r="A22" s="1" t="str">
        <f t="shared" si="0"/>
        <v/>
      </c>
      <c r="B22" s="2" t="str">
        <f t="shared" si="16"/>
        <v/>
      </c>
      <c r="C22" s="1" t="str">
        <f t="shared" si="2"/>
        <v/>
      </c>
      <c r="D22" s="1" t="str">
        <f t="shared" si="3"/>
        <v/>
      </c>
      <c r="E22" s="1" t="str">
        <f t="shared" si="17"/>
        <v/>
      </c>
      <c r="F22" s="2" t="str">
        <f t="shared" ca="1" si="5"/>
        <v>E</v>
      </c>
      <c r="G22" s="3" t="str">
        <f t="shared" ca="1" si="6"/>
        <v/>
      </c>
      <c r="H22" s="3" t="str">
        <f t="shared" si="7"/>
        <v/>
      </c>
      <c r="I22" s="1" t="str">
        <f t="shared" si="18"/>
        <v/>
      </c>
      <c r="J22" s="3" t="str">
        <f t="shared" si="8"/>
        <v/>
      </c>
      <c r="K22" s="3" t="str">
        <f t="shared" si="9"/>
        <v/>
      </c>
      <c r="L22" s="1">
        <v>2025</v>
      </c>
      <c r="M22" s="4">
        <v>19</v>
      </c>
      <c r="N22" t="s">
        <v>472</v>
      </c>
      <c r="O22" s="1" t="s">
        <v>106</v>
      </c>
      <c r="P22" t="s">
        <v>108</v>
      </c>
      <c r="Q22" t="s">
        <v>118</v>
      </c>
      <c r="R22" t="s">
        <v>134</v>
      </c>
      <c r="S22" t="s">
        <v>207</v>
      </c>
      <c r="T22" s="1" t="s">
        <v>105</v>
      </c>
      <c r="U22" s="1" t="s">
        <v>511</v>
      </c>
      <c r="V22" t="s">
        <v>1697</v>
      </c>
      <c r="W22" s="1" t="s">
        <v>153</v>
      </c>
      <c r="X22" s="111" t="s">
        <v>523</v>
      </c>
      <c r="Y22" s="103" t="s">
        <v>464</v>
      </c>
      <c r="Z22" t="s">
        <v>1653</v>
      </c>
      <c r="AA22" t="s">
        <v>552</v>
      </c>
      <c r="AB22" t="s">
        <v>899</v>
      </c>
      <c r="AC22" s="38" t="s">
        <v>1903</v>
      </c>
      <c r="AD22" s="103" t="s">
        <v>509</v>
      </c>
      <c r="AE22" s="103" t="s">
        <v>509</v>
      </c>
      <c r="AF22" t="s">
        <v>1698</v>
      </c>
      <c r="AG22" t="s">
        <v>1700</v>
      </c>
      <c r="AH22" t="s">
        <v>1699</v>
      </c>
      <c r="AI22" s="37">
        <v>58032000</v>
      </c>
      <c r="AJ22" s="37">
        <v>58032000</v>
      </c>
      <c r="AK22" s="5">
        <v>4960000</v>
      </c>
      <c r="AL22" s="5">
        <v>0</v>
      </c>
      <c r="AM22" s="1" t="s">
        <v>175</v>
      </c>
      <c r="AN22" t="s">
        <v>159</v>
      </c>
      <c r="AO22" t="s">
        <v>151</v>
      </c>
      <c r="AP22" s="100"/>
      <c r="AQ22" s="100"/>
      <c r="AR22" s="100"/>
      <c r="AS22" s="3">
        <v>3925</v>
      </c>
      <c r="AT22" s="104">
        <v>45664</v>
      </c>
      <c r="AU22">
        <v>5325</v>
      </c>
      <c r="AV22" s="6">
        <v>45670</v>
      </c>
      <c r="AW22" s="34" t="s">
        <v>181</v>
      </c>
      <c r="AX22" t="s">
        <v>1695</v>
      </c>
      <c r="AY22" s="182">
        <v>202400000000071</v>
      </c>
      <c r="AZ22" t="s">
        <v>159</v>
      </c>
      <c r="BA22" s="100"/>
      <c r="BB22" s="100"/>
      <c r="BC22" s="6">
        <v>45667</v>
      </c>
      <c r="BD22" s="1" t="s">
        <v>495</v>
      </c>
      <c r="BE22" s="1" t="s">
        <v>495</v>
      </c>
      <c r="BF22" t="s">
        <v>183</v>
      </c>
      <c r="BG22" t="s">
        <v>1681</v>
      </c>
      <c r="BH22" t="s">
        <v>1682</v>
      </c>
      <c r="BI22" t="s">
        <v>1674</v>
      </c>
      <c r="BJ22" s="1">
        <v>80111600</v>
      </c>
      <c r="BK22" s="118" t="s">
        <v>1862</v>
      </c>
      <c r="BL22" s="104">
        <v>45666</v>
      </c>
      <c r="BM22" s="1" t="s">
        <v>421</v>
      </c>
      <c r="BN22" s="103" t="s">
        <v>193</v>
      </c>
      <c r="BO22" s="6" t="s">
        <v>151</v>
      </c>
      <c r="BP22" t="s">
        <v>214</v>
      </c>
      <c r="BQ22" s="6">
        <v>45670</v>
      </c>
      <c r="BR22" s="6">
        <v>45670</v>
      </c>
      <c r="BS22" s="6">
        <v>46022</v>
      </c>
      <c r="BT22" s="105">
        <f>+Tabla3[[#This Row],[FECHA TERMINACION
(INICIAL)]]-Tabla3[[#This Row],[FECHA INICIO]]</f>
        <v>352</v>
      </c>
      <c r="BU22" s="105">
        <f>+Tabla3[[#This Row],[PLAZO DE EJECUCIÓN EN DÍAS (INICIAL)]]/30</f>
        <v>11.733333333333333</v>
      </c>
      <c r="BV22" t="s">
        <v>1684</v>
      </c>
      <c r="BW22" s="5">
        <f>+BD_2!E20</f>
        <v>0</v>
      </c>
      <c r="BX22" s="5">
        <f>BD_2!BA20</f>
        <v>0</v>
      </c>
      <c r="BY22" s="1">
        <f>BD_2!BZ20</f>
        <v>0</v>
      </c>
      <c r="BZ22" s="1" t="str">
        <f>+BD_2!CA20</f>
        <v>2 NO</v>
      </c>
      <c r="CA22" s="6" t="str">
        <f>BD_2!CF20</f>
        <v>2 NO</v>
      </c>
      <c r="CB22" s="1" t="s">
        <v>159</v>
      </c>
      <c r="CC22">
        <f t="shared" si="10"/>
        <v>352</v>
      </c>
      <c r="CD22" s="23">
        <f t="shared" si="11"/>
        <v>45670</v>
      </c>
      <c r="CE22" s="23">
        <f t="shared" si="12"/>
        <v>46022</v>
      </c>
      <c r="CF22" s="8">
        <f t="shared" ca="1" si="13"/>
        <v>0.20170454545454544</v>
      </c>
      <c r="CG22" s="5">
        <f t="shared" si="14"/>
        <v>58032000</v>
      </c>
      <c r="CH22" s="1" t="str">
        <f t="shared" ca="1" si="15"/>
        <v>EJECUCIÓN</v>
      </c>
      <c r="CI22" s="1"/>
      <c r="CK22" s="10"/>
      <c r="CL22" s="106"/>
      <c r="CM22"/>
      <c r="CN22" s="103"/>
      <c r="CP22" s="1" t="s">
        <v>159</v>
      </c>
      <c r="CQ22" s="1" t="str">
        <f t="shared" si="19"/>
        <v>enero</v>
      </c>
      <c r="CR22" s="1" t="s">
        <v>158</v>
      </c>
      <c r="CS22" s="1" t="s">
        <v>158</v>
      </c>
      <c r="CT22" s="1" t="s">
        <v>158</v>
      </c>
      <c r="CU22" t="s">
        <v>496</v>
      </c>
      <c r="CV22" t="s">
        <v>497</v>
      </c>
    </row>
    <row r="23" spans="1:100">
      <c r="A23" s="1" t="str">
        <f t="shared" si="0"/>
        <v/>
      </c>
      <c r="B23" s="2" t="str">
        <f t="shared" si="16"/>
        <v/>
      </c>
      <c r="C23" s="1" t="str">
        <f t="shared" si="2"/>
        <v/>
      </c>
      <c r="D23" s="1" t="str">
        <f t="shared" si="3"/>
        <v/>
      </c>
      <c r="E23" s="1" t="str">
        <f t="shared" si="17"/>
        <v/>
      </c>
      <c r="F23" s="2" t="str">
        <f t="shared" ca="1" si="5"/>
        <v>E</v>
      </c>
      <c r="G23" s="3" t="str">
        <f t="shared" ca="1" si="6"/>
        <v/>
      </c>
      <c r="H23" s="3" t="str">
        <f t="shared" si="7"/>
        <v/>
      </c>
      <c r="I23" s="1" t="str">
        <f t="shared" si="18"/>
        <v/>
      </c>
      <c r="J23" s="3" t="str">
        <f t="shared" si="8"/>
        <v/>
      </c>
      <c r="K23" s="3" t="str">
        <f t="shared" si="9"/>
        <v/>
      </c>
      <c r="L23" s="1">
        <v>2025</v>
      </c>
      <c r="M23" s="4">
        <v>20</v>
      </c>
      <c r="N23" t="s">
        <v>1760</v>
      </c>
      <c r="O23" s="1" t="s">
        <v>106</v>
      </c>
      <c r="P23" t="s">
        <v>108</v>
      </c>
      <c r="Q23" t="s">
        <v>118</v>
      </c>
      <c r="R23" t="s">
        <v>134</v>
      </c>
      <c r="S23" t="s">
        <v>207</v>
      </c>
      <c r="T23" s="1" t="s">
        <v>105</v>
      </c>
      <c r="U23" s="1" t="s">
        <v>149</v>
      </c>
      <c r="V23" t="s">
        <v>1827</v>
      </c>
      <c r="W23" s="1" t="s">
        <v>153</v>
      </c>
      <c r="X23" s="111" t="s">
        <v>524</v>
      </c>
      <c r="Y23" s="103" t="s">
        <v>156</v>
      </c>
      <c r="Z23" t="s">
        <v>460</v>
      </c>
      <c r="AA23" t="s">
        <v>552</v>
      </c>
      <c r="AB23" t="s">
        <v>1485</v>
      </c>
      <c r="AC23" s="38" t="s">
        <v>1904</v>
      </c>
      <c r="AD23" s="103" t="s">
        <v>509</v>
      </c>
      <c r="AE23" s="103" t="s">
        <v>509</v>
      </c>
      <c r="AF23" t="s">
        <v>1828</v>
      </c>
      <c r="AG23" t="s">
        <v>1830</v>
      </c>
      <c r="AH23" t="s">
        <v>1829</v>
      </c>
      <c r="AI23" s="37">
        <v>75876667</v>
      </c>
      <c r="AJ23" s="37">
        <v>75876667</v>
      </c>
      <c r="AK23" s="5">
        <v>6695000</v>
      </c>
      <c r="AL23" s="5">
        <v>0</v>
      </c>
      <c r="AM23" s="1" t="s">
        <v>175</v>
      </c>
      <c r="AN23" t="s">
        <v>159</v>
      </c>
      <c r="AO23" t="s">
        <v>151</v>
      </c>
      <c r="AP23" s="100">
        <v>0</v>
      </c>
      <c r="AQ23" s="100"/>
      <c r="AR23" s="100"/>
      <c r="AS23" s="3">
        <v>2425</v>
      </c>
      <c r="AT23" s="104">
        <v>45664</v>
      </c>
      <c r="AU23"/>
      <c r="AV23" s="6"/>
      <c r="AW23" s="34" t="s">
        <v>181</v>
      </c>
      <c r="AX23" t="s">
        <v>1677</v>
      </c>
      <c r="AY23" s="182">
        <v>202400000000054</v>
      </c>
      <c r="AZ23" t="s">
        <v>159</v>
      </c>
      <c r="BA23" s="100"/>
      <c r="BB23" s="100"/>
      <c r="BC23" s="6">
        <v>45676</v>
      </c>
      <c r="BD23" s="1" t="s">
        <v>495</v>
      </c>
      <c r="BE23" s="1" t="s">
        <v>495</v>
      </c>
      <c r="BF23" t="s">
        <v>183</v>
      </c>
      <c r="BG23" t="s">
        <v>1681</v>
      </c>
      <c r="BH23" t="s">
        <v>1682</v>
      </c>
      <c r="BI23" t="s">
        <v>1674</v>
      </c>
      <c r="BJ23" s="1">
        <v>80111600</v>
      </c>
      <c r="BK23" s="118" t="s">
        <v>1863</v>
      </c>
      <c r="BL23" s="104">
        <v>45674</v>
      </c>
      <c r="BM23" s="1" t="s">
        <v>158</v>
      </c>
      <c r="BN23" s="103" t="s">
        <v>188</v>
      </c>
      <c r="BO23" s="6">
        <v>45677</v>
      </c>
      <c r="BP23" t="s">
        <v>306</v>
      </c>
      <c r="BQ23" s="6">
        <v>45677</v>
      </c>
      <c r="BR23" s="6">
        <v>45678</v>
      </c>
      <c r="BS23" s="6">
        <v>46022</v>
      </c>
      <c r="BT23" s="105">
        <f>+Tabla3[[#This Row],[FECHA TERMINACION
(INICIAL)]]-Tabla3[[#This Row],[FECHA INICIO]]</f>
        <v>344</v>
      </c>
      <c r="BU23" s="105">
        <f>+Tabla3[[#This Row],[PLAZO DE EJECUCIÓN EN DÍAS (INICIAL)]]/30</f>
        <v>11.466666666666667</v>
      </c>
      <c r="BV23" t="s">
        <v>1831</v>
      </c>
      <c r="BW23" s="5">
        <f>+BD_2!E21</f>
        <v>0</v>
      </c>
      <c r="BX23" s="5">
        <f>BD_2!BA21</f>
        <v>0</v>
      </c>
      <c r="BY23" s="1">
        <f>BD_2!BZ21</f>
        <v>0</v>
      </c>
      <c r="BZ23" s="1" t="str">
        <f>+BD_2!CA21</f>
        <v>2 NO</v>
      </c>
      <c r="CA23" s="6" t="str">
        <f>BD_2!CF21</f>
        <v>2 NO</v>
      </c>
      <c r="CB23" s="1" t="s">
        <v>159</v>
      </c>
      <c r="CC23">
        <f t="shared" si="10"/>
        <v>344</v>
      </c>
      <c r="CD23" s="23">
        <f t="shared" si="11"/>
        <v>45678</v>
      </c>
      <c r="CE23" s="23">
        <f t="shared" si="12"/>
        <v>46022</v>
      </c>
      <c r="CF23" s="8">
        <f t="shared" ca="1" si="13"/>
        <v>0.18313953488372092</v>
      </c>
      <c r="CG23" s="5">
        <f t="shared" si="14"/>
        <v>75876667</v>
      </c>
      <c r="CH23" s="1" t="str">
        <f t="shared" ca="1" si="15"/>
        <v>EJECUCIÓN</v>
      </c>
      <c r="CI23" s="1"/>
      <c r="CK23" s="10"/>
      <c r="CL23" s="106"/>
      <c r="CM23"/>
      <c r="CN23" s="103"/>
      <c r="CP23" s="1" t="s">
        <v>159</v>
      </c>
      <c r="CQ23" s="1" t="str">
        <f t="shared" si="19"/>
        <v>enero</v>
      </c>
      <c r="CR23" s="1" t="s">
        <v>158</v>
      </c>
      <c r="CS23" s="1" t="s">
        <v>158</v>
      </c>
      <c r="CT23" s="1" t="s">
        <v>158</v>
      </c>
      <c r="CU23" t="s">
        <v>496</v>
      </c>
      <c r="CV23" t="s">
        <v>497</v>
      </c>
    </row>
    <row r="24" spans="1:100">
      <c r="A24" s="1" t="str">
        <f t="shared" si="0"/>
        <v/>
      </c>
      <c r="B24" s="2" t="str">
        <f t="shared" si="16"/>
        <v/>
      </c>
      <c r="C24" s="1" t="str">
        <f t="shared" si="2"/>
        <v/>
      </c>
      <c r="D24" s="1" t="str">
        <f t="shared" si="3"/>
        <v/>
      </c>
      <c r="E24" s="1" t="str">
        <f t="shared" si="17"/>
        <v/>
      </c>
      <c r="F24" s="2" t="str">
        <f t="shared" ca="1" si="5"/>
        <v>E</v>
      </c>
      <c r="G24" s="3" t="str">
        <f t="shared" ca="1" si="6"/>
        <v/>
      </c>
      <c r="H24" s="3" t="str">
        <f t="shared" si="7"/>
        <v/>
      </c>
      <c r="I24" s="1" t="str">
        <f t="shared" si="18"/>
        <v/>
      </c>
      <c r="J24" s="3" t="str">
        <f t="shared" si="8"/>
        <v/>
      </c>
      <c r="K24" s="3" t="str">
        <f t="shared" si="9"/>
        <v/>
      </c>
      <c r="L24" s="1">
        <v>2025</v>
      </c>
      <c r="M24" s="4">
        <v>21</v>
      </c>
      <c r="N24" t="s">
        <v>472</v>
      </c>
      <c r="O24" s="1" t="s">
        <v>106</v>
      </c>
      <c r="P24" t="s">
        <v>108</v>
      </c>
      <c r="Q24" t="s">
        <v>118</v>
      </c>
      <c r="R24" t="s">
        <v>134</v>
      </c>
      <c r="S24" t="s">
        <v>207</v>
      </c>
      <c r="T24" s="1" t="s">
        <v>105</v>
      </c>
      <c r="U24" s="1" t="s">
        <v>511</v>
      </c>
      <c r="V24" t="s">
        <v>1717</v>
      </c>
      <c r="W24" s="1" t="s">
        <v>153</v>
      </c>
      <c r="X24" s="111" t="s">
        <v>523</v>
      </c>
      <c r="Y24" s="103" t="s">
        <v>1718</v>
      </c>
      <c r="Z24" t="s">
        <v>1652</v>
      </c>
      <c r="AA24" t="s">
        <v>542</v>
      </c>
      <c r="AB24" t="s">
        <v>670</v>
      </c>
      <c r="AC24" s="38" t="s">
        <v>1905</v>
      </c>
      <c r="AD24" s="103" t="s">
        <v>509</v>
      </c>
      <c r="AE24" s="103" t="s">
        <v>509</v>
      </c>
      <c r="AF24" t="s">
        <v>1719</v>
      </c>
      <c r="AG24" t="s">
        <v>1734</v>
      </c>
      <c r="AH24" t="s">
        <v>1720</v>
      </c>
      <c r="AI24" s="37">
        <v>45320000</v>
      </c>
      <c r="AJ24" s="37">
        <v>45320000</v>
      </c>
      <c r="AK24" s="5">
        <v>4120000</v>
      </c>
      <c r="AL24" s="5">
        <v>0</v>
      </c>
      <c r="AM24" s="1" t="s">
        <v>175</v>
      </c>
      <c r="AN24" t="s">
        <v>159</v>
      </c>
      <c r="AO24" t="s">
        <v>151</v>
      </c>
      <c r="AP24" s="100">
        <v>0</v>
      </c>
      <c r="AQ24" s="100"/>
      <c r="AR24" s="100"/>
      <c r="AS24" s="3">
        <v>3925</v>
      </c>
      <c r="AT24" s="104">
        <v>45664</v>
      </c>
      <c r="AU24">
        <v>6725</v>
      </c>
      <c r="AV24" s="6">
        <v>45671</v>
      </c>
      <c r="AW24" s="34" t="s">
        <v>181</v>
      </c>
      <c r="AX24" t="s">
        <v>1695</v>
      </c>
      <c r="AY24" s="182">
        <v>202400000000071</v>
      </c>
      <c r="AZ24" t="s">
        <v>159</v>
      </c>
      <c r="BA24" s="100"/>
      <c r="BB24" s="100"/>
      <c r="BC24" s="6">
        <v>45670</v>
      </c>
      <c r="BD24" s="1" t="s">
        <v>495</v>
      </c>
      <c r="BE24" s="1" t="s">
        <v>495</v>
      </c>
      <c r="BF24" t="s">
        <v>183</v>
      </c>
      <c r="BG24" t="s">
        <v>1681</v>
      </c>
      <c r="BH24" t="s">
        <v>1682</v>
      </c>
      <c r="BI24" t="s">
        <v>1674</v>
      </c>
      <c r="BJ24" s="1">
        <v>80111600</v>
      </c>
      <c r="BK24" s="118" t="s">
        <v>1864</v>
      </c>
      <c r="BL24" s="104">
        <v>45666</v>
      </c>
      <c r="BM24" s="1" t="s">
        <v>159</v>
      </c>
      <c r="BN24" s="103" t="s">
        <v>193</v>
      </c>
      <c r="BO24" s="6" t="s">
        <v>151</v>
      </c>
      <c r="BP24" t="s">
        <v>214</v>
      </c>
      <c r="BQ24" s="6">
        <v>45670</v>
      </c>
      <c r="BR24" s="6">
        <v>45671</v>
      </c>
      <c r="BS24" s="6">
        <v>46004</v>
      </c>
      <c r="BT24" s="105">
        <f>+Tabla3[[#This Row],[FECHA TERMINACION
(INICIAL)]]-Tabla3[[#This Row],[FECHA INICIO]]</f>
        <v>333</v>
      </c>
      <c r="BU24" s="105">
        <f>+Tabla3[[#This Row],[PLAZO DE EJECUCIÓN EN DÍAS (INICIAL)]]/30</f>
        <v>11.1</v>
      </c>
      <c r="BV24" t="s">
        <v>1721</v>
      </c>
      <c r="BW24" s="5">
        <f>+BD_2!E22</f>
        <v>0</v>
      </c>
      <c r="BX24" s="5">
        <f>BD_2!BA22</f>
        <v>0</v>
      </c>
      <c r="BY24" s="1">
        <f>BD_2!BZ22</f>
        <v>0</v>
      </c>
      <c r="BZ24" s="1" t="str">
        <f>+BD_2!CA22</f>
        <v>2 NO</v>
      </c>
      <c r="CA24" s="6" t="str">
        <f>BD_2!CF22</f>
        <v>2 NO</v>
      </c>
      <c r="CB24" s="1" t="s">
        <v>159</v>
      </c>
      <c r="CC24">
        <f t="shared" si="10"/>
        <v>333</v>
      </c>
      <c r="CD24" s="23">
        <f t="shared" si="11"/>
        <v>45671</v>
      </c>
      <c r="CE24" s="23">
        <f t="shared" si="12"/>
        <v>46004</v>
      </c>
      <c r="CF24" s="8">
        <f t="shared" ca="1" si="13"/>
        <v>0.21021021021021022</v>
      </c>
      <c r="CG24" s="5">
        <f t="shared" si="14"/>
        <v>45320000</v>
      </c>
      <c r="CH24" s="1" t="str">
        <f t="shared" ca="1" si="15"/>
        <v>EJECUCIÓN</v>
      </c>
      <c r="CI24" s="1"/>
      <c r="CK24" s="10"/>
      <c r="CL24" s="106"/>
      <c r="CM24"/>
      <c r="CN24" s="103"/>
      <c r="CP24" s="1" t="s">
        <v>159</v>
      </c>
      <c r="CQ24" s="1" t="str">
        <f t="shared" si="19"/>
        <v>enero</v>
      </c>
      <c r="CR24" s="1" t="s">
        <v>158</v>
      </c>
      <c r="CS24" s="1" t="s">
        <v>158</v>
      </c>
      <c r="CT24" s="1" t="s">
        <v>158</v>
      </c>
      <c r="CU24" t="s">
        <v>496</v>
      </c>
      <c r="CV24" t="s">
        <v>497</v>
      </c>
    </row>
    <row r="25" spans="1:100">
      <c r="A25" s="1" t="str">
        <f t="shared" si="0"/>
        <v/>
      </c>
      <c r="B25" s="2" t="str">
        <f t="shared" si="16"/>
        <v/>
      </c>
      <c r="C25" s="1" t="str">
        <f t="shared" si="2"/>
        <v/>
      </c>
      <c r="D25" s="1" t="str">
        <f t="shared" si="3"/>
        <v/>
      </c>
      <c r="E25" s="1" t="str">
        <f t="shared" si="17"/>
        <v/>
      </c>
      <c r="F25" s="2" t="str">
        <f t="shared" ca="1" si="5"/>
        <v>E</v>
      </c>
      <c r="G25" s="3" t="str">
        <f t="shared" ca="1" si="6"/>
        <v/>
      </c>
      <c r="H25" s="3" t="str">
        <f t="shared" si="7"/>
        <v/>
      </c>
      <c r="I25" s="1" t="str">
        <f t="shared" si="18"/>
        <v/>
      </c>
      <c r="J25" s="3" t="str">
        <f t="shared" si="8"/>
        <v/>
      </c>
      <c r="K25" s="3" t="str">
        <f t="shared" si="9"/>
        <v/>
      </c>
      <c r="L25" s="1">
        <v>2025</v>
      </c>
      <c r="M25" s="4">
        <v>22</v>
      </c>
      <c r="N25" t="s">
        <v>1760</v>
      </c>
      <c r="O25" s="1" t="s">
        <v>106</v>
      </c>
      <c r="P25" t="s">
        <v>108</v>
      </c>
      <c r="Q25" t="s">
        <v>118</v>
      </c>
      <c r="R25" t="s">
        <v>134</v>
      </c>
      <c r="S25" t="s">
        <v>207</v>
      </c>
      <c r="T25" s="1" t="s">
        <v>105</v>
      </c>
      <c r="U25" s="1" t="s">
        <v>149</v>
      </c>
      <c r="V25" t="s">
        <v>1819</v>
      </c>
      <c r="W25" s="1" t="s">
        <v>153</v>
      </c>
      <c r="X25" s="111" t="s">
        <v>523</v>
      </c>
      <c r="Y25" s="103" t="s">
        <v>156</v>
      </c>
      <c r="Z25" t="s">
        <v>1635</v>
      </c>
      <c r="AA25" t="s">
        <v>564</v>
      </c>
      <c r="AB25" t="s">
        <v>675</v>
      </c>
      <c r="AC25" s="38" t="s">
        <v>1906</v>
      </c>
      <c r="AD25" s="103" t="s">
        <v>509</v>
      </c>
      <c r="AE25" s="103" t="s">
        <v>509</v>
      </c>
      <c r="AF25" t="s">
        <v>1820</v>
      </c>
      <c r="AG25" t="s">
        <v>1822</v>
      </c>
      <c r="AH25" t="s">
        <v>1821</v>
      </c>
      <c r="AI25" s="37">
        <v>168000000</v>
      </c>
      <c r="AJ25" s="37">
        <v>168000000</v>
      </c>
      <c r="AK25" s="5">
        <v>16000000</v>
      </c>
      <c r="AL25" s="5"/>
      <c r="AM25" s="1" t="s">
        <v>175</v>
      </c>
      <c r="AN25" t="s">
        <v>159</v>
      </c>
      <c r="AO25" t="s">
        <v>151</v>
      </c>
      <c r="AP25" s="100"/>
      <c r="AQ25" s="100"/>
      <c r="AR25" s="100"/>
      <c r="AS25" s="3">
        <v>5425</v>
      </c>
      <c r="AT25" s="104">
        <v>45664</v>
      </c>
      <c r="AU25"/>
      <c r="AV25" s="6"/>
      <c r="AW25" s="34" t="s">
        <v>181</v>
      </c>
      <c r="AX25" t="s">
        <v>1683</v>
      </c>
      <c r="AY25" s="182">
        <v>202400000000055</v>
      </c>
      <c r="AZ25" t="s">
        <v>159</v>
      </c>
      <c r="BA25" s="100"/>
      <c r="BB25" s="100"/>
      <c r="BC25" s="6">
        <v>45676</v>
      </c>
      <c r="BD25" s="1" t="s">
        <v>495</v>
      </c>
      <c r="BE25" s="1" t="s">
        <v>495</v>
      </c>
      <c r="BF25" t="s">
        <v>183</v>
      </c>
      <c r="BG25" t="s">
        <v>1723</v>
      </c>
      <c r="BH25" t="s">
        <v>1724</v>
      </c>
      <c r="BI25" t="s">
        <v>1674</v>
      </c>
      <c r="BJ25" s="1">
        <v>80111600</v>
      </c>
      <c r="BK25" s="118" t="s">
        <v>1865</v>
      </c>
      <c r="BL25" s="104">
        <v>45667</v>
      </c>
      <c r="BM25" s="1" t="s">
        <v>420</v>
      </c>
      <c r="BN25" s="103" t="s">
        <v>188</v>
      </c>
      <c r="BO25" s="6">
        <v>45677</v>
      </c>
      <c r="BP25" t="s">
        <v>306</v>
      </c>
      <c r="BQ25" s="6">
        <v>45677</v>
      </c>
      <c r="BR25" s="6">
        <v>45678</v>
      </c>
      <c r="BS25" s="6">
        <v>45996</v>
      </c>
      <c r="BT25" s="105">
        <f>+Tabla3[[#This Row],[FECHA TERMINACION
(INICIAL)]]-Tabla3[[#This Row],[FECHA INICIO]]</f>
        <v>318</v>
      </c>
      <c r="BU25" s="105">
        <f>+Tabla3[[#This Row],[PLAZO DE EJECUCIÓN EN DÍAS (INICIAL)]]/30</f>
        <v>10.6</v>
      </c>
      <c r="BV25" t="s">
        <v>1823</v>
      </c>
      <c r="BW25" s="5">
        <f>+BD_2!E23</f>
        <v>0</v>
      </c>
      <c r="BX25" s="5">
        <f>BD_2!BA23</f>
        <v>0</v>
      </c>
      <c r="BY25" s="1">
        <f>BD_2!BZ23</f>
        <v>0</v>
      </c>
      <c r="BZ25" s="1" t="str">
        <f>+BD_2!CA23</f>
        <v>2 NO</v>
      </c>
      <c r="CA25" s="6" t="str">
        <f>BD_2!CF23</f>
        <v>2 NO</v>
      </c>
      <c r="CB25" s="1" t="s">
        <v>159</v>
      </c>
      <c r="CC25">
        <f t="shared" si="10"/>
        <v>318</v>
      </c>
      <c r="CD25" s="23">
        <f t="shared" si="11"/>
        <v>45678</v>
      </c>
      <c r="CE25" s="23">
        <f t="shared" si="12"/>
        <v>45996</v>
      </c>
      <c r="CF25" s="8">
        <f t="shared" ca="1" si="13"/>
        <v>0.19811320754716982</v>
      </c>
      <c r="CG25" s="5">
        <f t="shared" si="14"/>
        <v>168000000</v>
      </c>
      <c r="CH25" s="1" t="str">
        <f t="shared" ca="1" si="15"/>
        <v>EJECUCIÓN</v>
      </c>
      <c r="CI25" s="1"/>
      <c r="CK25" s="10"/>
      <c r="CL25" s="106"/>
      <c r="CM25"/>
      <c r="CN25" s="103"/>
      <c r="CP25" s="1" t="s">
        <v>159</v>
      </c>
      <c r="CQ25" s="1" t="str">
        <f t="shared" si="19"/>
        <v>enero</v>
      </c>
      <c r="CR25" s="1" t="s">
        <v>158</v>
      </c>
      <c r="CS25" s="1" t="s">
        <v>158</v>
      </c>
      <c r="CT25" s="1" t="s">
        <v>158</v>
      </c>
      <c r="CU25" t="s">
        <v>496</v>
      </c>
      <c r="CV25" t="s">
        <v>497</v>
      </c>
    </row>
    <row r="26" spans="1:100">
      <c r="A26" s="1" t="str">
        <f t="shared" si="0"/>
        <v/>
      </c>
      <c r="B26" s="2" t="str">
        <f t="shared" si="16"/>
        <v/>
      </c>
      <c r="C26" s="1" t="str">
        <f t="shared" si="2"/>
        <v/>
      </c>
      <c r="D26" s="1" t="str">
        <f t="shared" si="3"/>
        <v/>
      </c>
      <c r="E26" s="1" t="str">
        <f t="shared" si="17"/>
        <v/>
      </c>
      <c r="F26" s="2" t="str">
        <f t="shared" ca="1" si="5"/>
        <v>E</v>
      </c>
      <c r="G26" s="3" t="str">
        <f t="shared" ca="1" si="6"/>
        <v/>
      </c>
      <c r="H26" s="3" t="str">
        <f t="shared" si="7"/>
        <v/>
      </c>
      <c r="I26" s="1" t="str">
        <f t="shared" si="18"/>
        <v/>
      </c>
      <c r="J26" s="3" t="str">
        <f t="shared" si="8"/>
        <v/>
      </c>
      <c r="K26" s="3" t="str">
        <f t="shared" si="9"/>
        <v/>
      </c>
      <c r="L26" s="1">
        <v>2025</v>
      </c>
      <c r="M26" s="4">
        <v>23</v>
      </c>
      <c r="N26" t="s">
        <v>1760</v>
      </c>
      <c r="O26" s="1" t="s">
        <v>106</v>
      </c>
      <c r="P26" t="s">
        <v>108</v>
      </c>
      <c r="Q26" t="s">
        <v>118</v>
      </c>
      <c r="R26" t="s">
        <v>134</v>
      </c>
      <c r="S26" t="s">
        <v>207</v>
      </c>
      <c r="T26" s="1" t="s">
        <v>105</v>
      </c>
      <c r="U26" s="1" t="s">
        <v>149</v>
      </c>
      <c r="V26" t="s">
        <v>1782</v>
      </c>
      <c r="W26" s="1" t="s">
        <v>153</v>
      </c>
      <c r="X26" s="111" t="s">
        <v>523</v>
      </c>
      <c r="Y26" s="103" t="s">
        <v>1783</v>
      </c>
      <c r="Z26" t="s">
        <v>1735</v>
      </c>
      <c r="AA26" t="s">
        <v>559</v>
      </c>
      <c r="AB26" t="s">
        <v>1182</v>
      </c>
      <c r="AC26" s="38" t="s">
        <v>1907</v>
      </c>
      <c r="AD26" s="103" t="s">
        <v>509</v>
      </c>
      <c r="AE26" s="103" t="s">
        <v>509</v>
      </c>
      <c r="AF26" t="s">
        <v>1784</v>
      </c>
      <c r="AG26" t="s">
        <v>1785</v>
      </c>
      <c r="AH26" t="s">
        <v>1774</v>
      </c>
      <c r="AI26" s="37">
        <v>83275500</v>
      </c>
      <c r="AJ26" s="37">
        <v>83275500</v>
      </c>
      <c r="AK26" s="5">
        <v>7570500</v>
      </c>
      <c r="AL26" s="5">
        <v>0</v>
      </c>
      <c r="AM26" s="1" t="s">
        <v>175</v>
      </c>
      <c r="AN26" t="s">
        <v>159</v>
      </c>
      <c r="AO26" t="s">
        <v>151</v>
      </c>
      <c r="AP26" s="100">
        <v>0</v>
      </c>
      <c r="AQ26" s="100"/>
      <c r="AR26" s="100"/>
      <c r="AS26" s="3">
        <v>3425</v>
      </c>
      <c r="AT26" s="104">
        <v>45664</v>
      </c>
      <c r="AU26">
        <v>15425</v>
      </c>
      <c r="AV26" s="6">
        <v>45674</v>
      </c>
      <c r="AW26" s="34" t="s">
        <v>181</v>
      </c>
      <c r="AX26" t="s">
        <v>1786</v>
      </c>
      <c r="AY26" s="182">
        <v>202400000000071</v>
      </c>
      <c r="AZ26" t="s">
        <v>159</v>
      </c>
      <c r="BA26" s="100"/>
      <c r="BB26" s="100"/>
      <c r="BC26" s="6">
        <v>45673</v>
      </c>
      <c r="BD26" s="1" t="s">
        <v>495</v>
      </c>
      <c r="BE26" s="1" t="s">
        <v>495</v>
      </c>
      <c r="BF26" t="s">
        <v>183</v>
      </c>
      <c r="BG26" t="s">
        <v>1681</v>
      </c>
      <c r="BH26" t="s">
        <v>1682</v>
      </c>
      <c r="BI26" t="s">
        <v>1674</v>
      </c>
      <c r="BJ26" s="1">
        <v>80111600</v>
      </c>
      <c r="BK26" s="118" t="s">
        <v>1866</v>
      </c>
      <c r="BL26" s="104">
        <v>45670</v>
      </c>
      <c r="BM26" s="1" t="s">
        <v>158</v>
      </c>
      <c r="BN26" s="103" t="s">
        <v>188</v>
      </c>
      <c r="BO26" s="6">
        <v>45673</v>
      </c>
      <c r="BP26" t="s">
        <v>306</v>
      </c>
      <c r="BQ26" s="6">
        <v>45673</v>
      </c>
      <c r="BR26" s="6">
        <v>45674</v>
      </c>
      <c r="BS26" s="6">
        <v>46007</v>
      </c>
      <c r="BT26" s="105">
        <f>+Tabla3[[#This Row],[FECHA TERMINACION
(INICIAL)]]-Tabla3[[#This Row],[FECHA INICIO]]</f>
        <v>333</v>
      </c>
      <c r="BU26" s="105">
        <f>+Tabla3[[#This Row],[PLAZO DE EJECUCIÓN EN DÍAS (INICIAL)]]/30</f>
        <v>11.1</v>
      </c>
      <c r="BV26" t="s">
        <v>1654</v>
      </c>
      <c r="BW26" s="5">
        <f>+BD_2!E24</f>
        <v>0</v>
      </c>
      <c r="BX26" s="5">
        <f>BD_2!BA24</f>
        <v>0</v>
      </c>
      <c r="BY26" s="1">
        <f>BD_2!BZ24</f>
        <v>0</v>
      </c>
      <c r="BZ26" s="1" t="str">
        <f>+BD_2!CA24</f>
        <v>2 NO</v>
      </c>
      <c r="CA26" s="6" t="str">
        <f>BD_2!CF24</f>
        <v>2 NO</v>
      </c>
      <c r="CB26" s="1" t="s">
        <v>159</v>
      </c>
      <c r="CC26">
        <f t="shared" si="10"/>
        <v>333</v>
      </c>
      <c r="CD26" s="23">
        <f t="shared" si="11"/>
        <v>45674</v>
      </c>
      <c r="CE26" s="23">
        <f t="shared" si="12"/>
        <v>46007</v>
      </c>
      <c r="CF26" s="8">
        <f t="shared" ca="1" si="13"/>
        <v>0.20120120120120119</v>
      </c>
      <c r="CG26" s="5">
        <f t="shared" si="14"/>
        <v>83275500</v>
      </c>
      <c r="CH26" s="1" t="str">
        <f t="shared" ca="1" si="15"/>
        <v>EJECUCIÓN</v>
      </c>
      <c r="CI26" s="1"/>
      <c r="CK26" s="10"/>
      <c r="CL26" s="106"/>
      <c r="CM26"/>
      <c r="CN26" s="103"/>
      <c r="CP26" s="1" t="s">
        <v>159</v>
      </c>
      <c r="CQ26" s="1" t="str">
        <f t="shared" si="19"/>
        <v>enero</v>
      </c>
      <c r="CR26" s="1" t="s">
        <v>158</v>
      </c>
      <c r="CS26" s="1" t="s">
        <v>158</v>
      </c>
      <c r="CT26" s="1" t="s">
        <v>158</v>
      </c>
      <c r="CU26" t="s">
        <v>496</v>
      </c>
      <c r="CV26" t="s">
        <v>497</v>
      </c>
    </row>
    <row r="27" spans="1:100">
      <c r="A27" s="1" t="str">
        <f t="shared" si="0"/>
        <v/>
      </c>
      <c r="B27" s="2" t="str">
        <f t="shared" si="16"/>
        <v/>
      </c>
      <c r="C27" s="1" t="str">
        <f t="shared" si="2"/>
        <v/>
      </c>
      <c r="D27" s="1" t="str">
        <f t="shared" si="3"/>
        <v/>
      </c>
      <c r="E27" s="1" t="str">
        <f t="shared" si="17"/>
        <v/>
      </c>
      <c r="F27" s="2" t="str">
        <f t="shared" ca="1" si="5"/>
        <v>E</v>
      </c>
      <c r="G27" s="3" t="str">
        <f t="shared" ca="1" si="6"/>
        <v/>
      </c>
      <c r="H27" s="3" t="str">
        <f t="shared" si="7"/>
        <v/>
      </c>
      <c r="I27" s="1" t="str">
        <f t="shared" si="18"/>
        <v/>
      </c>
      <c r="J27" s="3" t="str">
        <f t="shared" si="8"/>
        <v/>
      </c>
      <c r="K27" s="3" t="str">
        <f t="shared" si="9"/>
        <v/>
      </c>
      <c r="L27" s="1">
        <v>2025</v>
      </c>
      <c r="M27" s="4">
        <v>24</v>
      </c>
      <c r="N27" t="s">
        <v>1760</v>
      </c>
      <c r="O27" s="1" t="s">
        <v>106</v>
      </c>
      <c r="P27" t="s">
        <v>108</v>
      </c>
      <c r="Q27" t="s">
        <v>118</v>
      </c>
      <c r="R27" t="s">
        <v>134</v>
      </c>
      <c r="S27" t="s">
        <v>207</v>
      </c>
      <c r="T27" s="1" t="s">
        <v>105</v>
      </c>
      <c r="U27" s="1" t="s">
        <v>149</v>
      </c>
      <c r="V27" t="s">
        <v>1789</v>
      </c>
      <c r="W27" s="1" t="s">
        <v>153</v>
      </c>
      <c r="X27" s="111" t="s">
        <v>524</v>
      </c>
      <c r="Y27" s="103" t="s">
        <v>1790</v>
      </c>
      <c r="Z27" t="s">
        <v>1635</v>
      </c>
      <c r="AA27" t="s">
        <v>542</v>
      </c>
      <c r="AB27" t="s">
        <v>670</v>
      </c>
      <c r="AC27" s="38" t="s">
        <v>1908</v>
      </c>
      <c r="AD27" s="103" t="s">
        <v>509</v>
      </c>
      <c r="AE27" s="103" t="s">
        <v>509</v>
      </c>
      <c r="AF27" t="s">
        <v>1792</v>
      </c>
      <c r="AG27" t="s">
        <v>1791</v>
      </c>
      <c r="AH27" t="s">
        <v>1726</v>
      </c>
      <c r="AI27" s="37">
        <v>73645000</v>
      </c>
      <c r="AJ27" s="37">
        <v>73645000</v>
      </c>
      <c r="AK27" s="5">
        <v>6695000</v>
      </c>
      <c r="AL27" s="5">
        <v>0</v>
      </c>
      <c r="AM27" s="1" t="s">
        <v>175</v>
      </c>
      <c r="AN27" t="s">
        <v>159</v>
      </c>
      <c r="AO27" t="s">
        <v>151</v>
      </c>
      <c r="AP27" s="100"/>
      <c r="AQ27" s="100"/>
      <c r="AR27" s="100"/>
      <c r="AS27" s="3">
        <v>3425</v>
      </c>
      <c r="AT27" s="104">
        <v>45664</v>
      </c>
      <c r="AU27">
        <v>17925</v>
      </c>
      <c r="AV27" s="6">
        <v>45677</v>
      </c>
      <c r="AW27" s="34" t="s">
        <v>181</v>
      </c>
      <c r="AX27" t="s">
        <v>1786</v>
      </c>
      <c r="AY27" s="182">
        <v>202400000000071</v>
      </c>
      <c r="AZ27" t="s">
        <v>159</v>
      </c>
      <c r="BA27" s="100"/>
      <c r="BB27" s="100"/>
      <c r="BC27" s="6">
        <v>45674</v>
      </c>
      <c r="BD27" s="1" t="s">
        <v>495</v>
      </c>
      <c r="BE27" s="1" t="s">
        <v>495</v>
      </c>
      <c r="BF27" t="s">
        <v>183</v>
      </c>
      <c r="BG27" t="s">
        <v>1681</v>
      </c>
      <c r="BH27" t="s">
        <v>1682</v>
      </c>
      <c r="BI27" t="s">
        <v>1674</v>
      </c>
      <c r="BJ27" s="1">
        <v>80111600</v>
      </c>
      <c r="BK27" s="118" t="s">
        <v>1867</v>
      </c>
      <c r="BL27" s="104">
        <v>45673</v>
      </c>
      <c r="BM27" s="1" t="s">
        <v>158</v>
      </c>
      <c r="BN27" s="103" t="s">
        <v>188</v>
      </c>
      <c r="BO27" s="6">
        <v>45674</v>
      </c>
      <c r="BP27" t="s">
        <v>306</v>
      </c>
      <c r="BQ27" s="6">
        <v>45674</v>
      </c>
      <c r="BR27" s="6">
        <v>45677</v>
      </c>
      <c r="BS27" s="6">
        <v>46010</v>
      </c>
      <c r="BT27" s="105">
        <f>+Tabla3[[#This Row],[FECHA TERMINACION
(INICIAL)]]-Tabla3[[#This Row],[FECHA INICIO]]</f>
        <v>333</v>
      </c>
      <c r="BU27" s="105">
        <f>+Tabla3[[#This Row],[PLAZO DE EJECUCIÓN EN DÍAS (INICIAL)]]/30</f>
        <v>11.1</v>
      </c>
      <c r="BV27" t="s">
        <v>1654</v>
      </c>
      <c r="BW27" s="5">
        <f>+BD_2!E25</f>
        <v>0</v>
      </c>
      <c r="BX27" s="5">
        <f>BD_2!BA25</f>
        <v>0</v>
      </c>
      <c r="BY27" s="1">
        <f>BD_2!BZ25</f>
        <v>0</v>
      </c>
      <c r="BZ27" s="1" t="str">
        <f>+BD_2!CA25</f>
        <v>2 NO</v>
      </c>
      <c r="CA27" s="6" t="str">
        <f>BD_2!CF25</f>
        <v>2 NO</v>
      </c>
      <c r="CB27" s="1" t="s">
        <v>159</v>
      </c>
      <c r="CC27">
        <f t="shared" si="10"/>
        <v>333</v>
      </c>
      <c r="CD27" s="23">
        <f t="shared" si="11"/>
        <v>45677</v>
      </c>
      <c r="CE27" s="23">
        <f t="shared" si="12"/>
        <v>46010</v>
      </c>
      <c r="CF27" s="8">
        <f t="shared" ca="1" si="13"/>
        <v>0.19219219219219219</v>
      </c>
      <c r="CG27" s="5">
        <f t="shared" si="14"/>
        <v>73645000</v>
      </c>
      <c r="CH27" s="1" t="str">
        <f t="shared" ca="1" si="15"/>
        <v>EJECUCIÓN</v>
      </c>
      <c r="CI27" s="1"/>
      <c r="CK27" s="10"/>
      <c r="CL27" s="106"/>
      <c r="CM27"/>
      <c r="CN27" s="103"/>
      <c r="CP27" s="1" t="s">
        <v>159</v>
      </c>
      <c r="CQ27" s="1" t="str">
        <f t="shared" si="19"/>
        <v>enero</v>
      </c>
      <c r="CR27" s="1" t="s">
        <v>158</v>
      </c>
      <c r="CS27" s="1" t="s">
        <v>158</v>
      </c>
      <c r="CT27" s="1" t="s">
        <v>158</v>
      </c>
      <c r="CU27" t="s">
        <v>496</v>
      </c>
      <c r="CV27" t="s">
        <v>497</v>
      </c>
    </row>
    <row r="28" spans="1:100">
      <c r="A28" s="1" t="str">
        <f t="shared" si="0"/>
        <v/>
      </c>
      <c r="B28" s="2" t="str">
        <f>+IF(CE28&gt;BS29,"PR","")</f>
        <v/>
      </c>
      <c r="C28" s="1" t="str">
        <f t="shared" si="2"/>
        <v/>
      </c>
      <c r="D28" s="1" t="str">
        <f t="shared" si="3"/>
        <v/>
      </c>
      <c r="E28" s="1" t="str">
        <f t="shared" si="17"/>
        <v/>
      </c>
      <c r="F28" s="2" t="str">
        <f t="shared" ca="1" si="5"/>
        <v>E</v>
      </c>
      <c r="G28" s="3" t="str">
        <f t="shared" ca="1" si="6"/>
        <v/>
      </c>
      <c r="H28" s="3" t="str">
        <f t="shared" si="7"/>
        <v/>
      </c>
      <c r="I28" s="1" t="str">
        <f t="shared" si="18"/>
        <v/>
      </c>
      <c r="J28" s="3" t="str">
        <f t="shared" si="8"/>
        <v/>
      </c>
      <c r="K28" s="3" t="str">
        <f t="shared" si="9"/>
        <v/>
      </c>
      <c r="L28" s="1">
        <v>2025</v>
      </c>
      <c r="M28" s="4">
        <v>25</v>
      </c>
      <c r="N28" t="s">
        <v>1760</v>
      </c>
      <c r="O28" s="1" t="s">
        <v>106</v>
      </c>
      <c r="P28" t="s">
        <v>108</v>
      </c>
      <c r="Q28" t="s">
        <v>118</v>
      </c>
      <c r="R28" t="s">
        <v>134</v>
      </c>
      <c r="S28" t="s">
        <v>207</v>
      </c>
      <c r="T28" s="1" t="s">
        <v>105</v>
      </c>
      <c r="U28" s="1" t="s">
        <v>149</v>
      </c>
      <c r="V28" t="s">
        <v>1835</v>
      </c>
      <c r="W28" s="1" t="s">
        <v>153</v>
      </c>
      <c r="X28" s="111" t="s">
        <v>523</v>
      </c>
      <c r="Y28" s="103" t="s">
        <v>1771</v>
      </c>
      <c r="Z28" t="s">
        <v>1735</v>
      </c>
      <c r="AA28" t="s">
        <v>542</v>
      </c>
      <c r="AB28" t="s">
        <v>670</v>
      </c>
      <c r="AC28" s="38" t="s">
        <v>1909</v>
      </c>
      <c r="AD28" s="103" t="s">
        <v>509</v>
      </c>
      <c r="AE28" s="103" t="s">
        <v>509</v>
      </c>
      <c r="AF28" t="s">
        <v>1836</v>
      </c>
      <c r="AG28" t="s">
        <v>1838</v>
      </c>
      <c r="AH28" t="s">
        <v>1837</v>
      </c>
      <c r="AI28" s="5">
        <v>121000000</v>
      </c>
      <c r="AJ28" s="5">
        <v>121000000</v>
      </c>
      <c r="AK28" s="5">
        <v>11000000</v>
      </c>
      <c r="AL28" s="5">
        <v>0</v>
      </c>
      <c r="AM28" s="1" t="s">
        <v>175</v>
      </c>
      <c r="AN28" t="s">
        <v>159</v>
      </c>
      <c r="AO28" t="s">
        <v>151</v>
      </c>
      <c r="AP28" s="100"/>
      <c r="AQ28" s="100"/>
      <c r="AR28" s="100"/>
      <c r="AS28" s="3">
        <v>2225</v>
      </c>
      <c r="AT28" s="104">
        <v>45664</v>
      </c>
      <c r="AV28" s="147"/>
      <c r="AW28" s="34" t="s">
        <v>181</v>
      </c>
      <c r="AX28" t="s">
        <v>1677</v>
      </c>
      <c r="AY28" s="182">
        <v>202400000000054</v>
      </c>
      <c r="AZ28" t="s">
        <v>159</v>
      </c>
      <c r="BA28" s="100"/>
      <c r="BB28" s="100"/>
      <c r="BC28" s="6">
        <v>45677</v>
      </c>
      <c r="BD28" s="1" t="s">
        <v>495</v>
      </c>
      <c r="BE28" s="1" t="s">
        <v>495</v>
      </c>
      <c r="BF28" t="s">
        <v>183</v>
      </c>
      <c r="BG28" t="s">
        <v>1787</v>
      </c>
      <c r="BH28" t="s">
        <v>1788</v>
      </c>
      <c r="BI28" t="s">
        <v>1674</v>
      </c>
      <c r="BJ28" s="1">
        <v>80111600</v>
      </c>
      <c r="BK28" s="118" t="s">
        <v>1868</v>
      </c>
      <c r="BL28" s="104">
        <v>45668</v>
      </c>
      <c r="BM28" s="1" t="s">
        <v>158</v>
      </c>
      <c r="BN28" s="103" t="s">
        <v>188</v>
      </c>
      <c r="BO28" s="147"/>
      <c r="BP28" t="s">
        <v>306</v>
      </c>
      <c r="BQ28" s="147">
        <v>45679</v>
      </c>
      <c r="BR28" s="6">
        <v>45679</v>
      </c>
      <c r="BS28" s="11">
        <v>46012</v>
      </c>
      <c r="BT28" s="105">
        <f>+Tabla3[[#This Row],[FECHA TERMINACION
(INICIAL)]]-Tabla3[[#This Row],[FECHA INICIO]]</f>
        <v>333</v>
      </c>
      <c r="BU28" s="105">
        <f>+Tabla3[[#This Row],[PLAZO DE EJECUCIÓN EN DÍAS (INICIAL)]]/30</f>
        <v>11.1</v>
      </c>
      <c r="BV28" t="s">
        <v>1654</v>
      </c>
      <c r="BW28" s="5">
        <f>+BD_2!E26</f>
        <v>0</v>
      </c>
      <c r="BX28" s="5">
        <f>BD_2!BA26</f>
        <v>0</v>
      </c>
      <c r="BY28" s="1">
        <f>BD_2!BZ26</f>
        <v>0</v>
      </c>
      <c r="BZ28" s="1" t="str">
        <f>+BD_2!CA26</f>
        <v>2 NO</v>
      </c>
      <c r="CA28" s="6" t="str">
        <f>BD_2!CF26</f>
        <v>2 NO</v>
      </c>
      <c r="CB28" s="1" t="s">
        <v>159</v>
      </c>
      <c r="CC28">
        <f t="shared" si="10"/>
        <v>333</v>
      </c>
      <c r="CD28" s="23">
        <f>$BR29</f>
        <v>45677</v>
      </c>
      <c r="CE28" s="23">
        <f>$BS29+$BY28</f>
        <v>46010</v>
      </c>
      <c r="CF28" s="8">
        <f t="shared" ca="1" si="13"/>
        <v>0.19219219219219219</v>
      </c>
      <c r="CG28" s="5">
        <f t="shared" si="14"/>
        <v>121000000</v>
      </c>
      <c r="CH28" s="1" t="str">
        <f t="shared" ca="1" si="15"/>
        <v>EJECUCIÓN</v>
      </c>
      <c r="CI28" s="1"/>
      <c r="CK28" s="10"/>
      <c r="CL28" s="106"/>
      <c r="CM28"/>
      <c r="CN28" s="103"/>
      <c r="CP28" s="1" t="s">
        <v>159</v>
      </c>
      <c r="CQ28" s="1" t="str">
        <f t="shared" si="19"/>
        <v>enero</v>
      </c>
      <c r="CR28" s="1" t="s">
        <v>158</v>
      </c>
      <c r="CS28" s="1" t="s">
        <v>158</v>
      </c>
      <c r="CT28" s="1" t="s">
        <v>158</v>
      </c>
      <c r="CU28" t="s">
        <v>496</v>
      </c>
      <c r="CV28" t="s">
        <v>497</v>
      </c>
    </row>
    <row r="29" spans="1:100">
      <c r="A29" s="1" t="str">
        <f t="shared" si="0"/>
        <v/>
      </c>
      <c r="B29" s="2" t="e">
        <f>+IF(CE29&gt;#REF!,"PR","")</f>
        <v>#REF!</v>
      </c>
      <c r="C29" s="1" t="str">
        <f t="shared" si="2"/>
        <v/>
      </c>
      <c r="D29" s="1" t="str">
        <f t="shared" si="3"/>
        <v/>
      </c>
      <c r="E29" s="1" t="str">
        <f t="shared" si="17"/>
        <v/>
      </c>
      <c r="F29" s="2" t="str">
        <f t="shared" ca="1" si="5"/>
        <v>E</v>
      </c>
      <c r="G29" s="3" t="str">
        <f t="shared" ca="1" si="6"/>
        <v/>
      </c>
      <c r="H29" s="3" t="str">
        <f t="shared" si="7"/>
        <v/>
      </c>
      <c r="I29" s="1" t="str">
        <f t="shared" si="18"/>
        <v/>
      </c>
      <c r="J29" s="3" t="str">
        <f t="shared" si="8"/>
        <v/>
      </c>
      <c r="K29" s="3" t="str">
        <f t="shared" si="9"/>
        <v/>
      </c>
      <c r="L29" s="1">
        <v>2025</v>
      </c>
      <c r="M29" s="4">
        <v>26</v>
      </c>
      <c r="N29" t="s">
        <v>1760</v>
      </c>
      <c r="O29" s="1" t="s">
        <v>106</v>
      </c>
      <c r="P29" t="s">
        <v>108</v>
      </c>
      <c r="Q29" t="s">
        <v>118</v>
      </c>
      <c r="R29" t="s">
        <v>134</v>
      </c>
      <c r="S29" t="s">
        <v>207</v>
      </c>
      <c r="T29" s="1" t="s">
        <v>105</v>
      </c>
      <c r="U29" s="1" t="s">
        <v>149</v>
      </c>
      <c r="V29" t="s">
        <v>1803</v>
      </c>
      <c r="W29" s="1" t="s">
        <v>153</v>
      </c>
      <c r="X29" s="111" t="s">
        <v>524</v>
      </c>
      <c r="Y29" s="103" t="s">
        <v>1804</v>
      </c>
      <c r="Z29" t="s">
        <v>1635</v>
      </c>
      <c r="AA29" t="s">
        <v>546</v>
      </c>
      <c r="AB29" t="s">
        <v>881</v>
      </c>
      <c r="AC29" s="38" t="s">
        <v>1910</v>
      </c>
      <c r="AD29" s="103" t="s">
        <v>509</v>
      </c>
      <c r="AE29" s="103" t="s">
        <v>509</v>
      </c>
      <c r="AF29" t="s">
        <v>1805</v>
      </c>
      <c r="AG29" t="s">
        <v>1807</v>
      </c>
      <c r="AH29" t="s">
        <v>1806</v>
      </c>
      <c r="AI29" s="37">
        <v>88000000</v>
      </c>
      <c r="AJ29" s="37">
        <v>88000000</v>
      </c>
      <c r="AK29" s="5">
        <v>8000000</v>
      </c>
      <c r="AL29" s="5">
        <v>0</v>
      </c>
      <c r="AM29" s="1" t="s">
        <v>175</v>
      </c>
      <c r="AN29" t="s">
        <v>159</v>
      </c>
      <c r="AO29" t="s">
        <v>151</v>
      </c>
      <c r="AP29" s="100">
        <v>0</v>
      </c>
      <c r="AQ29" s="100"/>
      <c r="AR29" s="100"/>
      <c r="AS29" s="3">
        <v>5225</v>
      </c>
      <c r="AT29" s="104">
        <v>45664</v>
      </c>
      <c r="AU29">
        <v>18525</v>
      </c>
      <c r="AV29" s="6">
        <v>45677</v>
      </c>
      <c r="AW29" s="34" t="s">
        <v>181</v>
      </c>
      <c r="AX29" t="s">
        <v>1772</v>
      </c>
      <c r="AY29" s="182">
        <v>202400000000055</v>
      </c>
      <c r="AZ29" t="s">
        <v>159</v>
      </c>
      <c r="BA29" s="100"/>
      <c r="BB29" s="100"/>
      <c r="BC29" s="6">
        <v>45674</v>
      </c>
      <c r="BD29" s="1" t="s">
        <v>495</v>
      </c>
      <c r="BE29" s="1" t="s">
        <v>495</v>
      </c>
      <c r="BF29" t="s">
        <v>183</v>
      </c>
      <c r="BG29" t="s">
        <v>1723</v>
      </c>
      <c r="BH29" t="s">
        <v>1724</v>
      </c>
      <c r="BI29" t="s">
        <v>1674</v>
      </c>
      <c r="BJ29" s="1">
        <v>80111600</v>
      </c>
      <c r="BK29" s="118" t="s">
        <v>1869</v>
      </c>
      <c r="BL29" s="104">
        <v>45671</v>
      </c>
      <c r="BM29" s="1" t="s">
        <v>158</v>
      </c>
      <c r="BN29" s="103" t="s">
        <v>188</v>
      </c>
      <c r="BO29" s="6">
        <v>45674</v>
      </c>
      <c r="BP29" t="s">
        <v>306</v>
      </c>
      <c r="BQ29" s="6">
        <v>45674</v>
      </c>
      <c r="BR29" s="6">
        <v>45677</v>
      </c>
      <c r="BS29" s="6">
        <v>46010</v>
      </c>
      <c r="BT29" s="105">
        <f>+Tabla3[[#This Row],[FECHA TERMINACION
(INICIAL)]]-Tabla3[[#This Row],[FECHA INICIO]]</f>
        <v>333</v>
      </c>
      <c r="BU29" s="105">
        <f>+Tabla3[[#This Row],[PLAZO DE EJECUCIÓN EN DÍAS (INICIAL)]]/30</f>
        <v>11.1</v>
      </c>
      <c r="BV29" t="s">
        <v>1654</v>
      </c>
      <c r="BW29" s="5">
        <f>+BD_2!E27</f>
        <v>0</v>
      </c>
      <c r="BX29" s="5">
        <f>BD_2!BA27</f>
        <v>0</v>
      </c>
      <c r="BY29" s="1">
        <f>BD_2!BZ27</f>
        <v>0</v>
      </c>
      <c r="BZ29" s="1" t="str">
        <f>+BD_2!CA27</f>
        <v>2 NO</v>
      </c>
      <c r="CA29" s="6" t="str">
        <f>BD_2!CF27</f>
        <v>2 NO</v>
      </c>
      <c r="CB29" s="1" t="s">
        <v>159</v>
      </c>
      <c r="CC29">
        <v>333</v>
      </c>
      <c r="CD29" s="23">
        <v>45677</v>
      </c>
      <c r="CE29" s="23">
        <v>46010</v>
      </c>
      <c r="CF29" s="8">
        <f t="shared" ca="1" si="13"/>
        <v>0.19219219219219219</v>
      </c>
      <c r="CG29" s="5">
        <f t="shared" si="14"/>
        <v>88000000</v>
      </c>
      <c r="CH29" s="1" t="str">
        <f t="shared" ca="1" si="15"/>
        <v>EJECUCIÓN</v>
      </c>
      <c r="CI29" s="1"/>
      <c r="CK29" s="10"/>
      <c r="CL29" s="106"/>
      <c r="CM29"/>
      <c r="CN29" s="103"/>
      <c r="CP29" s="1" t="s">
        <v>159</v>
      </c>
      <c r="CQ29" s="1" t="str">
        <f t="shared" si="19"/>
        <v>enero</v>
      </c>
      <c r="CR29" s="1" t="s">
        <v>158</v>
      </c>
      <c r="CS29" s="1" t="s">
        <v>158</v>
      </c>
      <c r="CT29" s="1" t="s">
        <v>158</v>
      </c>
      <c r="CU29" t="s">
        <v>496</v>
      </c>
      <c r="CV29" t="s">
        <v>497</v>
      </c>
    </row>
    <row r="30" spans="1:100">
      <c r="A30" s="1" t="str">
        <f t="shared" si="0"/>
        <v/>
      </c>
      <c r="B30" s="2" t="str">
        <f t="shared" si="16"/>
        <v/>
      </c>
      <c r="C30" s="1" t="str">
        <f t="shared" si="2"/>
        <v/>
      </c>
      <c r="D30" s="1" t="str">
        <f t="shared" si="3"/>
        <v/>
      </c>
      <c r="E30" s="1" t="str">
        <f t="shared" si="17"/>
        <v/>
      </c>
      <c r="F30" s="2" t="str">
        <f t="shared" ca="1" si="5"/>
        <v>E</v>
      </c>
      <c r="G30" s="3" t="str">
        <f t="shared" ca="1" si="6"/>
        <v/>
      </c>
      <c r="H30" s="3" t="str">
        <f t="shared" si="7"/>
        <v/>
      </c>
      <c r="I30" s="1" t="str">
        <f t="shared" si="18"/>
        <v/>
      </c>
      <c r="J30" s="3" t="str">
        <f t="shared" si="8"/>
        <v/>
      </c>
      <c r="K30" s="3" t="str">
        <f t="shared" si="9"/>
        <v/>
      </c>
      <c r="L30" s="1">
        <v>2025</v>
      </c>
      <c r="M30" s="4">
        <v>27</v>
      </c>
      <c r="N30" t="s">
        <v>1760</v>
      </c>
      <c r="O30" s="1" t="s">
        <v>106</v>
      </c>
      <c r="P30" t="s">
        <v>108</v>
      </c>
      <c r="Q30" t="s">
        <v>118</v>
      </c>
      <c r="R30" t="s">
        <v>134</v>
      </c>
      <c r="S30" t="s">
        <v>207</v>
      </c>
      <c r="T30" s="1" t="s">
        <v>105</v>
      </c>
      <c r="U30" s="1" t="s">
        <v>149</v>
      </c>
      <c r="V30" t="s">
        <v>1824</v>
      </c>
      <c r="W30" s="1" t="s">
        <v>153</v>
      </c>
      <c r="X30" s="111" t="s">
        <v>523</v>
      </c>
      <c r="Y30" s="103" t="s">
        <v>1771</v>
      </c>
      <c r="Z30" t="s">
        <v>1653</v>
      </c>
      <c r="AA30" t="s">
        <v>566</v>
      </c>
      <c r="AB30" t="s">
        <v>1197</v>
      </c>
      <c r="AC30" s="38" t="s">
        <v>1911</v>
      </c>
      <c r="AD30" s="103" t="s">
        <v>509</v>
      </c>
      <c r="AE30" s="103" t="s">
        <v>509</v>
      </c>
      <c r="AF30" t="s">
        <v>1825</v>
      </c>
      <c r="AG30" t="s">
        <v>1826</v>
      </c>
      <c r="AH30" t="s">
        <v>1774</v>
      </c>
      <c r="AI30" s="37">
        <v>83275500</v>
      </c>
      <c r="AJ30" s="37">
        <v>83275500</v>
      </c>
      <c r="AK30" s="5">
        <v>7570500</v>
      </c>
      <c r="AL30" s="5">
        <v>0</v>
      </c>
      <c r="AM30" s="1" t="s">
        <v>175</v>
      </c>
      <c r="AN30" t="s">
        <v>159</v>
      </c>
      <c r="AO30" t="s">
        <v>151</v>
      </c>
      <c r="AP30" s="100">
        <v>0</v>
      </c>
      <c r="AQ30" s="100"/>
      <c r="AR30" s="100"/>
      <c r="AS30" s="3">
        <v>5225</v>
      </c>
      <c r="AT30" s="104">
        <v>45664</v>
      </c>
      <c r="AU30"/>
      <c r="AV30" s="6"/>
      <c r="AW30" s="34" t="s">
        <v>181</v>
      </c>
      <c r="AX30" t="s">
        <v>1772</v>
      </c>
      <c r="AY30" s="182">
        <v>202400000000055</v>
      </c>
      <c r="AZ30" t="s">
        <v>159</v>
      </c>
      <c r="BA30" s="100"/>
      <c r="BB30" s="100"/>
      <c r="BC30" s="6">
        <v>45676</v>
      </c>
      <c r="BD30" s="1" t="s">
        <v>495</v>
      </c>
      <c r="BE30" s="1" t="s">
        <v>495</v>
      </c>
      <c r="BF30" t="s">
        <v>183</v>
      </c>
      <c r="BG30" t="s">
        <v>1723</v>
      </c>
      <c r="BH30" t="s">
        <v>1724</v>
      </c>
      <c r="BI30" t="s">
        <v>1674</v>
      </c>
      <c r="BJ30" s="1">
        <v>80111600</v>
      </c>
      <c r="BK30" s="118" t="s">
        <v>1870</v>
      </c>
      <c r="BL30" s="104">
        <v>45670</v>
      </c>
      <c r="BM30" s="1" t="s">
        <v>158</v>
      </c>
      <c r="BN30" s="103" t="s">
        <v>188</v>
      </c>
      <c r="BO30" s="6">
        <v>45677</v>
      </c>
      <c r="BP30" t="s">
        <v>306</v>
      </c>
      <c r="BQ30" s="6">
        <v>45677</v>
      </c>
      <c r="BR30" s="6">
        <v>45678</v>
      </c>
      <c r="BS30" s="6">
        <v>46011</v>
      </c>
      <c r="BT30" s="105">
        <f>+Tabla3[[#This Row],[FECHA TERMINACION
(INICIAL)]]-Tabla3[[#This Row],[FECHA INICIO]]</f>
        <v>333</v>
      </c>
      <c r="BU30" s="105">
        <f>+Tabla3[[#This Row],[PLAZO DE EJECUCIÓN EN DÍAS (INICIAL)]]/30</f>
        <v>11.1</v>
      </c>
      <c r="BV30" t="s">
        <v>1654</v>
      </c>
      <c r="BW30" s="5">
        <f>+BD_2!E28</f>
        <v>0</v>
      </c>
      <c r="BX30" s="5">
        <f>BD_2!BA28</f>
        <v>0</v>
      </c>
      <c r="BY30" s="1">
        <f>BD_2!BZ28</f>
        <v>0</v>
      </c>
      <c r="BZ30" s="1" t="str">
        <f>+BD_2!CA28</f>
        <v>2 NO</v>
      </c>
      <c r="CA30" s="6" t="str">
        <f>BD_2!CF28</f>
        <v>2 NO</v>
      </c>
      <c r="CB30" s="1" t="s">
        <v>159</v>
      </c>
      <c r="CC30">
        <f t="shared" si="10"/>
        <v>333</v>
      </c>
      <c r="CD30" s="23">
        <f t="shared" si="11"/>
        <v>45678</v>
      </c>
      <c r="CE30" s="23">
        <f t="shared" si="12"/>
        <v>46011</v>
      </c>
      <c r="CF30" s="8">
        <f t="shared" ca="1" si="13"/>
        <v>0.1891891891891892</v>
      </c>
      <c r="CG30" s="5">
        <f t="shared" si="14"/>
        <v>83275500</v>
      </c>
      <c r="CH30" s="1" t="str">
        <f t="shared" ca="1" si="15"/>
        <v>EJECUCIÓN</v>
      </c>
      <c r="CI30" s="1"/>
      <c r="CK30" s="10"/>
      <c r="CL30" s="106"/>
      <c r="CM30"/>
      <c r="CN30" s="103"/>
      <c r="CP30" s="1" t="s">
        <v>159</v>
      </c>
      <c r="CQ30" s="1" t="str">
        <f t="shared" si="19"/>
        <v>enero</v>
      </c>
      <c r="CR30" s="1" t="s">
        <v>158</v>
      </c>
      <c r="CS30" s="1" t="s">
        <v>158</v>
      </c>
      <c r="CT30" s="1" t="s">
        <v>158</v>
      </c>
      <c r="CU30" t="s">
        <v>496</v>
      </c>
      <c r="CV30" t="s">
        <v>497</v>
      </c>
    </row>
    <row r="31" spans="1:100">
      <c r="A31" s="1" t="str">
        <f t="shared" si="0"/>
        <v/>
      </c>
      <c r="B31" s="2" t="str">
        <f t="shared" si="16"/>
        <v/>
      </c>
      <c r="C31" s="1" t="str">
        <f t="shared" si="2"/>
        <v/>
      </c>
      <c r="D31" s="1" t="str">
        <f t="shared" si="3"/>
        <v/>
      </c>
      <c r="E31" s="1" t="str">
        <f t="shared" si="17"/>
        <v/>
      </c>
      <c r="F31" s="2" t="str">
        <f t="shared" ca="1" si="5"/>
        <v>E</v>
      </c>
      <c r="G31" s="3" t="str">
        <f t="shared" ca="1" si="6"/>
        <v/>
      </c>
      <c r="H31" s="3" t="str">
        <f t="shared" si="7"/>
        <v/>
      </c>
      <c r="I31" s="1" t="str">
        <f t="shared" si="18"/>
        <v/>
      </c>
      <c r="J31" s="3" t="str">
        <f t="shared" si="8"/>
        <v/>
      </c>
      <c r="K31" s="3" t="str">
        <f t="shared" si="9"/>
        <v/>
      </c>
      <c r="L31" s="1">
        <v>2025</v>
      </c>
      <c r="M31" s="4">
        <v>28</v>
      </c>
      <c r="N31" t="s">
        <v>472</v>
      </c>
      <c r="O31" s="1" t="s">
        <v>106</v>
      </c>
      <c r="P31" t="s">
        <v>108</v>
      </c>
      <c r="Q31" t="s">
        <v>118</v>
      </c>
      <c r="R31" t="s">
        <v>134</v>
      </c>
      <c r="S31" t="s">
        <v>207</v>
      </c>
      <c r="T31" s="1" t="s">
        <v>105</v>
      </c>
      <c r="U31" s="1" t="s">
        <v>149</v>
      </c>
      <c r="V31" t="s">
        <v>1722</v>
      </c>
      <c r="W31" s="1" t="s">
        <v>153</v>
      </c>
      <c r="X31" s="111" t="s">
        <v>523</v>
      </c>
      <c r="Y31" s="103" t="s">
        <v>1673</v>
      </c>
      <c r="Z31" t="s">
        <v>460</v>
      </c>
      <c r="AA31" t="s">
        <v>542</v>
      </c>
      <c r="AB31" t="s">
        <v>670</v>
      </c>
      <c r="AC31" s="38" t="s">
        <v>1912</v>
      </c>
      <c r="AD31" s="103" t="s">
        <v>509</v>
      </c>
      <c r="AE31" s="103" t="s">
        <v>509</v>
      </c>
      <c r="AF31" t="s">
        <v>1725</v>
      </c>
      <c r="AG31" t="s">
        <v>1727</v>
      </c>
      <c r="AH31" t="s">
        <v>1726</v>
      </c>
      <c r="AI31" s="37">
        <v>73645000</v>
      </c>
      <c r="AJ31" s="37">
        <v>73645000</v>
      </c>
      <c r="AK31" s="5">
        <v>6695000</v>
      </c>
      <c r="AL31" s="5">
        <v>0</v>
      </c>
      <c r="AM31" s="1" t="s">
        <v>175</v>
      </c>
      <c r="AN31" t="s">
        <v>159</v>
      </c>
      <c r="AO31" t="s">
        <v>151</v>
      </c>
      <c r="AP31" s="100">
        <v>0</v>
      </c>
      <c r="AQ31" s="100"/>
      <c r="AR31" s="100"/>
      <c r="AS31" s="3">
        <v>5025</v>
      </c>
      <c r="AT31" s="104">
        <v>45664</v>
      </c>
      <c r="AU31">
        <v>6325</v>
      </c>
      <c r="AV31" s="6">
        <v>45671</v>
      </c>
      <c r="AW31" s="34" t="s">
        <v>181</v>
      </c>
      <c r="AX31" t="s">
        <v>1683</v>
      </c>
      <c r="AY31" s="182">
        <v>202400000000055</v>
      </c>
      <c r="AZ31" t="s">
        <v>159</v>
      </c>
      <c r="BA31" s="100"/>
      <c r="BB31" s="100"/>
      <c r="BC31" s="6">
        <v>45669</v>
      </c>
      <c r="BD31" s="1" t="s">
        <v>495</v>
      </c>
      <c r="BE31" s="1" t="s">
        <v>495</v>
      </c>
      <c r="BF31" t="s">
        <v>183</v>
      </c>
      <c r="BG31" t="s">
        <v>1723</v>
      </c>
      <c r="BH31" t="s">
        <v>1724</v>
      </c>
      <c r="BI31" t="s">
        <v>1674</v>
      </c>
      <c r="BJ31" s="1">
        <v>80111600</v>
      </c>
      <c r="BK31" s="118" t="s">
        <v>1871</v>
      </c>
      <c r="BL31" s="104">
        <v>45667</v>
      </c>
      <c r="BM31" s="1" t="s">
        <v>158</v>
      </c>
      <c r="BN31" s="103" t="s">
        <v>188</v>
      </c>
      <c r="BO31" s="6">
        <v>45670</v>
      </c>
      <c r="BP31" t="s">
        <v>306</v>
      </c>
      <c r="BQ31" s="6">
        <v>45670</v>
      </c>
      <c r="BR31" s="6">
        <v>45671</v>
      </c>
      <c r="BS31" s="6">
        <v>46004</v>
      </c>
      <c r="BT31" s="105">
        <f>+Tabla3[[#This Row],[FECHA TERMINACION
(INICIAL)]]-Tabla3[[#This Row],[FECHA INICIO]]</f>
        <v>333</v>
      </c>
      <c r="BU31" s="105">
        <f>+Tabla3[[#This Row],[PLAZO DE EJECUCIÓN EN DÍAS (INICIAL)]]/30</f>
        <v>11.1</v>
      </c>
      <c r="BV31" t="s">
        <v>1654</v>
      </c>
      <c r="BW31" s="5">
        <f>+BD_2!E29</f>
        <v>0</v>
      </c>
      <c r="BX31" s="5">
        <f>BD_2!BA29</f>
        <v>0</v>
      </c>
      <c r="BY31" s="1">
        <f>BD_2!BZ29</f>
        <v>0</v>
      </c>
      <c r="BZ31" s="1" t="str">
        <f>+BD_2!CA29</f>
        <v>2 NO</v>
      </c>
      <c r="CA31" s="6" t="str">
        <f>BD_2!CF29</f>
        <v>2 NO</v>
      </c>
      <c r="CB31" s="1" t="s">
        <v>159</v>
      </c>
      <c r="CC31">
        <f t="shared" si="10"/>
        <v>333</v>
      </c>
      <c r="CD31" s="23">
        <f t="shared" si="11"/>
        <v>45671</v>
      </c>
      <c r="CE31" s="23">
        <f t="shared" si="12"/>
        <v>46004</v>
      </c>
      <c r="CF31" s="8">
        <f t="shared" ca="1" si="13"/>
        <v>0.21021021021021022</v>
      </c>
      <c r="CG31" s="5">
        <f t="shared" si="14"/>
        <v>73645000</v>
      </c>
      <c r="CH31" s="1" t="str">
        <f t="shared" ca="1" si="15"/>
        <v>EJECUCIÓN</v>
      </c>
      <c r="CI31" s="1"/>
      <c r="CK31" s="10"/>
      <c r="CL31" s="106"/>
      <c r="CM31"/>
      <c r="CN31" s="103"/>
      <c r="CP31" s="1" t="s">
        <v>159</v>
      </c>
      <c r="CQ31" s="1" t="str">
        <f t="shared" si="19"/>
        <v>enero</v>
      </c>
      <c r="CR31" s="1" t="s">
        <v>158</v>
      </c>
      <c r="CS31" s="1" t="s">
        <v>158</v>
      </c>
      <c r="CT31" s="1" t="s">
        <v>158</v>
      </c>
      <c r="CU31" t="s">
        <v>496</v>
      </c>
      <c r="CV31" t="s">
        <v>497</v>
      </c>
    </row>
    <row r="32" spans="1:100">
      <c r="A32" s="1" t="str">
        <f t="shared" si="0"/>
        <v/>
      </c>
      <c r="B32" s="2" t="str">
        <f t="shared" si="16"/>
        <v/>
      </c>
      <c r="C32" s="1" t="str">
        <f t="shared" si="2"/>
        <v/>
      </c>
      <c r="D32" s="1" t="str">
        <f t="shared" si="3"/>
        <v/>
      </c>
      <c r="E32" s="1" t="str">
        <f t="shared" si="17"/>
        <v/>
      </c>
      <c r="F32" s="2" t="str">
        <f t="shared" ca="1" si="5"/>
        <v>E</v>
      </c>
      <c r="G32" s="3" t="str">
        <f t="shared" ca="1" si="6"/>
        <v/>
      </c>
      <c r="H32" s="3" t="str">
        <f t="shared" si="7"/>
        <v/>
      </c>
      <c r="I32" s="1" t="str">
        <f t="shared" si="18"/>
        <v/>
      </c>
      <c r="J32" s="3" t="str">
        <f t="shared" si="8"/>
        <v/>
      </c>
      <c r="K32" s="3" t="str">
        <f t="shared" si="9"/>
        <v/>
      </c>
      <c r="L32" s="1">
        <v>2025</v>
      </c>
      <c r="M32" s="4">
        <v>29</v>
      </c>
      <c r="N32" t="s">
        <v>520</v>
      </c>
      <c r="O32" s="1" t="s">
        <v>106</v>
      </c>
      <c r="P32" t="s">
        <v>108</v>
      </c>
      <c r="Q32" t="s">
        <v>118</v>
      </c>
      <c r="R32" t="s">
        <v>134</v>
      </c>
      <c r="S32" t="s">
        <v>207</v>
      </c>
      <c r="T32" s="1" t="s">
        <v>105</v>
      </c>
      <c r="U32" s="1" t="s">
        <v>149</v>
      </c>
      <c r="V32" t="s">
        <v>1701</v>
      </c>
      <c r="W32" s="1" t="s">
        <v>153</v>
      </c>
      <c r="X32" s="111" t="s">
        <v>524</v>
      </c>
      <c r="Y32" s="103" t="s">
        <v>1702</v>
      </c>
      <c r="Z32" t="s">
        <v>460</v>
      </c>
      <c r="AA32" t="s">
        <v>542</v>
      </c>
      <c r="AB32" t="s">
        <v>670</v>
      </c>
      <c r="AC32" s="38" t="s">
        <v>1913</v>
      </c>
      <c r="AD32" s="103" t="s">
        <v>1647</v>
      </c>
      <c r="AE32" s="103" t="s">
        <v>504</v>
      </c>
      <c r="AF32" t="s">
        <v>1703</v>
      </c>
      <c r="AG32" t="s">
        <v>1705</v>
      </c>
      <c r="AH32" t="s">
        <v>1704</v>
      </c>
      <c r="AI32" s="37">
        <v>40366667</v>
      </c>
      <c r="AJ32" s="37">
        <v>40366667</v>
      </c>
      <c r="AK32" s="5">
        <v>3500000</v>
      </c>
      <c r="AL32" s="5">
        <v>0</v>
      </c>
      <c r="AM32" s="1" t="s">
        <v>175</v>
      </c>
      <c r="AN32" t="s">
        <v>159</v>
      </c>
      <c r="AO32" t="s">
        <v>151</v>
      </c>
      <c r="AP32" s="100"/>
      <c r="AQ32" s="100"/>
      <c r="AR32" s="100"/>
      <c r="AS32" s="3">
        <v>1725</v>
      </c>
      <c r="AT32" s="104">
        <v>45664</v>
      </c>
      <c r="AU32">
        <v>9525</v>
      </c>
      <c r="AV32" s="6">
        <v>45672</v>
      </c>
      <c r="AW32" s="34" t="s">
        <v>181</v>
      </c>
      <c r="AX32" t="s">
        <v>1612</v>
      </c>
      <c r="AY32" s="182">
        <v>202400000000095</v>
      </c>
      <c r="AZ32" t="s">
        <v>159</v>
      </c>
      <c r="BA32" s="100"/>
      <c r="BB32" s="100"/>
      <c r="BC32" s="6">
        <v>45667</v>
      </c>
      <c r="BD32" s="1" t="s">
        <v>495</v>
      </c>
      <c r="BE32" s="1" t="s">
        <v>495</v>
      </c>
      <c r="BF32" t="s">
        <v>183</v>
      </c>
      <c r="BG32" t="s">
        <v>1650</v>
      </c>
      <c r="BH32" t="s">
        <v>1655</v>
      </c>
      <c r="BI32" t="s">
        <v>504</v>
      </c>
      <c r="BJ32" s="1">
        <v>80111600</v>
      </c>
      <c r="BK32" s="118" t="s">
        <v>1872</v>
      </c>
      <c r="BL32" s="104">
        <v>45667</v>
      </c>
      <c r="BM32" s="1" t="s">
        <v>158</v>
      </c>
      <c r="BN32" s="103" t="s">
        <v>188</v>
      </c>
      <c r="BO32" s="6">
        <v>45671</v>
      </c>
      <c r="BP32" s="103" t="s">
        <v>306</v>
      </c>
      <c r="BQ32" s="6">
        <v>45671</v>
      </c>
      <c r="BR32" s="6">
        <v>45672</v>
      </c>
      <c r="BS32" s="6">
        <v>46021</v>
      </c>
      <c r="BT32" s="105">
        <f>+Tabla3[[#This Row],[FECHA TERMINACION
(INICIAL)]]-Tabla3[[#This Row],[FECHA INICIO]]</f>
        <v>349</v>
      </c>
      <c r="BU32" s="105">
        <f>+Tabla3[[#This Row],[PLAZO DE EJECUCIÓN EN DÍAS (INICIAL)]]/30</f>
        <v>11.633333333333333</v>
      </c>
      <c r="BV32" t="s">
        <v>1706</v>
      </c>
      <c r="BW32" s="5">
        <f>+BD_2!E30</f>
        <v>0</v>
      </c>
      <c r="BX32" s="5">
        <f>BD_2!BA30</f>
        <v>0</v>
      </c>
      <c r="BY32" s="1">
        <f>BD_2!BZ30</f>
        <v>0</v>
      </c>
      <c r="BZ32" s="1" t="str">
        <f>+BD_2!CA30</f>
        <v>2 NO</v>
      </c>
      <c r="CA32" s="6" t="str">
        <f>BD_2!CF30</f>
        <v>2 NO</v>
      </c>
      <c r="CB32" s="1" t="s">
        <v>159</v>
      </c>
      <c r="CC32">
        <f t="shared" si="10"/>
        <v>349</v>
      </c>
      <c r="CD32" s="23">
        <f t="shared" si="11"/>
        <v>45672</v>
      </c>
      <c r="CE32" s="23">
        <f t="shared" si="12"/>
        <v>46021</v>
      </c>
      <c r="CF32" s="8">
        <f t="shared" ca="1" si="13"/>
        <v>0.19770773638968481</v>
      </c>
      <c r="CG32" s="5">
        <f t="shared" si="14"/>
        <v>40366667</v>
      </c>
      <c r="CH32" s="1" t="str">
        <f t="shared" ca="1" si="15"/>
        <v>EJECUCIÓN</v>
      </c>
      <c r="CI32" s="1"/>
      <c r="CK32" s="10"/>
      <c r="CL32" s="106"/>
      <c r="CM32"/>
      <c r="CN32" s="103"/>
      <c r="CP32" s="1" t="s">
        <v>159</v>
      </c>
      <c r="CQ32" s="1" t="str">
        <f t="shared" si="19"/>
        <v>enero</v>
      </c>
      <c r="CR32" s="1" t="s">
        <v>158</v>
      </c>
      <c r="CS32" s="1" t="s">
        <v>158</v>
      </c>
      <c r="CT32" s="1" t="s">
        <v>158</v>
      </c>
      <c r="CU32" t="s">
        <v>496</v>
      </c>
      <c r="CV32" t="s">
        <v>497</v>
      </c>
    </row>
    <row r="33" spans="1:100">
      <c r="A33" s="1" t="str">
        <f t="shared" si="0"/>
        <v/>
      </c>
      <c r="B33" s="2" t="str">
        <f t="shared" si="16"/>
        <v/>
      </c>
      <c r="C33" s="1" t="str">
        <f t="shared" si="2"/>
        <v/>
      </c>
      <c r="D33" s="1" t="str">
        <f t="shared" si="3"/>
        <v/>
      </c>
      <c r="E33" s="1" t="str">
        <f t="shared" si="17"/>
        <v/>
      </c>
      <c r="F33" s="2" t="str">
        <f t="shared" ca="1" si="5"/>
        <v>E</v>
      </c>
      <c r="G33" s="3" t="str">
        <f t="shared" ca="1" si="6"/>
        <v/>
      </c>
      <c r="H33" s="3" t="str">
        <f t="shared" si="7"/>
        <v/>
      </c>
      <c r="I33" s="1" t="str">
        <f t="shared" si="18"/>
        <v/>
      </c>
      <c r="J33" s="3" t="str">
        <f t="shared" si="8"/>
        <v/>
      </c>
      <c r="K33" s="3" t="str">
        <f t="shared" si="9"/>
        <v/>
      </c>
      <c r="L33" s="1">
        <v>2025</v>
      </c>
      <c r="M33" s="4">
        <v>30</v>
      </c>
      <c r="N33" t="s">
        <v>520</v>
      </c>
      <c r="O33" s="1" t="s">
        <v>106</v>
      </c>
      <c r="P33" t="s">
        <v>108</v>
      </c>
      <c r="Q33" t="s">
        <v>118</v>
      </c>
      <c r="R33" t="s">
        <v>134</v>
      </c>
      <c r="S33" t="s">
        <v>207</v>
      </c>
      <c r="T33" s="1" t="s">
        <v>105</v>
      </c>
      <c r="U33" s="1" t="s">
        <v>149</v>
      </c>
      <c r="V33" t="s">
        <v>1808</v>
      </c>
      <c r="W33" s="1" t="s">
        <v>153</v>
      </c>
      <c r="X33" s="3" t="s">
        <v>523</v>
      </c>
      <c r="Y33" s="103" t="s">
        <v>1673</v>
      </c>
      <c r="Z33" t="s">
        <v>1635</v>
      </c>
      <c r="AA33" t="s">
        <v>542</v>
      </c>
      <c r="AB33" t="s">
        <v>670</v>
      </c>
      <c r="AC33" s="38" t="s">
        <v>1914</v>
      </c>
      <c r="AD33" s="103" t="s">
        <v>1647</v>
      </c>
      <c r="AE33" s="103" t="s">
        <v>504</v>
      </c>
      <c r="AF33" t="s">
        <v>1810</v>
      </c>
      <c r="AG33" t="s">
        <v>1812</v>
      </c>
      <c r="AH33" t="s">
        <v>1811</v>
      </c>
      <c r="AI33" s="37">
        <v>39550000</v>
      </c>
      <c r="AJ33" s="37">
        <v>39550000</v>
      </c>
      <c r="AK33" s="5">
        <v>3500000</v>
      </c>
      <c r="AL33" s="5">
        <v>0</v>
      </c>
      <c r="AM33" s="1" t="s">
        <v>175</v>
      </c>
      <c r="AN33" t="s">
        <v>159</v>
      </c>
      <c r="AO33" t="s">
        <v>151</v>
      </c>
      <c r="AP33" s="100">
        <v>0</v>
      </c>
      <c r="AQ33" s="100"/>
      <c r="AR33" s="100"/>
      <c r="AS33" s="3">
        <v>1725</v>
      </c>
      <c r="AT33" s="104">
        <v>45664</v>
      </c>
      <c r="AU33">
        <v>21225</v>
      </c>
      <c r="AV33" s="6">
        <v>45678</v>
      </c>
      <c r="AW33" s="34" t="s">
        <v>181</v>
      </c>
      <c r="AX33" t="s">
        <v>1612</v>
      </c>
      <c r="AY33" s="182">
        <v>202400000000095</v>
      </c>
      <c r="AZ33" t="s">
        <v>159</v>
      </c>
      <c r="BA33" s="100"/>
      <c r="BB33" s="100"/>
      <c r="BC33" s="6">
        <v>45674</v>
      </c>
      <c r="BD33" s="1" t="s">
        <v>495</v>
      </c>
      <c r="BE33" s="1" t="s">
        <v>495</v>
      </c>
      <c r="BF33" t="s">
        <v>183</v>
      </c>
      <c r="BG33" t="s">
        <v>1650</v>
      </c>
      <c r="BH33" t="s">
        <v>1809</v>
      </c>
      <c r="BI33" t="s">
        <v>504</v>
      </c>
      <c r="BJ33" s="1">
        <v>80111600</v>
      </c>
      <c r="BK33" s="118" t="s">
        <v>1873</v>
      </c>
      <c r="BL33" s="104">
        <v>45674</v>
      </c>
      <c r="BM33" s="1" t="s">
        <v>158</v>
      </c>
      <c r="BN33" s="103" t="s">
        <v>188</v>
      </c>
      <c r="BO33" s="6">
        <v>45677</v>
      </c>
      <c r="BP33" t="s">
        <v>306</v>
      </c>
      <c r="BQ33" s="6">
        <v>45677</v>
      </c>
      <c r="BR33" s="6">
        <v>45678</v>
      </c>
      <c r="BS33" s="6">
        <v>46020</v>
      </c>
      <c r="BT33" s="105">
        <f>+Tabla3[[#This Row],[FECHA TERMINACION
(INICIAL)]]-Tabla3[[#This Row],[FECHA INICIO]]</f>
        <v>342</v>
      </c>
      <c r="BU33" s="105">
        <f>+Tabla3[[#This Row],[PLAZO DE EJECUCIÓN EN DÍAS (INICIAL)]]/30</f>
        <v>11.4</v>
      </c>
      <c r="BV33" t="s">
        <v>1813</v>
      </c>
      <c r="BW33" s="5">
        <f>+BD_2!E31</f>
        <v>0</v>
      </c>
      <c r="BX33" s="5">
        <f>BD_2!BA31</f>
        <v>0</v>
      </c>
      <c r="BY33" s="1">
        <f>BD_2!BZ31</f>
        <v>0</v>
      </c>
      <c r="BZ33" s="1" t="str">
        <f>+BD_2!CA31</f>
        <v>2 NO</v>
      </c>
      <c r="CA33" s="6" t="str">
        <f>BD_2!CF31</f>
        <v>2 NO</v>
      </c>
      <c r="CB33" s="1" t="s">
        <v>159</v>
      </c>
      <c r="CC33">
        <f t="shared" si="10"/>
        <v>342</v>
      </c>
      <c r="CD33" s="23">
        <f t="shared" si="11"/>
        <v>45678</v>
      </c>
      <c r="CE33" s="23">
        <f t="shared" si="12"/>
        <v>46020</v>
      </c>
      <c r="CF33" s="8">
        <f t="shared" ca="1" si="13"/>
        <v>0.18421052631578946</v>
      </c>
      <c r="CG33" s="5">
        <f t="shared" si="14"/>
        <v>39550000</v>
      </c>
      <c r="CH33" s="1" t="str">
        <f t="shared" ca="1" si="15"/>
        <v>EJECUCIÓN</v>
      </c>
      <c r="CI33" s="1"/>
      <c r="CK33" s="10"/>
      <c r="CL33" s="106"/>
      <c r="CM33"/>
      <c r="CN33" s="103"/>
      <c r="CP33" s="1" t="s">
        <v>159</v>
      </c>
      <c r="CQ33" s="1" t="str">
        <f t="shared" si="19"/>
        <v>enero</v>
      </c>
      <c r="CR33" s="1" t="s">
        <v>158</v>
      </c>
      <c r="CS33" s="1" t="s">
        <v>158</v>
      </c>
      <c r="CT33" s="1" t="s">
        <v>158</v>
      </c>
      <c r="CU33" t="s">
        <v>496</v>
      </c>
      <c r="CV33" t="s">
        <v>497</v>
      </c>
    </row>
    <row r="34" spans="1:100">
      <c r="A34" s="1" t="str">
        <f t="shared" si="0"/>
        <v/>
      </c>
      <c r="B34" s="2" t="str">
        <f t="shared" si="16"/>
        <v/>
      </c>
      <c r="C34" s="1" t="str">
        <f t="shared" si="2"/>
        <v/>
      </c>
      <c r="D34" s="1" t="str">
        <f t="shared" si="3"/>
        <v/>
      </c>
      <c r="E34" s="1" t="str">
        <f t="shared" si="17"/>
        <v/>
      </c>
      <c r="F34" s="2" t="str">
        <f t="shared" ca="1" si="5"/>
        <v>E</v>
      </c>
      <c r="G34" s="3" t="str">
        <f t="shared" ca="1" si="6"/>
        <v/>
      </c>
      <c r="H34" s="3" t="str">
        <f t="shared" si="7"/>
        <v/>
      </c>
      <c r="I34" s="1" t="str">
        <f t="shared" si="18"/>
        <v/>
      </c>
      <c r="J34" s="3" t="str">
        <f t="shared" si="8"/>
        <v/>
      </c>
      <c r="K34" s="3" t="str">
        <f t="shared" si="9"/>
        <v/>
      </c>
      <c r="L34" s="1">
        <v>2025</v>
      </c>
      <c r="M34" s="4">
        <v>31</v>
      </c>
      <c r="N34" t="s">
        <v>520</v>
      </c>
      <c r="O34" s="1" t="s">
        <v>106</v>
      </c>
      <c r="P34" t="s">
        <v>108</v>
      </c>
      <c r="Q34" t="s">
        <v>118</v>
      </c>
      <c r="R34" t="s">
        <v>134</v>
      </c>
      <c r="S34" t="s">
        <v>207</v>
      </c>
      <c r="T34" s="1" t="s">
        <v>105</v>
      </c>
      <c r="U34" s="1" t="s">
        <v>511</v>
      </c>
      <c r="V34" t="s">
        <v>1767</v>
      </c>
      <c r="W34" s="1" t="s">
        <v>153</v>
      </c>
      <c r="X34" s="111" t="s">
        <v>523</v>
      </c>
      <c r="Y34" s="103" t="s">
        <v>1673</v>
      </c>
      <c r="Z34" t="s">
        <v>460</v>
      </c>
      <c r="AA34" t="s">
        <v>542</v>
      </c>
      <c r="AB34" t="s">
        <v>670</v>
      </c>
      <c r="AC34" s="38" t="s">
        <v>1915</v>
      </c>
      <c r="AD34" s="103" t="s">
        <v>1647</v>
      </c>
      <c r="AE34" s="103" t="s">
        <v>504</v>
      </c>
      <c r="AF34" t="s">
        <v>1768</v>
      </c>
      <c r="AG34" t="s">
        <v>1770</v>
      </c>
      <c r="AH34" t="s">
        <v>1769</v>
      </c>
      <c r="AI34" s="37">
        <v>45279867</v>
      </c>
      <c r="AJ34" s="37">
        <v>45279867</v>
      </c>
      <c r="AK34" s="5">
        <v>3926000</v>
      </c>
      <c r="AL34" s="5">
        <v>0</v>
      </c>
      <c r="AM34" s="1" t="s">
        <v>175</v>
      </c>
      <c r="AN34" t="s">
        <v>159</v>
      </c>
      <c r="AO34" t="s">
        <v>151</v>
      </c>
      <c r="AP34" s="100"/>
      <c r="AQ34" s="100"/>
      <c r="AR34" s="100"/>
      <c r="AS34" s="3">
        <v>1725</v>
      </c>
      <c r="AT34" s="104">
        <v>45664</v>
      </c>
      <c r="AU34">
        <v>12725</v>
      </c>
      <c r="AV34" s="6">
        <v>45673</v>
      </c>
      <c r="AW34" s="34" t="s">
        <v>181</v>
      </c>
      <c r="AX34" t="s">
        <v>1612</v>
      </c>
      <c r="AY34" s="182">
        <v>202400000000095</v>
      </c>
      <c r="AZ34" t="s">
        <v>159</v>
      </c>
      <c r="BA34" s="100"/>
      <c r="BB34" s="100"/>
      <c r="BC34" s="6">
        <v>45672</v>
      </c>
      <c r="BD34" s="1" t="s">
        <v>495</v>
      </c>
      <c r="BE34" s="1" t="s">
        <v>495</v>
      </c>
      <c r="BF34" t="s">
        <v>183</v>
      </c>
      <c r="BG34" t="s">
        <v>1650</v>
      </c>
      <c r="BH34" t="s">
        <v>1655</v>
      </c>
      <c r="BI34" t="s">
        <v>504</v>
      </c>
      <c r="BJ34" s="1">
        <v>80111600</v>
      </c>
      <c r="BK34" s="118" t="s">
        <v>1874</v>
      </c>
      <c r="BL34" s="104">
        <v>45667</v>
      </c>
      <c r="BM34" s="1" t="s">
        <v>158</v>
      </c>
      <c r="BN34" s="103" t="s">
        <v>188</v>
      </c>
      <c r="BO34" s="6">
        <v>45672</v>
      </c>
      <c r="BP34" s="103" t="s">
        <v>305</v>
      </c>
      <c r="BQ34" s="6">
        <v>45672</v>
      </c>
      <c r="BR34" s="6">
        <v>45673</v>
      </c>
      <c r="BS34" s="6">
        <v>46021</v>
      </c>
      <c r="BT34" s="105">
        <f>+Tabla3[[#This Row],[FECHA TERMINACION
(INICIAL)]]-Tabla3[[#This Row],[FECHA INICIO]]</f>
        <v>348</v>
      </c>
      <c r="BU34" s="105">
        <f>+Tabla3[[#This Row],[PLAZO DE EJECUCIÓN EN DÍAS (INICIAL)]]/30</f>
        <v>11.6</v>
      </c>
      <c r="BV34" t="s">
        <v>1732</v>
      </c>
      <c r="BW34" s="5">
        <f>+BD_2!E32</f>
        <v>0</v>
      </c>
      <c r="BX34" s="5">
        <f>BD_2!BA32</f>
        <v>0</v>
      </c>
      <c r="BY34" s="1">
        <f>BD_2!BZ32</f>
        <v>0</v>
      </c>
      <c r="BZ34" s="1" t="str">
        <f>+BD_2!CA32</f>
        <v>2 NO</v>
      </c>
      <c r="CA34" s="6" t="str">
        <f>BD_2!CF32</f>
        <v>2 NO</v>
      </c>
      <c r="CB34" s="1" t="s">
        <v>159</v>
      </c>
      <c r="CC34">
        <f t="shared" si="10"/>
        <v>348</v>
      </c>
      <c r="CD34" s="23">
        <f t="shared" si="11"/>
        <v>45673</v>
      </c>
      <c r="CE34" s="23">
        <f t="shared" si="12"/>
        <v>46021</v>
      </c>
      <c r="CF34" s="8">
        <f t="shared" ca="1" si="13"/>
        <v>0.19540229885057472</v>
      </c>
      <c r="CG34" s="5">
        <f t="shared" si="14"/>
        <v>45279867</v>
      </c>
      <c r="CH34" s="1" t="str">
        <f t="shared" ca="1" si="15"/>
        <v>EJECUCIÓN</v>
      </c>
      <c r="CI34" s="1"/>
      <c r="CK34" s="10"/>
      <c r="CL34" s="106"/>
      <c r="CM34"/>
      <c r="CN34" s="103"/>
      <c r="CP34" s="1" t="s">
        <v>159</v>
      </c>
      <c r="CQ34" s="1" t="str">
        <f t="shared" si="19"/>
        <v>enero</v>
      </c>
      <c r="CR34" s="1" t="s">
        <v>158</v>
      </c>
      <c r="CS34" s="1" t="s">
        <v>158</v>
      </c>
      <c r="CT34" s="1" t="s">
        <v>158</v>
      </c>
      <c r="CU34" t="s">
        <v>496</v>
      </c>
      <c r="CV34" t="s">
        <v>497</v>
      </c>
    </row>
    <row r="35" spans="1:100">
      <c r="A35" s="1" t="str">
        <f t="shared" si="0"/>
        <v/>
      </c>
      <c r="B35" s="2" t="str">
        <f t="shared" si="16"/>
        <v/>
      </c>
      <c r="C35" s="1" t="str">
        <f t="shared" si="2"/>
        <v/>
      </c>
      <c r="D35" s="1" t="str">
        <f t="shared" si="3"/>
        <v/>
      </c>
      <c r="E35" s="1" t="str">
        <f t="shared" si="17"/>
        <v>C</v>
      </c>
      <c r="F35" s="2" t="str">
        <f t="shared" ca="1" si="5"/>
        <v>E</v>
      </c>
      <c r="G35" s="3" t="str">
        <f t="shared" ca="1" si="6"/>
        <v/>
      </c>
      <c r="H35" s="3" t="str">
        <f t="shared" si="7"/>
        <v/>
      </c>
      <c r="I35" s="1" t="str">
        <f t="shared" si="18"/>
        <v/>
      </c>
      <c r="J35" s="3" t="str">
        <f t="shared" si="8"/>
        <v/>
      </c>
      <c r="K35" s="3" t="str">
        <f t="shared" si="9"/>
        <v/>
      </c>
      <c r="L35" s="1">
        <v>2025</v>
      </c>
      <c r="M35" s="4">
        <v>32</v>
      </c>
      <c r="N35" t="s">
        <v>520</v>
      </c>
      <c r="O35" s="1" t="s">
        <v>106</v>
      </c>
      <c r="P35" t="s">
        <v>108</v>
      </c>
      <c r="Q35" t="s">
        <v>118</v>
      </c>
      <c r="R35" t="s">
        <v>134</v>
      </c>
      <c r="S35" t="s">
        <v>207</v>
      </c>
      <c r="T35" s="1" t="s">
        <v>105</v>
      </c>
      <c r="U35" s="1" t="s">
        <v>511</v>
      </c>
      <c r="V35" t="s">
        <v>1728</v>
      </c>
      <c r="W35" s="1" t="s">
        <v>153</v>
      </c>
      <c r="X35" s="111" t="s">
        <v>524</v>
      </c>
      <c r="Y35" s="103" t="s">
        <v>1729</v>
      </c>
      <c r="Z35" t="s">
        <v>460</v>
      </c>
      <c r="AA35" t="s">
        <v>567</v>
      </c>
      <c r="AB35" t="s">
        <v>700</v>
      </c>
      <c r="AC35" s="123" t="s">
        <v>1916</v>
      </c>
      <c r="AD35" s="103" t="s">
        <v>1647</v>
      </c>
      <c r="AE35" s="103" t="s">
        <v>504</v>
      </c>
      <c r="AF35" t="s">
        <v>1730</v>
      </c>
      <c r="AG35" t="s">
        <v>1733</v>
      </c>
      <c r="AH35" t="s">
        <v>1731</v>
      </c>
      <c r="AI35" s="37">
        <v>48440000</v>
      </c>
      <c r="AJ35" s="37">
        <v>48440000</v>
      </c>
      <c r="AK35" s="5">
        <v>4200000</v>
      </c>
      <c r="AL35" s="5">
        <v>0</v>
      </c>
      <c r="AM35" s="1" t="s">
        <v>175</v>
      </c>
      <c r="AN35" t="s">
        <v>159</v>
      </c>
      <c r="AO35" t="s">
        <v>151</v>
      </c>
      <c r="AP35" s="100"/>
      <c r="AQ35" s="100"/>
      <c r="AR35" s="100"/>
      <c r="AS35" s="3">
        <v>1725</v>
      </c>
      <c r="AT35" s="104">
        <v>45664</v>
      </c>
      <c r="AU35">
        <v>9325</v>
      </c>
      <c r="AV35" s="6">
        <v>45672</v>
      </c>
      <c r="AW35" s="34" t="s">
        <v>181</v>
      </c>
      <c r="AX35" t="s">
        <v>1612</v>
      </c>
      <c r="AY35" s="182">
        <v>202400000000095</v>
      </c>
      <c r="AZ35" t="s">
        <v>159</v>
      </c>
      <c r="BA35" s="100"/>
      <c r="BB35" s="100"/>
      <c r="BC35" s="6">
        <v>45669</v>
      </c>
      <c r="BD35" s="1" t="s">
        <v>495</v>
      </c>
      <c r="BE35" s="1" t="s">
        <v>495</v>
      </c>
      <c r="BF35" t="s">
        <v>183</v>
      </c>
      <c r="BG35" t="s">
        <v>1650</v>
      </c>
      <c r="BH35" t="s">
        <v>1655</v>
      </c>
      <c r="BI35" t="s">
        <v>504</v>
      </c>
      <c r="BJ35" s="1">
        <v>80111600</v>
      </c>
      <c r="BK35" s="118" t="s">
        <v>1875</v>
      </c>
      <c r="BL35" s="104">
        <v>45667</v>
      </c>
      <c r="BM35" s="1" t="s">
        <v>158</v>
      </c>
      <c r="BN35" s="103" t="s">
        <v>188</v>
      </c>
      <c r="BO35" s="6">
        <v>45671</v>
      </c>
      <c r="BP35" s="103" t="s">
        <v>305</v>
      </c>
      <c r="BQ35" s="6">
        <v>45671</v>
      </c>
      <c r="BR35" s="6">
        <v>45672</v>
      </c>
      <c r="BS35" s="6">
        <v>46021</v>
      </c>
      <c r="BT35" s="105">
        <f>+Tabla3[[#This Row],[FECHA TERMINACION
(INICIAL)]]-Tabla3[[#This Row],[FECHA INICIO]]</f>
        <v>349</v>
      </c>
      <c r="BU35" s="105">
        <f>+Tabla3[[#This Row],[PLAZO DE EJECUCIÓN EN DÍAS (INICIAL)]]/30</f>
        <v>11.633333333333333</v>
      </c>
      <c r="BV35" t="s">
        <v>1732</v>
      </c>
      <c r="BW35" s="5">
        <f>+BD_2!E33</f>
        <v>0</v>
      </c>
      <c r="BX35" s="5">
        <f>BD_2!BA33</f>
        <v>0</v>
      </c>
      <c r="BY35" s="1">
        <f>BD_2!BZ33</f>
        <v>0</v>
      </c>
      <c r="BZ35" s="1" t="str">
        <f>+BD_2!CA33</f>
        <v>2 NO</v>
      </c>
      <c r="CA35" s="6" t="str">
        <f>BD_2!CF33</f>
        <v>2 NO</v>
      </c>
      <c r="CB35" s="1" t="s">
        <v>158</v>
      </c>
      <c r="CC35">
        <f t="shared" si="10"/>
        <v>349</v>
      </c>
      <c r="CD35" s="23">
        <f t="shared" si="11"/>
        <v>45672</v>
      </c>
      <c r="CE35" s="23">
        <f t="shared" si="12"/>
        <v>46021</v>
      </c>
      <c r="CF35" s="8">
        <f t="shared" ca="1" si="13"/>
        <v>0.19770773638968481</v>
      </c>
      <c r="CG35" s="5">
        <f t="shared" si="14"/>
        <v>48440000</v>
      </c>
      <c r="CH35" s="1" t="str">
        <f t="shared" ca="1" si="15"/>
        <v>EJECUCIÓN</v>
      </c>
      <c r="CI35" s="1"/>
      <c r="CK35" s="10"/>
      <c r="CL35" s="106"/>
      <c r="CM35"/>
      <c r="CN35" s="103"/>
      <c r="CP35" s="1" t="s">
        <v>159</v>
      </c>
      <c r="CQ35" s="1" t="str">
        <f t="shared" si="19"/>
        <v>enero</v>
      </c>
      <c r="CR35" s="1" t="s">
        <v>158</v>
      </c>
      <c r="CS35" s="1" t="s">
        <v>158</v>
      </c>
      <c r="CT35" s="1" t="s">
        <v>158</v>
      </c>
      <c r="CU35" t="s">
        <v>496</v>
      </c>
      <c r="CV35" t="s">
        <v>497</v>
      </c>
    </row>
    <row r="36" spans="1:100">
      <c r="A36" s="1" t="str">
        <f t="shared" si="0"/>
        <v/>
      </c>
      <c r="B36" s="2" t="str">
        <f t="shared" si="16"/>
        <v/>
      </c>
      <c r="C36" s="1" t="str">
        <f t="shared" si="2"/>
        <v/>
      </c>
      <c r="D36" s="1" t="str">
        <f t="shared" si="3"/>
        <v/>
      </c>
      <c r="E36" s="1" t="str">
        <f t="shared" si="17"/>
        <v/>
      </c>
      <c r="F36" s="2" t="str">
        <f t="shared" ca="1" si="5"/>
        <v>E</v>
      </c>
      <c r="G36" s="3" t="str">
        <f t="shared" ca="1" si="6"/>
        <v/>
      </c>
      <c r="H36" s="3" t="str">
        <f t="shared" si="7"/>
        <v/>
      </c>
      <c r="I36" s="1" t="str">
        <f t="shared" si="18"/>
        <v/>
      </c>
      <c r="J36" s="3" t="str">
        <f t="shared" si="8"/>
        <v/>
      </c>
      <c r="K36" s="3" t="str">
        <f t="shared" si="9"/>
        <v/>
      </c>
      <c r="L36" s="1">
        <v>2025</v>
      </c>
      <c r="M36" s="4">
        <v>33</v>
      </c>
      <c r="N36" t="s">
        <v>512</v>
      </c>
      <c r="O36" s="1" t="s">
        <v>106</v>
      </c>
      <c r="P36" t="s">
        <v>108</v>
      </c>
      <c r="Q36" t="s">
        <v>118</v>
      </c>
      <c r="R36" t="s">
        <v>134</v>
      </c>
      <c r="S36" t="s">
        <v>207</v>
      </c>
      <c r="T36" s="1" t="s">
        <v>105</v>
      </c>
      <c r="U36" s="1" t="s">
        <v>149</v>
      </c>
      <c r="V36" t="s">
        <v>476</v>
      </c>
      <c r="W36" s="1" t="s">
        <v>153</v>
      </c>
      <c r="X36" s="111" t="s">
        <v>523</v>
      </c>
      <c r="Y36" s="103" t="s">
        <v>156</v>
      </c>
      <c r="Z36" t="s">
        <v>460</v>
      </c>
      <c r="AA36" t="s">
        <v>542</v>
      </c>
      <c r="AB36" t="s">
        <v>670</v>
      </c>
      <c r="AC36" s="123" t="s">
        <v>1917</v>
      </c>
      <c r="AD36" s="103" t="s">
        <v>165</v>
      </c>
      <c r="AE36" s="103" t="s">
        <v>504</v>
      </c>
      <c r="AF36" t="s">
        <v>1614</v>
      </c>
      <c r="AG36" t="s">
        <v>1616</v>
      </c>
      <c r="AH36" t="s">
        <v>1615</v>
      </c>
      <c r="AI36" s="37">
        <v>89866667</v>
      </c>
      <c r="AJ36" s="37">
        <v>89866667</v>
      </c>
      <c r="AK36" s="5">
        <v>8000000</v>
      </c>
      <c r="AL36" s="5">
        <v>0</v>
      </c>
      <c r="AM36" s="1" t="s">
        <v>175</v>
      </c>
      <c r="AN36" t="s">
        <v>159</v>
      </c>
      <c r="AO36" t="s">
        <v>151</v>
      </c>
      <c r="AP36" s="100">
        <v>0</v>
      </c>
      <c r="AQ36" s="100"/>
      <c r="AR36" s="100"/>
      <c r="AS36" s="3">
        <v>1325</v>
      </c>
      <c r="AT36" s="104">
        <v>45664</v>
      </c>
      <c r="AU36">
        <v>1125</v>
      </c>
      <c r="AV36" s="6">
        <v>45665</v>
      </c>
      <c r="AW36" s="34" t="s">
        <v>181</v>
      </c>
      <c r="AX36" t="s">
        <v>1612</v>
      </c>
      <c r="AY36" s="182">
        <v>202400000000095</v>
      </c>
      <c r="AZ36" t="s">
        <v>159</v>
      </c>
      <c r="BA36" s="100"/>
      <c r="BB36" s="100"/>
      <c r="BC36" s="6">
        <v>45664</v>
      </c>
      <c r="BD36" s="1" t="s">
        <v>495</v>
      </c>
      <c r="BE36" s="1" t="s">
        <v>495</v>
      </c>
      <c r="BF36" t="s">
        <v>183</v>
      </c>
      <c r="BG36" t="s">
        <v>472</v>
      </c>
      <c r="BH36" t="s">
        <v>463</v>
      </c>
      <c r="BI36" t="s">
        <v>504</v>
      </c>
      <c r="BJ36" s="1">
        <v>80111600</v>
      </c>
      <c r="BK36" s="118" t="s">
        <v>1876</v>
      </c>
      <c r="BL36" s="104">
        <v>45659</v>
      </c>
      <c r="BM36" s="1" t="s">
        <v>158</v>
      </c>
      <c r="BN36" s="103" t="s">
        <v>188</v>
      </c>
      <c r="BO36" s="6">
        <v>45665</v>
      </c>
      <c r="BP36" s="103" t="s">
        <v>306</v>
      </c>
      <c r="BQ36" s="6">
        <v>45665</v>
      </c>
      <c r="BR36" s="6">
        <v>45665</v>
      </c>
      <c r="BS36" s="6">
        <v>46005</v>
      </c>
      <c r="BT36" s="105">
        <f>+Tabla3[[#This Row],[FECHA TERMINACION
(INICIAL)]]-Tabla3[[#This Row],[FECHA INICIO]]</f>
        <v>340</v>
      </c>
      <c r="BU36" s="105">
        <f>+Tabla3[[#This Row],[PLAZO DE EJECUCIÓN EN DÍAS (INICIAL)]]/30</f>
        <v>11.333333333333334</v>
      </c>
      <c r="BV36" t="s">
        <v>1617</v>
      </c>
      <c r="BW36" s="5">
        <f>+BD_2!E34</f>
        <v>0</v>
      </c>
      <c r="BX36" s="5">
        <f>BD_2!BA34</f>
        <v>0</v>
      </c>
      <c r="BY36" s="1">
        <f>BD_2!BZ34</f>
        <v>0</v>
      </c>
      <c r="BZ36" s="1" t="str">
        <f>+BD_2!CA34</f>
        <v>2 NO</v>
      </c>
      <c r="CA36" s="6" t="str">
        <f>BD_2!CF34</f>
        <v>2 NO</v>
      </c>
      <c r="CB36" s="1" t="s">
        <v>159</v>
      </c>
      <c r="CC36">
        <f>$CE36-$CD36</f>
        <v>340</v>
      </c>
      <c r="CD36" s="23">
        <f>$BR36</f>
        <v>45665</v>
      </c>
      <c r="CE36" s="23">
        <f>$BS36+$BY36</f>
        <v>46005</v>
      </c>
      <c r="CF36" s="8">
        <f t="shared" ca="1" si="13"/>
        <v>0.22352941176470589</v>
      </c>
      <c r="CG36" s="5">
        <f t="shared" si="14"/>
        <v>89866667</v>
      </c>
      <c r="CH36" s="1" t="str">
        <f t="shared" ca="1" si="15"/>
        <v>EJECUCIÓN</v>
      </c>
      <c r="CI36" s="1"/>
      <c r="CK36" s="10"/>
      <c r="CL36" s="106"/>
      <c r="CM36"/>
      <c r="CN36" s="103"/>
      <c r="CP36" s="1" t="s">
        <v>159</v>
      </c>
      <c r="CQ36" s="1" t="str">
        <f t="shared" si="19"/>
        <v>enero</v>
      </c>
      <c r="CR36" s="1" t="s">
        <v>158</v>
      </c>
      <c r="CS36" s="1" t="s">
        <v>158</v>
      </c>
      <c r="CT36" s="1" t="s">
        <v>158</v>
      </c>
      <c r="CU36" t="s">
        <v>496</v>
      </c>
      <c r="CV36" t="s">
        <v>497</v>
      </c>
    </row>
    <row r="37" spans="1:100">
      <c r="A37" s="1" t="str">
        <f t="shared" si="0"/>
        <v/>
      </c>
      <c r="B37" s="2" t="str">
        <f t="shared" si="16"/>
        <v>PR</v>
      </c>
      <c r="C37" s="1" t="str">
        <f t="shared" si="2"/>
        <v/>
      </c>
      <c r="D37" s="1" t="str">
        <f t="shared" si="3"/>
        <v/>
      </c>
      <c r="E37" s="1" t="str">
        <f t="shared" si="17"/>
        <v/>
      </c>
      <c r="F37" s="2" t="str">
        <f t="shared" ca="1" si="5"/>
        <v>E</v>
      </c>
      <c r="G37" s="3" t="str">
        <f t="shared" si="6"/>
        <v/>
      </c>
      <c r="H37" s="3" t="str">
        <f t="shared" si="7"/>
        <v/>
      </c>
      <c r="I37" s="1" t="str">
        <f t="shared" si="18"/>
        <v/>
      </c>
      <c r="J37" s="3" t="str">
        <f t="shared" si="8"/>
        <v/>
      </c>
      <c r="K37" s="3" t="str">
        <f t="shared" si="9"/>
        <v/>
      </c>
      <c r="L37" s="1">
        <v>2025</v>
      </c>
      <c r="M37" s="4">
        <v>34</v>
      </c>
      <c r="N37" t="s">
        <v>512</v>
      </c>
      <c r="O37" s="1" t="s">
        <v>106</v>
      </c>
      <c r="P37" t="s">
        <v>108</v>
      </c>
      <c r="Q37" t="s">
        <v>118</v>
      </c>
      <c r="R37" t="s">
        <v>134</v>
      </c>
      <c r="S37" t="s">
        <v>207</v>
      </c>
      <c r="T37" s="1" t="s">
        <v>105</v>
      </c>
      <c r="U37" s="1" t="s">
        <v>149</v>
      </c>
      <c r="V37" t="s">
        <v>1618</v>
      </c>
      <c r="W37" s="1" t="s">
        <v>153</v>
      </c>
      <c r="X37" s="111" t="s">
        <v>524</v>
      </c>
      <c r="Y37" s="103" t="s">
        <v>156</v>
      </c>
      <c r="Z37" t="s">
        <v>460</v>
      </c>
      <c r="AA37" t="s">
        <v>542</v>
      </c>
      <c r="AB37" t="s">
        <v>670</v>
      </c>
      <c r="AC37" s="38" t="s">
        <v>1917</v>
      </c>
      <c r="AD37" s="103" t="s">
        <v>165</v>
      </c>
      <c r="AE37" s="103" t="s">
        <v>504</v>
      </c>
      <c r="AF37" t="s">
        <v>1620</v>
      </c>
      <c r="AG37" t="s">
        <v>1622</v>
      </c>
      <c r="AH37" t="s">
        <v>1621</v>
      </c>
      <c r="AI37" s="37">
        <v>111549000</v>
      </c>
      <c r="AJ37" s="37">
        <v>111549000</v>
      </c>
      <c r="AK37" s="5">
        <v>9785000</v>
      </c>
      <c r="AL37" s="5">
        <v>0</v>
      </c>
      <c r="AM37" s="1" t="s">
        <v>175</v>
      </c>
      <c r="AN37" t="s">
        <v>159</v>
      </c>
      <c r="AO37" t="s">
        <v>151</v>
      </c>
      <c r="AP37" s="100">
        <v>0</v>
      </c>
      <c r="AQ37" s="100"/>
      <c r="AR37" s="100"/>
      <c r="AS37" s="3">
        <v>1325</v>
      </c>
      <c r="AT37" s="104">
        <v>45664</v>
      </c>
      <c r="AU37">
        <v>1225</v>
      </c>
      <c r="AV37" s="6">
        <v>45666</v>
      </c>
      <c r="AW37" s="34" t="s">
        <v>181</v>
      </c>
      <c r="AX37" t="s">
        <v>1612</v>
      </c>
      <c r="AY37" s="182">
        <v>202400000000095</v>
      </c>
      <c r="AZ37" t="s">
        <v>159</v>
      </c>
      <c r="BA37" s="100"/>
      <c r="BB37" s="100"/>
      <c r="BC37" s="6">
        <v>45664</v>
      </c>
      <c r="BD37" s="1" t="s">
        <v>495</v>
      </c>
      <c r="BE37" s="1" t="s">
        <v>495</v>
      </c>
      <c r="BF37" t="s">
        <v>183</v>
      </c>
      <c r="BG37" t="s">
        <v>472</v>
      </c>
      <c r="BH37" t="s">
        <v>463</v>
      </c>
      <c r="BI37" t="s">
        <v>504</v>
      </c>
      <c r="BJ37" s="1">
        <v>80111600</v>
      </c>
      <c r="BK37" s="118" t="s">
        <v>1877</v>
      </c>
      <c r="BL37" s="104">
        <v>45664</v>
      </c>
      <c r="BM37" s="1" t="s">
        <v>158</v>
      </c>
      <c r="BN37" s="103" t="s">
        <v>188</v>
      </c>
      <c r="BO37" s="6">
        <v>45665</v>
      </c>
      <c r="BP37" s="103" t="s">
        <v>306</v>
      </c>
      <c r="BQ37" s="6">
        <v>45665</v>
      </c>
      <c r="BR37" s="6">
        <v>45666</v>
      </c>
      <c r="BS37" s="6">
        <v>46011</v>
      </c>
      <c r="BT37" s="105">
        <f>+Tabla3[[#This Row],[FECHA TERMINACION
(INICIAL)]]-Tabla3[[#This Row],[FECHA INICIO]]</f>
        <v>345</v>
      </c>
      <c r="BU37" s="105">
        <f>+Tabla3[[#This Row],[PLAZO DE EJECUCIÓN EN DÍAS (INICIAL)]]/30</f>
        <v>11.5</v>
      </c>
      <c r="BV37" t="s">
        <v>1623</v>
      </c>
      <c r="BW37" s="5">
        <f>+BD_2!E35</f>
        <v>0</v>
      </c>
      <c r="BX37" s="5">
        <f>BD_2!BA35</f>
        <v>0</v>
      </c>
      <c r="BY37" s="1">
        <f>BD_2!BZ35</f>
        <v>0</v>
      </c>
      <c r="BZ37" s="1" t="str">
        <f>+BD_2!CA35</f>
        <v>2 NO</v>
      </c>
      <c r="CA37" s="6" t="str">
        <f>BD_2!CF35</f>
        <v>2 NO</v>
      </c>
      <c r="CB37" s="1" t="s">
        <v>159</v>
      </c>
      <c r="CC37">
        <v>352</v>
      </c>
      <c r="CD37" s="23">
        <v>45667</v>
      </c>
      <c r="CE37" s="23">
        <v>46018</v>
      </c>
      <c r="CF37" s="8">
        <v>0.11</v>
      </c>
      <c r="CG37" s="5">
        <v>108939667</v>
      </c>
      <c r="CH37" s="1" t="s">
        <v>1884</v>
      </c>
      <c r="CI37" s="1"/>
      <c r="CK37" s="10"/>
      <c r="CL37" s="106"/>
      <c r="CM37"/>
      <c r="CN37" s="103"/>
      <c r="CP37" s="1" t="s">
        <v>159</v>
      </c>
      <c r="CQ37" s="1" t="s">
        <v>1619</v>
      </c>
      <c r="CR37" s="1" t="s">
        <v>158</v>
      </c>
      <c r="CS37" s="1" t="s">
        <v>158</v>
      </c>
      <c r="CT37" s="1" t="s">
        <v>158</v>
      </c>
      <c r="CU37" t="s">
        <v>496</v>
      </c>
      <c r="CV37" t="s">
        <v>497</v>
      </c>
    </row>
    <row r="38" spans="1:100">
      <c r="A38" s="1" t="str">
        <f t="shared" si="0"/>
        <v/>
      </c>
      <c r="B38" s="2" t="str">
        <f t="shared" si="16"/>
        <v/>
      </c>
      <c r="C38" s="1" t="str">
        <f t="shared" si="2"/>
        <v/>
      </c>
      <c r="D38" s="1" t="str">
        <f t="shared" si="3"/>
        <v/>
      </c>
      <c r="E38" s="1" t="str">
        <f t="shared" si="17"/>
        <v/>
      </c>
      <c r="F38" s="2" t="str">
        <f t="shared" ca="1" si="5"/>
        <v>E</v>
      </c>
      <c r="G38" s="3" t="str">
        <f t="shared" ca="1" si="6"/>
        <v/>
      </c>
      <c r="H38" s="3" t="str">
        <f t="shared" si="7"/>
        <v/>
      </c>
      <c r="I38" s="1" t="str">
        <f t="shared" si="18"/>
        <v/>
      </c>
      <c r="J38" s="3" t="str">
        <f t="shared" si="8"/>
        <v/>
      </c>
      <c r="K38" s="3" t="str">
        <f t="shared" si="9"/>
        <v/>
      </c>
      <c r="L38" s="1">
        <v>2025</v>
      </c>
      <c r="M38" s="4">
        <v>35</v>
      </c>
      <c r="N38" t="s">
        <v>481</v>
      </c>
      <c r="O38" s="1" t="s">
        <v>106</v>
      </c>
      <c r="P38" t="s">
        <v>108</v>
      </c>
      <c r="Q38" t="s">
        <v>118</v>
      </c>
      <c r="R38" t="s">
        <v>134</v>
      </c>
      <c r="S38" t="s">
        <v>207</v>
      </c>
      <c r="T38" s="1" t="s">
        <v>105</v>
      </c>
      <c r="U38" s="1" t="s">
        <v>149</v>
      </c>
      <c r="V38" t="s">
        <v>1624</v>
      </c>
      <c r="W38" s="1" t="s">
        <v>153</v>
      </c>
      <c r="X38" s="111" t="s">
        <v>523</v>
      </c>
      <c r="Y38" s="103" t="s">
        <v>1625</v>
      </c>
      <c r="Z38" t="s">
        <v>460</v>
      </c>
      <c r="AA38" t="s">
        <v>558</v>
      </c>
      <c r="AB38" t="s">
        <v>809</v>
      </c>
      <c r="AC38" s="38" t="s">
        <v>1918</v>
      </c>
      <c r="AD38" s="103" t="s">
        <v>165</v>
      </c>
      <c r="AE38" s="103" t="s">
        <v>504</v>
      </c>
      <c r="AF38" t="s">
        <v>1614</v>
      </c>
      <c r="AG38" t="s">
        <v>1627</v>
      </c>
      <c r="AH38" t="s">
        <v>1626</v>
      </c>
      <c r="AI38" s="37">
        <v>89333333</v>
      </c>
      <c r="AJ38" s="37">
        <v>89333333</v>
      </c>
      <c r="AK38" s="5">
        <v>8000000</v>
      </c>
      <c r="AL38" s="5">
        <v>0</v>
      </c>
      <c r="AM38" s="1" t="s">
        <v>175</v>
      </c>
      <c r="AN38" t="s">
        <v>159</v>
      </c>
      <c r="AO38" t="s">
        <v>151</v>
      </c>
      <c r="AP38" s="100">
        <v>0</v>
      </c>
      <c r="AQ38" s="100"/>
      <c r="AR38" s="100"/>
      <c r="AS38" s="3">
        <v>1325</v>
      </c>
      <c r="AT38" s="104">
        <v>45664</v>
      </c>
      <c r="AU38">
        <v>1525</v>
      </c>
      <c r="AV38" s="6">
        <v>45666</v>
      </c>
      <c r="AW38" s="34" t="s">
        <v>181</v>
      </c>
      <c r="AX38" t="s">
        <v>1612</v>
      </c>
      <c r="AY38" s="182">
        <v>202400000000095</v>
      </c>
      <c r="AZ38" t="s">
        <v>159</v>
      </c>
      <c r="BA38" s="100"/>
      <c r="BB38" s="100"/>
      <c r="BC38" s="6">
        <v>45664</v>
      </c>
      <c r="BD38" s="1" t="s">
        <v>495</v>
      </c>
      <c r="BE38" s="1" t="s">
        <v>495</v>
      </c>
      <c r="BF38" t="s">
        <v>183</v>
      </c>
      <c r="BG38" t="s">
        <v>472</v>
      </c>
      <c r="BH38" t="s">
        <v>463</v>
      </c>
      <c r="BI38" t="s">
        <v>504</v>
      </c>
      <c r="BJ38" s="1">
        <v>80111600</v>
      </c>
      <c r="BK38" s="118" t="s">
        <v>1878</v>
      </c>
      <c r="BL38" s="104">
        <v>45659</v>
      </c>
      <c r="BM38" s="1" t="s">
        <v>158</v>
      </c>
      <c r="BN38" s="103" t="s">
        <v>188</v>
      </c>
      <c r="BO38" s="6">
        <v>45664</v>
      </c>
      <c r="BP38" s="103" t="s">
        <v>306</v>
      </c>
      <c r="BQ38" s="6">
        <v>45664</v>
      </c>
      <c r="BR38" s="6">
        <v>45666</v>
      </c>
      <c r="BS38" s="6">
        <v>46004</v>
      </c>
      <c r="BT38" s="105">
        <f>+Tabla3[[#This Row],[FECHA TERMINACION
(INICIAL)]]-Tabla3[[#This Row],[FECHA INICIO]]</f>
        <v>338</v>
      </c>
      <c r="BU38" s="105">
        <f>+Tabla3[[#This Row],[PLAZO DE EJECUCIÓN EN DÍAS (INICIAL)]]/30</f>
        <v>11.266666666666667</v>
      </c>
      <c r="BV38" t="s">
        <v>1628</v>
      </c>
      <c r="BW38" s="5">
        <f>+BD_2!E36</f>
        <v>0</v>
      </c>
      <c r="BX38" s="5">
        <f>BD_2!BA36</f>
        <v>0</v>
      </c>
      <c r="BY38" s="1">
        <f>BD_2!BZ36</f>
        <v>0</v>
      </c>
      <c r="BZ38" s="1" t="str">
        <f>+BD_2!CA36</f>
        <v>2 NO</v>
      </c>
      <c r="CA38" s="6" t="str">
        <f>BD_2!CF36</f>
        <v>2 NO</v>
      </c>
      <c r="CB38" s="1" t="s">
        <v>159</v>
      </c>
      <c r="CC38">
        <f t="shared" si="10"/>
        <v>338</v>
      </c>
      <c r="CD38" s="23">
        <f t="shared" si="11"/>
        <v>45666</v>
      </c>
      <c r="CE38" s="23">
        <f t="shared" si="12"/>
        <v>46004</v>
      </c>
      <c r="CF38" s="8">
        <f t="shared" ref="CF38:CF43" ca="1" si="20">IF((($F$1-$CD38)/($CE38-$CD38))&gt;=100%,100%,(($F$1-$CD38)/($CE38-$CD38)))</f>
        <v>0.22189349112426035</v>
      </c>
      <c r="CG38" s="5">
        <f t="shared" ref="CG38:CG43" si="21">$AJ38+$BX38-$BW38</f>
        <v>89333333</v>
      </c>
      <c r="CH38" s="1" t="str">
        <f t="shared" ref="CH38:CH43" ca="1" si="22">+IF(CA38="1 SI","FINALIZADO",IF($CE38&lt;=$F$1,"FINALIZADO","EJECUCIÓN"))</f>
        <v>EJECUCIÓN</v>
      </c>
      <c r="CI38" s="1"/>
      <c r="CK38" s="10"/>
      <c r="CL38" s="106"/>
      <c r="CM38"/>
      <c r="CN38" s="103"/>
      <c r="CP38" s="1" t="s">
        <v>159</v>
      </c>
      <c r="CQ38" s="1" t="str">
        <f t="shared" si="19"/>
        <v>enero</v>
      </c>
      <c r="CR38" s="1" t="s">
        <v>158</v>
      </c>
      <c r="CS38" s="1" t="s">
        <v>158</v>
      </c>
      <c r="CT38" s="1" t="s">
        <v>158</v>
      </c>
      <c r="CU38" t="s">
        <v>496</v>
      </c>
      <c r="CV38" t="s">
        <v>497</v>
      </c>
    </row>
    <row r="39" spans="1:100">
      <c r="A39" s="1" t="str">
        <f t="shared" si="0"/>
        <v/>
      </c>
      <c r="B39" s="2" t="str">
        <f t="shared" si="16"/>
        <v/>
      </c>
      <c r="C39" s="1" t="str">
        <f t="shared" si="2"/>
        <v/>
      </c>
      <c r="D39" s="1" t="str">
        <f t="shared" si="3"/>
        <v/>
      </c>
      <c r="E39" s="1" t="str">
        <f t="shared" si="17"/>
        <v/>
      </c>
      <c r="F39" s="2" t="str">
        <f t="shared" ca="1" si="5"/>
        <v>E</v>
      </c>
      <c r="G39" s="3" t="str">
        <f t="shared" ca="1" si="6"/>
        <v/>
      </c>
      <c r="H39" s="3" t="str">
        <f t="shared" si="7"/>
        <v/>
      </c>
      <c r="I39" s="1" t="str">
        <f t="shared" si="18"/>
        <v/>
      </c>
      <c r="J39" s="3" t="str">
        <f t="shared" si="8"/>
        <v/>
      </c>
      <c r="K39" s="3" t="str">
        <f t="shared" si="9"/>
        <v/>
      </c>
      <c r="L39" s="1">
        <v>2025</v>
      </c>
      <c r="M39" s="4">
        <v>36</v>
      </c>
      <c r="N39" t="s">
        <v>481</v>
      </c>
      <c r="O39" s="1" t="s">
        <v>106</v>
      </c>
      <c r="P39" t="s">
        <v>108</v>
      </c>
      <c r="Q39" t="s">
        <v>118</v>
      </c>
      <c r="R39" t="s">
        <v>134</v>
      </c>
      <c r="S39" t="s">
        <v>207</v>
      </c>
      <c r="T39" s="1" t="s">
        <v>105</v>
      </c>
      <c r="U39" s="1" t="s">
        <v>149</v>
      </c>
      <c r="V39" t="s">
        <v>473</v>
      </c>
      <c r="W39" s="1" t="s">
        <v>153</v>
      </c>
      <c r="X39" s="3" t="s">
        <v>523</v>
      </c>
      <c r="Y39" s="103" t="s">
        <v>156</v>
      </c>
      <c r="Z39" t="s">
        <v>460</v>
      </c>
      <c r="AA39" t="s">
        <v>544</v>
      </c>
      <c r="AB39" t="s">
        <v>1417</v>
      </c>
      <c r="AC39" s="38" t="s">
        <v>1919</v>
      </c>
      <c r="AD39" s="103" t="s">
        <v>165</v>
      </c>
      <c r="AE39" s="103" t="s">
        <v>504</v>
      </c>
      <c r="AF39" t="s">
        <v>1629</v>
      </c>
      <c r="AG39" t="s">
        <v>1631</v>
      </c>
      <c r="AH39" t="s">
        <v>1630</v>
      </c>
      <c r="AI39" s="37">
        <v>100200000</v>
      </c>
      <c r="AJ39" s="37">
        <v>100200000</v>
      </c>
      <c r="AK39" s="5">
        <v>9000000</v>
      </c>
      <c r="AL39" s="5">
        <v>0</v>
      </c>
      <c r="AM39" s="1" t="s">
        <v>175</v>
      </c>
      <c r="AN39" t="s">
        <v>159</v>
      </c>
      <c r="AO39" t="s">
        <v>151</v>
      </c>
      <c r="AP39" s="100"/>
      <c r="AQ39" s="100"/>
      <c r="AR39" s="100"/>
      <c r="AS39" s="3">
        <v>1325</v>
      </c>
      <c r="AT39" s="104">
        <v>45664</v>
      </c>
      <c r="AU39">
        <v>1425</v>
      </c>
      <c r="AV39" s="6">
        <v>45666</v>
      </c>
      <c r="AW39" s="34" t="s">
        <v>181</v>
      </c>
      <c r="AX39" t="s">
        <v>1612</v>
      </c>
      <c r="AY39" s="182">
        <v>202400000000095</v>
      </c>
      <c r="AZ39" t="s">
        <v>159</v>
      </c>
      <c r="BA39" s="100"/>
      <c r="BB39" s="100"/>
      <c r="BC39" s="6">
        <v>45664</v>
      </c>
      <c r="BD39" s="1" t="s">
        <v>495</v>
      </c>
      <c r="BE39" s="1" t="s">
        <v>495</v>
      </c>
      <c r="BF39" t="s">
        <v>183</v>
      </c>
      <c r="BG39" t="s">
        <v>472</v>
      </c>
      <c r="BH39" t="s">
        <v>463</v>
      </c>
      <c r="BI39" t="s">
        <v>504</v>
      </c>
      <c r="BJ39" s="1">
        <v>80111600</v>
      </c>
      <c r="BK39" s="118" t="s">
        <v>1879</v>
      </c>
      <c r="BL39" s="104">
        <v>45659</v>
      </c>
      <c r="BM39" s="1" t="s">
        <v>158</v>
      </c>
      <c r="BN39" s="103" t="s">
        <v>188</v>
      </c>
      <c r="BO39" s="6">
        <v>45665</v>
      </c>
      <c r="BP39" s="103" t="s">
        <v>306</v>
      </c>
      <c r="BQ39" s="6">
        <v>45665</v>
      </c>
      <c r="BR39" s="6">
        <v>45666</v>
      </c>
      <c r="BS39" s="6">
        <v>46003</v>
      </c>
      <c r="BT39" s="105">
        <f>+Tabla3[[#This Row],[FECHA TERMINACION
(INICIAL)]]-Tabla3[[#This Row],[FECHA INICIO]]</f>
        <v>337</v>
      </c>
      <c r="BU39" s="105">
        <f>+Tabla3[[#This Row],[PLAZO DE EJECUCIÓN EN DÍAS (INICIAL)]]/30</f>
        <v>11.233333333333333</v>
      </c>
      <c r="BV39" t="s">
        <v>1632</v>
      </c>
      <c r="BW39" s="5">
        <f>+BD_2!E37</f>
        <v>0</v>
      </c>
      <c r="BX39" s="5">
        <f>BD_2!BA37</f>
        <v>0</v>
      </c>
      <c r="BY39" s="1">
        <f>BD_2!BZ37</f>
        <v>0</v>
      </c>
      <c r="BZ39" s="1" t="str">
        <f>+BD_2!CA37</f>
        <v>2 NO</v>
      </c>
      <c r="CA39" s="6" t="str">
        <f>BD_2!CF37</f>
        <v>2 NO</v>
      </c>
      <c r="CB39" s="1" t="s">
        <v>159</v>
      </c>
      <c r="CC39">
        <f t="shared" si="10"/>
        <v>337</v>
      </c>
      <c r="CD39" s="23">
        <f t="shared" si="11"/>
        <v>45666</v>
      </c>
      <c r="CE39" s="23">
        <f t="shared" si="12"/>
        <v>46003</v>
      </c>
      <c r="CF39" s="8">
        <f t="shared" ca="1" si="20"/>
        <v>0.22255192878338279</v>
      </c>
      <c r="CG39" s="5">
        <f t="shared" si="21"/>
        <v>100200000</v>
      </c>
      <c r="CH39" s="1" t="str">
        <f t="shared" ca="1" si="22"/>
        <v>EJECUCIÓN</v>
      </c>
      <c r="CI39" s="1"/>
      <c r="CK39" s="10"/>
      <c r="CL39" s="106"/>
      <c r="CM39"/>
      <c r="CN39" s="103"/>
      <c r="CP39" s="1" t="s">
        <v>159</v>
      </c>
      <c r="CQ39" s="1" t="str">
        <f t="shared" si="19"/>
        <v>enero</v>
      </c>
      <c r="CR39" s="1" t="s">
        <v>158</v>
      </c>
      <c r="CS39" s="1" t="s">
        <v>158</v>
      </c>
      <c r="CT39" s="1" t="s">
        <v>158</v>
      </c>
      <c r="CU39" t="s">
        <v>496</v>
      </c>
      <c r="CV39" t="s">
        <v>497</v>
      </c>
    </row>
    <row r="40" spans="1:100">
      <c r="A40" s="1" t="str">
        <f t="shared" si="0"/>
        <v/>
      </c>
      <c r="B40" s="2" t="str">
        <f t="shared" si="16"/>
        <v/>
      </c>
      <c r="C40" s="1" t="str">
        <f t="shared" si="2"/>
        <v/>
      </c>
      <c r="D40" s="1" t="str">
        <f t="shared" si="3"/>
        <v/>
      </c>
      <c r="E40" s="1" t="str">
        <f t="shared" si="17"/>
        <v/>
      </c>
      <c r="F40" s="2" t="str">
        <f t="shared" ca="1" si="5"/>
        <v>E</v>
      </c>
      <c r="G40" s="3" t="str">
        <f t="shared" ca="1" si="6"/>
        <v/>
      </c>
      <c r="H40" s="3" t="str">
        <f t="shared" si="7"/>
        <v/>
      </c>
      <c r="I40" s="1" t="str">
        <f t="shared" si="18"/>
        <v/>
      </c>
      <c r="J40" s="3" t="str">
        <f t="shared" si="8"/>
        <v/>
      </c>
      <c r="K40" s="3" t="str">
        <f t="shared" si="9"/>
        <v/>
      </c>
      <c r="L40" s="1">
        <v>2025</v>
      </c>
      <c r="M40" s="4">
        <v>37</v>
      </c>
      <c r="N40" t="s">
        <v>481</v>
      </c>
      <c r="O40" s="1" t="s">
        <v>106</v>
      </c>
      <c r="P40" t="s">
        <v>108</v>
      </c>
      <c r="Q40" t="s">
        <v>118</v>
      </c>
      <c r="R40" t="s">
        <v>134</v>
      </c>
      <c r="S40" t="s">
        <v>207</v>
      </c>
      <c r="T40" s="1" t="s">
        <v>105</v>
      </c>
      <c r="U40" s="1" t="s">
        <v>149</v>
      </c>
      <c r="V40" t="s">
        <v>1633</v>
      </c>
      <c r="W40" s="1" t="s">
        <v>153</v>
      </c>
      <c r="X40" s="111" t="s">
        <v>524</v>
      </c>
      <c r="Y40" s="103" t="s">
        <v>1634</v>
      </c>
      <c r="Z40" t="s">
        <v>1635</v>
      </c>
      <c r="AA40" t="s">
        <v>555</v>
      </c>
      <c r="AB40" t="s">
        <v>1165</v>
      </c>
      <c r="AC40" s="38" t="s">
        <v>1920</v>
      </c>
      <c r="AD40" s="103" t="s">
        <v>165</v>
      </c>
      <c r="AE40" t="s">
        <v>504</v>
      </c>
      <c r="AF40" t="s">
        <v>1638</v>
      </c>
      <c r="AG40" t="s">
        <v>1640</v>
      </c>
      <c r="AH40" t="s">
        <v>1639</v>
      </c>
      <c r="AI40" s="37">
        <v>59280000</v>
      </c>
      <c r="AJ40" s="37">
        <v>59280000</v>
      </c>
      <c r="AK40" s="5">
        <v>5200000</v>
      </c>
      <c r="AL40" s="5">
        <v>0</v>
      </c>
      <c r="AM40" s="1" t="s">
        <v>175</v>
      </c>
      <c r="AN40" t="s">
        <v>159</v>
      </c>
      <c r="AO40" t="s">
        <v>151</v>
      </c>
      <c r="AP40" s="100">
        <v>0</v>
      </c>
      <c r="AQ40" s="100"/>
      <c r="AR40" s="100"/>
      <c r="AS40" s="3">
        <v>1325</v>
      </c>
      <c r="AT40" s="104">
        <v>45664</v>
      </c>
      <c r="AU40">
        <v>1325</v>
      </c>
      <c r="AV40" s="6">
        <v>45666</v>
      </c>
      <c r="AW40" s="34" t="s">
        <v>181</v>
      </c>
      <c r="AX40" t="s">
        <v>1612</v>
      </c>
      <c r="AY40" s="182">
        <v>202400000000095</v>
      </c>
      <c r="AZ40" t="s">
        <v>159</v>
      </c>
      <c r="BA40" s="100"/>
      <c r="BB40" s="100"/>
      <c r="BC40" s="6">
        <v>45664</v>
      </c>
      <c r="BD40" s="1" t="s">
        <v>495</v>
      </c>
      <c r="BE40" s="1" t="s">
        <v>495</v>
      </c>
      <c r="BF40" t="s">
        <v>183</v>
      </c>
      <c r="BG40" t="s">
        <v>472</v>
      </c>
      <c r="BH40" t="s">
        <v>463</v>
      </c>
      <c r="BI40" t="s">
        <v>504</v>
      </c>
      <c r="BJ40" s="1">
        <v>80111600</v>
      </c>
      <c r="BK40" s="118" t="s">
        <v>1880</v>
      </c>
      <c r="BL40" s="104">
        <v>45660</v>
      </c>
      <c r="BM40" s="1" t="s">
        <v>158</v>
      </c>
      <c r="BN40" s="103" t="s">
        <v>188</v>
      </c>
      <c r="BO40" s="6">
        <v>45664</v>
      </c>
      <c r="BP40" s="103" t="s">
        <v>306</v>
      </c>
      <c r="BQ40" s="6">
        <v>45664</v>
      </c>
      <c r="BR40" s="6">
        <v>45666</v>
      </c>
      <c r="BS40" s="6">
        <v>46011</v>
      </c>
      <c r="BT40" s="105">
        <f>+Tabla3[[#This Row],[FECHA TERMINACION
(INICIAL)]]-Tabla3[[#This Row],[FECHA INICIO]]</f>
        <v>345</v>
      </c>
      <c r="BU40" s="105">
        <f>+Tabla3[[#This Row],[PLAZO DE EJECUCIÓN EN DÍAS (INICIAL)]]/30</f>
        <v>11.5</v>
      </c>
      <c r="BV40" t="s">
        <v>1613</v>
      </c>
      <c r="BW40" s="5">
        <f>+BD_2!E38</f>
        <v>0</v>
      </c>
      <c r="BX40" s="5">
        <f>BD_2!BA38</f>
        <v>0</v>
      </c>
      <c r="BY40" s="1">
        <f>BD_2!BZ38</f>
        <v>0</v>
      </c>
      <c r="BZ40" s="1" t="str">
        <f>+BD_2!CA38</f>
        <v>2 NO</v>
      </c>
      <c r="CA40" s="6" t="str">
        <f>BD_2!CF38</f>
        <v>2 NO</v>
      </c>
      <c r="CB40" s="1" t="s">
        <v>159</v>
      </c>
      <c r="CC40">
        <f t="shared" si="10"/>
        <v>345</v>
      </c>
      <c r="CD40" s="23">
        <f t="shared" si="11"/>
        <v>45666</v>
      </c>
      <c r="CE40" s="23">
        <f t="shared" si="12"/>
        <v>46011</v>
      </c>
      <c r="CF40" s="8">
        <f t="shared" ca="1" si="20"/>
        <v>0.21739130434782608</v>
      </c>
      <c r="CG40" s="5">
        <f t="shared" si="21"/>
        <v>59280000</v>
      </c>
      <c r="CH40" s="1" t="str">
        <f t="shared" ca="1" si="22"/>
        <v>EJECUCIÓN</v>
      </c>
      <c r="CI40" s="1"/>
      <c r="CK40" s="10"/>
      <c r="CL40" s="106"/>
      <c r="CM40"/>
      <c r="CN40" s="103"/>
      <c r="CP40" s="1" t="s">
        <v>159</v>
      </c>
      <c r="CQ40" s="1" t="str">
        <f t="shared" si="19"/>
        <v>enero</v>
      </c>
      <c r="CR40" s="1" t="s">
        <v>158</v>
      </c>
      <c r="CS40" s="1" t="s">
        <v>158</v>
      </c>
      <c r="CT40" s="1" t="s">
        <v>158</v>
      </c>
      <c r="CU40" t="s">
        <v>496</v>
      </c>
      <c r="CV40" t="s">
        <v>497</v>
      </c>
    </row>
    <row r="41" spans="1:100">
      <c r="A41" s="1" t="str">
        <f t="shared" si="0"/>
        <v/>
      </c>
      <c r="B41" s="2" t="str">
        <f t="shared" si="16"/>
        <v/>
      </c>
      <c r="C41" s="1" t="str">
        <f t="shared" si="2"/>
        <v/>
      </c>
      <c r="D41" s="1" t="str">
        <f t="shared" si="3"/>
        <v/>
      </c>
      <c r="E41" s="1" t="str">
        <f t="shared" si="17"/>
        <v/>
      </c>
      <c r="F41" s="2" t="str">
        <f t="shared" ca="1" si="5"/>
        <v>E</v>
      </c>
      <c r="G41" s="3" t="str">
        <f t="shared" ca="1" si="6"/>
        <v/>
      </c>
      <c r="H41" s="3" t="str">
        <f t="shared" si="7"/>
        <v/>
      </c>
      <c r="I41" s="1" t="str">
        <f t="shared" si="18"/>
        <v/>
      </c>
      <c r="J41" s="3" t="str">
        <f t="shared" si="8"/>
        <v/>
      </c>
      <c r="K41" s="3" t="str">
        <f t="shared" si="9"/>
        <v/>
      </c>
      <c r="L41" s="1">
        <v>2025</v>
      </c>
      <c r="M41" s="4">
        <v>38</v>
      </c>
      <c r="N41" t="s">
        <v>481</v>
      </c>
      <c r="O41" s="1" t="s">
        <v>106</v>
      </c>
      <c r="P41" t="s">
        <v>108</v>
      </c>
      <c r="Q41" t="s">
        <v>118</v>
      </c>
      <c r="R41" t="s">
        <v>134</v>
      </c>
      <c r="S41" t="s">
        <v>207</v>
      </c>
      <c r="T41" s="1" t="s">
        <v>105</v>
      </c>
      <c r="U41" s="1" t="s">
        <v>149</v>
      </c>
      <c r="V41" t="s">
        <v>1636</v>
      </c>
      <c r="W41" s="1" t="s">
        <v>153</v>
      </c>
      <c r="X41" s="111" t="s">
        <v>524</v>
      </c>
      <c r="Y41" s="103" t="s">
        <v>1637</v>
      </c>
      <c r="Z41" t="s">
        <v>1635</v>
      </c>
      <c r="AA41" t="s">
        <v>566</v>
      </c>
      <c r="AB41" t="s">
        <v>965</v>
      </c>
      <c r="AC41" s="38" t="s">
        <v>1921</v>
      </c>
      <c r="AD41" s="103" t="s">
        <v>165</v>
      </c>
      <c r="AE41" t="s">
        <v>504</v>
      </c>
      <c r="AF41" t="s">
        <v>1641</v>
      </c>
      <c r="AG41" t="s">
        <v>1643</v>
      </c>
      <c r="AH41" t="s">
        <v>1642</v>
      </c>
      <c r="AI41" s="37">
        <v>78400000</v>
      </c>
      <c r="AJ41" s="37">
        <v>78400000</v>
      </c>
      <c r="AK41" s="5">
        <v>7000000</v>
      </c>
      <c r="AL41" s="5">
        <v>0</v>
      </c>
      <c r="AM41" s="1" t="s">
        <v>175</v>
      </c>
      <c r="AN41" t="s">
        <v>159</v>
      </c>
      <c r="AO41" t="s">
        <v>151</v>
      </c>
      <c r="AP41" s="100">
        <v>0</v>
      </c>
      <c r="AQ41" s="100"/>
      <c r="AR41" s="100"/>
      <c r="AS41" s="3">
        <v>1325</v>
      </c>
      <c r="AT41" s="104">
        <v>45664</v>
      </c>
      <c r="AU41">
        <v>2025</v>
      </c>
      <c r="AV41" s="6">
        <v>45666</v>
      </c>
      <c r="AW41" s="34" t="s">
        <v>181</v>
      </c>
      <c r="AX41" t="s">
        <v>1612</v>
      </c>
      <c r="AY41" s="182">
        <v>202400000000095</v>
      </c>
      <c r="AZ41" t="s">
        <v>159</v>
      </c>
      <c r="BA41" s="100"/>
      <c r="BB41" s="100"/>
      <c r="BC41" s="6">
        <v>45664</v>
      </c>
      <c r="BD41" s="1" t="s">
        <v>495</v>
      </c>
      <c r="BE41" s="1" t="s">
        <v>495</v>
      </c>
      <c r="BF41" t="s">
        <v>183</v>
      </c>
      <c r="BG41" t="s">
        <v>472</v>
      </c>
      <c r="BH41" t="s">
        <v>463</v>
      </c>
      <c r="BI41" t="s">
        <v>504</v>
      </c>
      <c r="BJ41" s="1">
        <v>80111600</v>
      </c>
      <c r="BK41" s="118" t="s">
        <v>1881</v>
      </c>
      <c r="BL41" s="104">
        <v>45660</v>
      </c>
      <c r="BM41" s="1" t="s">
        <v>158</v>
      </c>
      <c r="BN41" s="103" t="s">
        <v>188</v>
      </c>
      <c r="BO41" s="6">
        <v>45665</v>
      </c>
      <c r="BP41" s="103" t="s">
        <v>306</v>
      </c>
      <c r="BQ41" s="6">
        <v>45665</v>
      </c>
      <c r="BR41" s="6">
        <v>45666</v>
      </c>
      <c r="BS41" s="6">
        <v>46005</v>
      </c>
      <c r="BT41" s="105">
        <f>+Tabla3[[#This Row],[FECHA TERMINACION
(INICIAL)]]-Tabla3[[#This Row],[FECHA INICIO]]</f>
        <v>339</v>
      </c>
      <c r="BU41" s="105">
        <f>+Tabla3[[#This Row],[PLAZO DE EJECUCIÓN EN DÍAS (INICIAL)]]/30</f>
        <v>11.3</v>
      </c>
      <c r="BV41" t="s">
        <v>1644</v>
      </c>
      <c r="BW41" s="5">
        <f>+BD_2!E39</f>
        <v>0</v>
      </c>
      <c r="BX41" s="5">
        <f>BD_2!BA39</f>
        <v>0</v>
      </c>
      <c r="BY41" s="1">
        <f>BD_2!BZ39</f>
        <v>0</v>
      </c>
      <c r="BZ41" s="1" t="str">
        <f>+BD_2!CA39</f>
        <v>2 NO</v>
      </c>
      <c r="CA41" s="6" t="str">
        <f>BD_2!CF39</f>
        <v>2 NO</v>
      </c>
      <c r="CB41" s="1" t="s">
        <v>159</v>
      </c>
      <c r="CC41">
        <f t="shared" si="10"/>
        <v>339</v>
      </c>
      <c r="CD41" s="23">
        <f t="shared" si="11"/>
        <v>45666</v>
      </c>
      <c r="CE41" s="23">
        <f t="shared" si="12"/>
        <v>46005</v>
      </c>
      <c r="CF41" s="8">
        <f t="shared" ca="1" si="20"/>
        <v>0.22123893805309736</v>
      </c>
      <c r="CG41" s="5">
        <f t="shared" si="21"/>
        <v>78400000</v>
      </c>
      <c r="CH41" s="1" t="str">
        <f t="shared" ca="1" si="22"/>
        <v>EJECUCIÓN</v>
      </c>
      <c r="CI41" s="1"/>
      <c r="CK41" s="10"/>
      <c r="CL41" s="106"/>
      <c r="CM41"/>
      <c r="CN41" s="103"/>
      <c r="CP41" s="1" t="s">
        <v>159</v>
      </c>
      <c r="CQ41" s="1" t="str">
        <f t="shared" si="19"/>
        <v>enero</v>
      </c>
      <c r="CR41" s="1" t="s">
        <v>158</v>
      </c>
      <c r="CS41" s="1" t="s">
        <v>158</v>
      </c>
      <c r="CT41" s="1" t="s">
        <v>158</v>
      </c>
      <c r="CU41" t="s">
        <v>496</v>
      </c>
      <c r="CV41" t="s">
        <v>497</v>
      </c>
    </row>
    <row r="42" spans="1:100">
      <c r="A42" s="1" t="str">
        <f t="shared" si="0"/>
        <v/>
      </c>
      <c r="B42" s="2" t="str">
        <f t="shared" si="16"/>
        <v/>
      </c>
      <c r="C42" s="1" t="str">
        <f t="shared" si="2"/>
        <v/>
      </c>
      <c r="D42" s="1" t="str">
        <f t="shared" si="3"/>
        <v/>
      </c>
      <c r="E42" s="1" t="str">
        <f t="shared" si="17"/>
        <v/>
      </c>
      <c r="F42" s="2" t="str">
        <f t="shared" ca="1" si="5"/>
        <v>E</v>
      </c>
      <c r="G42" s="3" t="str">
        <f t="shared" ca="1" si="6"/>
        <v/>
      </c>
      <c r="H42" s="3" t="str">
        <f t="shared" si="7"/>
        <v/>
      </c>
      <c r="I42" s="1" t="str">
        <f t="shared" si="18"/>
        <v/>
      </c>
      <c r="J42" s="3" t="str">
        <f t="shared" si="8"/>
        <v/>
      </c>
      <c r="K42" s="3" t="str">
        <f t="shared" si="9"/>
        <v/>
      </c>
      <c r="L42" s="1">
        <v>2025</v>
      </c>
      <c r="M42" s="4">
        <v>39</v>
      </c>
      <c r="N42" t="s">
        <v>480</v>
      </c>
      <c r="O42" s="1" t="s">
        <v>106</v>
      </c>
      <c r="P42" t="s">
        <v>108</v>
      </c>
      <c r="Q42" t="s">
        <v>118</v>
      </c>
      <c r="R42" t="s">
        <v>134</v>
      </c>
      <c r="S42" t="s">
        <v>207</v>
      </c>
      <c r="T42" s="1" t="s">
        <v>105</v>
      </c>
      <c r="U42" s="1" t="s">
        <v>149</v>
      </c>
      <c r="V42" t="s">
        <v>471</v>
      </c>
      <c r="W42" s="1" t="s">
        <v>153</v>
      </c>
      <c r="X42" s="111" t="s">
        <v>523</v>
      </c>
      <c r="Y42" s="103" t="s">
        <v>156</v>
      </c>
      <c r="Z42" t="s">
        <v>460</v>
      </c>
      <c r="AA42" t="s">
        <v>542</v>
      </c>
      <c r="AB42" t="s">
        <v>670</v>
      </c>
      <c r="AC42" s="38" t="s">
        <v>1922</v>
      </c>
      <c r="AD42" s="103" t="s">
        <v>492</v>
      </c>
      <c r="AE42" t="s">
        <v>492</v>
      </c>
      <c r="AF42" t="s">
        <v>1664</v>
      </c>
      <c r="AG42" t="s">
        <v>1666</v>
      </c>
      <c r="AH42" t="s">
        <v>1665</v>
      </c>
      <c r="AI42" s="37">
        <v>96408000</v>
      </c>
      <c r="AJ42" s="37">
        <v>96408000</v>
      </c>
      <c r="AK42" s="5">
        <v>8240000</v>
      </c>
      <c r="AL42" s="5">
        <v>0</v>
      </c>
      <c r="AM42" s="1" t="s">
        <v>175</v>
      </c>
      <c r="AN42" t="s">
        <v>159</v>
      </c>
      <c r="AO42" t="s">
        <v>151</v>
      </c>
      <c r="AP42" s="100">
        <v>0</v>
      </c>
      <c r="AQ42" s="100"/>
      <c r="AR42" s="100"/>
      <c r="AS42" s="3">
        <v>6525</v>
      </c>
      <c r="AT42" s="104">
        <v>45665</v>
      </c>
      <c r="AU42">
        <v>1824</v>
      </c>
      <c r="AV42" s="6">
        <v>45300</v>
      </c>
      <c r="AW42" s="34" t="s">
        <v>181</v>
      </c>
      <c r="AX42" t="s">
        <v>1662</v>
      </c>
      <c r="AY42" s="182">
        <v>202400000000095</v>
      </c>
      <c r="AZ42" t="s">
        <v>159</v>
      </c>
      <c r="BA42" s="100"/>
      <c r="BB42" s="100"/>
      <c r="BC42" s="6">
        <v>45666</v>
      </c>
      <c r="BD42" s="1" t="s">
        <v>495</v>
      </c>
      <c r="BE42" s="1" t="s">
        <v>495</v>
      </c>
      <c r="BF42" t="s">
        <v>183</v>
      </c>
      <c r="BG42" t="s">
        <v>1667</v>
      </c>
      <c r="BH42" t="s">
        <v>1668</v>
      </c>
      <c r="BI42" t="s">
        <v>492</v>
      </c>
      <c r="BJ42" s="1">
        <v>80111600</v>
      </c>
      <c r="BK42" s="118" t="s">
        <v>1882</v>
      </c>
      <c r="BL42" s="104">
        <v>45666</v>
      </c>
      <c r="BM42" s="1" t="s">
        <v>158</v>
      </c>
      <c r="BN42" s="103" t="s">
        <v>188</v>
      </c>
      <c r="BO42" s="6">
        <v>45666</v>
      </c>
      <c r="BP42" s="103" t="s">
        <v>305</v>
      </c>
      <c r="BQ42" s="6">
        <v>45666</v>
      </c>
      <c r="BR42" s="6">
        <v>45667</v>
      </c>
      <c r="BS42" s="6">
        <v>46021</v>
      </c>
      <c r="BT42" s="105">
        <f>+Tabla3[[#This Row],[FECHA TERMINACION
(INICIAL)]]-Tabla3[[#This Row],[FECHA INICIO]]</f>
        <v>354</v>
      </c>
      <c r="BU42" s="105">
        <f>+Tabla3[[#This Row],[PLAZO DE EJECUCIÓN EN DÍAS (INICIAL)]]/30</f>
        <v>11.8</v>
      </c>
      <c r="BV42" t="s">
        <v>1669</v>
      </c>
      <c r="BW42" s="5">
        <f>+BD_2!E40</f>
        <v>0</v>
      </c>
      <c r="BX42" s="5">
        <f>BD_2!BA40</f>
        <v>0</v>
      </c>
      <c r="BY42" s="1">
        <f>BD_2!BZ40</f>
        <v>0</v>
      </c>
      <c r="BZ42" s="1" t="str">
        <f>+BD_2!CA40</f>
        <v>2 NO</v>
      </c>
      <c r="CA42" s="6" t="str">
        <f>BD_2!CF40</f>
        <v>2 NO</v>
      </c>
      <c r="CB42" s="1" t="s">
        <v>159</v>
      </c>
      <c r="CC42">
        <f t="shared" si="10"/>
        <v>354</v>
      </c>
      <c r="CD42" s="23">
        <f t="shared" si="11"/>
        <v>45667</v>
      </c>
      <c r="CE42" s="23">
        <f t="shared" si="12"/>
        <v>46021</v>
      </c>
      <c r="CF42" s="8">
        <f t="shared" ca="1" si="20"/>
        <v>0.20903954802259886</v>
      </c>
      <c r="CG42" s="5">
        <f t="shared" si="21"/>
        <v>96408000</v>
      </c>
      <c r="CH42" s="1" t="str">
        <f t="shared" ca="1" si="22"/>
        <v>EJECUCIÓN</v>
      </c>
      <c r="CI42" s="1"/>
      <c r="CK42" s="10"/>
      <c r="CL42" s="106"/>
      <c r="CM42"/>
      <c r="CN42" s="103"/>
      <c r="CP42" s="1" t="s">
        <v>159</v>
      </c>
      <c r="CQ42" s="1" t="str">
        <f t="shared" si="19"/>
        <v>enero</v>
      </c>
      <c r="CR42" s="1" t="s">
        <v>158</v>
      </c>
      <c r="CS42" s="1" t="s">
        <v>158</v>
      </c>
      <c r="CT42" s="1" t="s">
        <v>158</v>
      </c>
      <c r="CU42" t="s">
        <v>496</v>
      </c>
      <c r="CV42" t="s">
        <v>497</v>
      </c>
    </row>
    <row r="43" spans="1:100">
      <c r="A43" s="1" t="str">
        <f t="shared" si="0"/>
        <v/>
      </c>
      <c r="B43" s="2" t="str">
        <f t="shared" si="16"/>
        <v/>
      </c>
      <c r="C43" s="1" t="str">
        <f t="shared" si="2"/>
        <v/>
      </c>
      <c r="D43" s="1" t="str">
        <f t="shared" si="3"/>
        <v/>
      </c>
      <c r="E43" s="1" t="str">
        <f t="shared" si="17"/>
        <v/>
      </c>
      <c r="F43" s="2" t="str">
        <f t="shared" ca="1" si="5"/>
        <v>E</v>
      </c>
      <c r="G43" s="3" t="str">
        <f t="shared" ca="1" si="6"/>
        <v/>
      </c>
      <c r="H43" s="3" t="str">
        <f t="shared" si="7"/>
        <v/>
      </c>
      <c r="I43" s="1" t="str">
        <f t="shared" si="18"/>
        <v/>
      </c>
      <c r="J43" s="3" t="str">
        <f t="shared" si="8"/>
        <v/>
      </c>
      <c r="K43" s="3" t="str">
        <f t="shared" si="9"/>
        <v/>
      </c>
      <c r="L43" s="1">
        <v>2025</v>
      </c>
      <c r="M43" s="4">
        <v>40</v>
      </c>
      <c r="N43" t="s">
        <v>472</v>
      </c>
      <c r="O43" s="1" t="s">
        <v>106</v>
      </c>
      <c r="P43" t="s">
        <v>108</v>
      </c>
      <c r="Q43" t="s">
        <v>118</v>
      </c>
      <c r="R43" t="s">
        <v>134</v>
      </c>
      <c r="S43" t="s">
        <v>207</v>
      </c>
      <c r="T43" s="1" t="s">
        <v>105</v>
      </c>
      <c r="U43" s="1" t="s">
        <v>149</v>
      </c>
      <c r="V43" t="s">
        <v>1645</v>
      </c>
      <c r="W43" s="1" t="s">
        <v>153</v>
      </c>
      <c r="X43" s="111" t="s">
        <v>523</v>
      </c>
      <c r="Y43" s="103" t="s">
        <v>156</v>
      </c>
      <c r="Z43" t="s">
        <v>1646</v>
      </c>
      <c r="AA43" t="s">
        <v>552</v>
      </c>
      <c r="AB43" t="s">
        <v>1581</v>
      </c>
      <c r="AC43" s="38" t="s">
        <v>1923</v>
      </c>
      <c r="AD43" s="103" t="s">
        <v>1647</v>
      </c>
      <c r="AE43" t="s">
        <v>504</v>
      </c>
      <c r="AF43" t="s">
        <v>1648</v>
      </c>
      <c r="AG43" t="s">
        <v>1670</v>
      </c>
      <c r="AH43" t="s">
        <v>1649</v>
      </c>
      <c r="AI43" s="37">
        <v>91733333</v>
      </c>
      <c r="AJ43" s="37">
        <v>91733333</v>
      </c>
      <c r="AK43" s="5">
        <v>8000000</v>
      </c>
      <c r="AL43" s="5">
        <v>0</v>
      </c>
      <c r="AM43" s="1" t="s">
        <v>175</v>
      </c>
      <c r="AN43" t="s">
        <v>159</v>
      </c>
      <c r="AO43" t="s">
        <v>151</v>
      </c>
      <c r="AP43" s="100">
        <v>0</v>
      </c>
      <c r="AQ43" s="100"/>
      <c r="AR43" s="100"/>
      <c r="AS43" s="3">
        <v>1725</v>
      </c>
      <c r="AT43" s="104">
        <v>45664</v>
      </c>
      <c r="AU43">
        <v>2725</v>
      </c>
      <c r="AV43" s="6">
        <v>45667</v>
      </c>
      <c r="AW43" s="34" t="s">
        <v>181</v>
      </c>
      <c r="AX43" t="s">
        <v>1612</v>
      </c>
      <c r="AY43" s="182">
        <v>202400000000095</v>
      </c>
      <c r="AZ43" t="s">
        <v>159</v>
      </c>
      <c r="BA43" s="100"/>
      <c r="BB43" s="100"/>
      <c r="BC43" s="6">
        <v>45665</v>
      </c>
      <c r="BD43" s="1" t="s">
        <v>495</v>
      </c>
      <c r="BE43" s="1" t="s">
        <v>495</v>
      </c>
      <c r="BF43" t="s">
        <v>183</v>
      </c>
      <c r="BG43" t="s">
        <v>1650</v>
      </c>
      <c r="BH43" t="s">
        <v>1655</v>
      </c>
      <c r="BI43" t="s">
        <v>504</v>
      </c>
      <c r="BJ43" s="1">
        <v>80111600</v>
      </c>
      <c r="BK43" s="118" t="s">
        <v>1883</v>
      </c>
      <c r="BL43" s="104">
        <v>45659</v>
      </c>
      <c r="BM43" s="1" t="s">
        <v>158</v>
      </c>
      <c r="BN43" s="103" t="s">
        <v>188</v>
      </c>
      <c r="BO43" s="6">
        <v>45666</v>
      </c>
      <c r="BP43" s="103" t="s">
        <v>306</v>
      </c>
      <c r="BQ43" s="6">
        <v>45666</v>
      </c>
      <c r="BR43" s="6">
        <v>45667</v>
      </c>
      <c r="BS43" s="6">
        <v>46014</v>
      </c>
      <c r="BT43" s="105">
        <f>+Tabla3[[#This Row],[FECHA TERMINACION
(INICIAL)]]-Tabla3[[#This Row],[FECHA INICIO]]</f>
        <v>347</v>
      </c>
      <c r="BU43" s="105">
        <f>+Tabla3[[#This Row],[PLAZO DE EJECUCIÓN EN DÍAS (INICIAL)]]/30</f>
        <v>11.566666666666666</v>
      </c>
      <c r="BV43" t="s">
        <v>1651</v>
      </c>
      <c r="BW43" s="5">
        <f>+BD_2!E41</f>
        <v>0</v>
      </c>
      <c r="BX43" s="5">
        <f>BD_2!BA41</f>
        <v>0</v>
      </c>
      <c r="BY43" s="1">
        <f>BD_2!BZ41</f>
        <v>0</v>
      </c>
      <c r="BZ43" s="1" t="str">
        <f>+BD_2!CA41</f>
        <v>2 NO</v>
      </c>
      <c r="CA43" s="6" t="str">
        <f>BD_2!CF41</f>
        <v>2 NO</v>
      </c>
      <c r="CB43" s="1" t="s">
        <v>159</v>
      </c>
      <c r="CC43">
        <f t="shared" si="10"/>
        <v>347</v>
      </c>
      <c r="CD43" s="23">
        <f t="shared" si="11"/>
        <v>45667</v>
      </c>
      <c r="CE43" s="23">
        <f t="shared" si="12"/>
        <v>46014</v>
      </c>
      <c r="CF43" s="8">
        <f t="shared" ca="1" si="20"/>
        <v>0.2132564841498559</v>
      </c>
      <c r="CG43" s="5">
        <f t="shared" si="21"/>
        <v>91733333</v>
      </c>
      <c r="CH43" s="1" t="str">
        <f t="shared" ca="1" si="22"/>
        <v>EJECUCIÓN</v>
      </c>
      <c r="CI43" s="1"/>
      <c r="CK43" s="10"/>
      <c r="CL43" s="106"/>
      <c r="CM43"/>
      <c r="CN43" s="103"/>
      <c r="CP43" s="1" t="s">
        <v>159</v>
      </c>
      <c r="CQ43" s="1" t="str">
        <f t="shared" si="19"/>
        <v>enero</v>
      </c>
      <c r="CR43" s="1" t="s">
        <v>158</v>
      </c>
      <c r="CS43" s="1" t="s">
        <v>158</v>
      </c>
      <c r="CT43" s="1" t="s">
        <v>158</v>
      </c>
      <c r="CU43" t="s">
        <v>496</v>
      </c>
      <c r="CV43" t="s">
        <v>497</v>
      </c>
    </row>
    <row r="44" spans="1:100">
      <c r="A44" s="1"/>
      <c r="B44" s="2"/>
      <c r="E44" s="1"/>
      <c r="F44" s="2"/>
      <c r="H44" s="3"/>
      <c r="J44" s="3"/>
      <c r="K44" s="3"/>
      <c r="L44" s="1"/>
      <c r="M44" s="4"/>
      <c r="N44"/>
      <c r="O44" s="1"/>
      <c r="U44" s="1"/>
      <c r="V44"/>
      <c r="X44" s="111"/>
      <c r="Z44"/>
      <c r="AA44"/>
      <c r="AB44"/>
      <c r="AD44" s="103"/>
      <c r="AH44"/>
      <c r="AI44" s="37"/>
      <c r="AJ44" s="37"/>
      <c r="AK44" s="5"/>
      <c r="AL44" s="5"/>
      <c r="AM44" s="1"/>
      <c r="AP44" s="100"/>
      <c r="AQ44" s="100"/>
      <c r="AR44" s="100"/>
      <c r="AS44" s="3"/>
      <c r="AT44" s="104"/>
      <c r="AU44"/>
      <c r="AV44" s="6"/>
      <c r="AW44" s="34"/>
      <c r="AY44" s="182"/>
      <c r="BA44" s="100"/>
      <c r="BB44" s="100"/>
      <c r="BC44" s="6"/>
      <c r="BE44" s="1"/>
      <c r="BI44"/>
      <c r="BK44" s="118"/>
      <c r="BL44" s="104"/>
      <c r="BM44" s="1"/>
      <c r="BN44" s="103"/>
      <c r="BO44" s="6"/>
      <c r="BP44" s="103"/>
      <c r="BQ44" s="6"/>
      <c r="BR44" s="6"/>
      <c r="BS44" s="6"/>
      <c r="BT44" s="105"/>
      <c r="BU44" s="105"/>
      <c r="BW44" s="5"/>
      <c r="BX44" s="5"/>
      <c r="CA44" s="6"/>
      <c r="CB44" s="1"/>
      <c r="CD44" s="23"/>
      <c r="CE44" s="23"/>
      <c r="CF44" s="8"/>
      <c r="CG44" s="5"/>
      <c r="CI44" s="1"/>
      <c r="CK44" s="10"/>
      <c r="CL44" s="106"/>
      <c r="CM44"/>
      <c r="CN44" s="103"/>
      <c r="CR44" s="1"/>
      <c r="CS44" s="1"/>
      <c r="CT44" s="1"/>
    </row>
    <row r="45" spans="1:100">
      <c r="A45" s="1"/>
      <c r="B45" s="2"/>
      <c r="E45" s="1"/>
      <c r="F45" s="2"/>
      <c r="H45" s="3"/>
      <c r="J45" s="3"/>
      <c r="K45" s="3"/>
      <c r="L45" s="1"/>
      <c r="M45" s="4"/>
      <c r="N45"/>
      <c r="O45" s="1"/>
      <c r="U45" s="1"/>
      <c r="V45"/>
      <c r="X45" s="111"/>
      <c r="Z45"/>
      <c r="AA45"/>
      <c r="AB45"/>
      <c r="AD45" s="103"/>
      <c r="AH45"/>
      <c r="AI45" s="37"/>
      <c r="AJ45" s="37"/>
      <c r="AK45" s="5"/>
      <c r="AL45" s="5"/>
      <c r="AM45" s="1"/>
      <c r="AP45" s="100"/>
      <c r="AQ45" s="100"/>
      <c r="AR45" s="100"/>
      <c r="AS45" s="3"/>
      <c r="AT45" s="104"/>
      <c r="AU45"/>
      <c r="AV45" s="6"/>
      <c r="AW45" s="34"/>
      <c r="AY45" s="182"/>
      <c r="BA45" s="100"/>
      <c r="BB45" s="100"/>
      <c r="BC45" s="6"/>
      <c r="BE45" s="1"/>
      <c r="BI45"/>
      <c r="BK45" s="118"/>
      <c r="BL45" s="104"/>
      <c r="BM45" s="1"/>
      <c r="BN45" s="103"/>
      <c r="BO45" s="6"/>
      <c r="BP45" s="103"/>
      <c r="BQ45" s="6"/>
      <c r="BR45" s="6"/>
      <c r="BS45" s="6"/>
      <c r="BT45" s="105"/>
      <c r="BU45" s="105"/>
      <c r="BW45" s="5"/>
      <c r="BX45" s="5"/>
      <c r="CA45" s="6"/>
      <c r="CB45" s="1"/>
      <c r="CD45" s="23"/>
      <c r="CE45" s="23"/>
      <c r="CF45" s="8"/>
      <c r="CG45" s="5"/>
      <c r="CI45" s="1"/>
      <c r="CK45" s="10"/>
      <c r="CL45" s="106"/>
      <c r="CM45"/>
      <c r="CN45" s="103"/>
      <c r="CR45" s="1"/>
      <c r="CS45" s="1"/>
      <c r="CT45" s="1"/>
    </row>
    <row r="46" spans="1:100">
      <c r="A46" s="1"/>
      <c r="B46" s="2"/>
      <c r="E46" s="1"/>
      <c r="F46" s="2"/>
      <c r="H46" s="3"/>
      <c r="J46" s="3"/>
      <c r="K46" s="3"/>
      <c r="L46" s="1"/>
      <c r="M46" s="4"/>
      <c r="N46"/>
      <c r="O46" s="1"/>
      <c r="U46" s="1"/>
      <c r="V46"/>
      <c r="X46" s="111"/>
      <c r="Z46"/>
      <c r="AA46"/>
      <c r="AB46"/>
      <c r="AD46" s="103"/>
      <c r="AE46" s="103"/>
      <c r="AH46"/>
      <c r="AI46" s="37"/>
      <c r="AJ46" s="37"/>
      <c r="AK46" s="5"/>
      <c r="AL46" s="5"/>
      <c r="AM46" s="1"/>
      <c r="AP46" s="100"/>
      <c r="AQ46" s="100"/>
      <c r="AR46" s="100"/>
      <c r="AS46" s="3"/>
      <c r="AT46" s="104"/>
      <c r="AU46"/>
      <c r="AV46" s="6"/>
      <c r="AW46" s="34"/>
      <c r="AY46" s="182"/>
      <c r="BA46" s="100"/>
      <c r="BB46" s="100"/>
      <c r="BC46" s="6"/>
      <c r="BE46" s="1"/>
      <c r="BI46"/>
      <c r="BK46" s="118"/>
      <c r="BL46" s="104"/>
      <c r="BM46" s="1"/>
      <c r="BN46" s="103"/>
      <c r="BO46" s="6"/>
      <c r="BP46" s="103"/>
      <c r="BQ46" s="6"/>
      <c r="BR46" s="6"/>
      <c r="BS46" s="6"/>
      <c r="BT46" s="105"/>
      <c r="BU46" s="105"/>
      <c r="BW46" s="5"/>
      <c r="BX46" s="5"/>
      <c r="CA46" s="6"/>
      <c r="CB46" s="1"/>
      <c r="CD46" s="23"/>
      <c r="CE46" s="23"/>
      <c r="CF46" s="8"/>
      <c r="CG46" s="5"/>
      <c r="CI46" s="1"/>
      <c r="CK46" s="10"/>
      <c r="CL46" s="106"/>
      <c r="CM46"/>
      <c r="CN46" s="103"/>
      <c r="CR46" s="1"/>
      <c r="CS46" s="1"/>
      <c r="CT46" s="1"/>
    </row>
    <row r="47" spans="1:100">
      <c r="A47" s="1"/>
      <c r="B47" s="2"/>
      <c r="E47" s="1"/>
      <c r="F47" s="2"/>
      <c r="H47" s="3"/>
      <c r="J47" s="3"/>
      <c r="K47" s="3"/>
      <c r="L47" s="1"/>
      <c r="M47" s="4"/>
      <c r="N47"/>
      <c r="O47" s="1"/>
      <c r="U47" s="1"/>
      <c r="V47"/>
      <c r="X47" s="111"/>
      <c r="Z47"/>
      <c r="AA47"/>
      <c r="AB47"/>
      <c r="AD47" s="103"/>
      <c r="AE47" s="103"/>
      <c r="AH47"/>
      <c r="AI47" s="37"/>
      <c r="AJ47" s="37"/>
      <c r="AK47" s="5"/>
      <c r="AL47" s="5"/>
      <c r="AM47" s="1"/>
      <c r="AP47" s="100"/>
      <c r="AQ47" s="100"/>
      <c r="AR47" s="100"/>
      <c r="AS47" s="3"/>
      <c r="AT47" s="104"/>
      <c r="AU47"/>
      <c r="AV47" s="6"/>
      <c r="AW47" s="34"/>
      <c r="AY47" s="182"/>
      <c r="BA47" s="100"/>
      <c r="BB47" s="100"/>
      <c r="BC47" s="6"/>
      <c r="BE47" s="1"/>
      <c r="BI47"/>
      <c r="BK47" s="118"/>
      <c r="BL47" s="104"/>
      <c r="BM47" s="1"/>
      <c r="BN47" s="103"/>
      <c r="BO47" s="6"/>
      <c r="BP47" s="103"/>
      <c r="BQ47" s="6"/>
      <c r="BR47" s="6"/>
      <c r="BS47" s="6"/>
      <c r="BT47" s="105"/>
      <c r="BU47" s="105"/>
      <c r="BW47" s="5"/>
      <c r="BX47" s="5"/>
      <c r="CA47" s="6"/>
      <c r="CB47" s="1"/>
      <c r="CD47" s="23"/>
      <c r="CE47" s="23"/>
      <c r="CF47" s="8"/>
      <c r="CG47" s="5"/>
      <c r="CI47" s="1"/>
      <c r="CK47" s="10"/>
      <c r="CL47" s="106"/>
      <c r="CM47"/>
      <c r="CN47" s="103"/>
      <c r="CR47" s="1"/>
      <c r="CS47" s="1"/>
      <c r="CT47" s="1"/>
    </row>
    <row r="48" spans="1:100">
      <c r="A48" s="1"/>
      <c r="B48" s="2"/>
      <c r="E48" s="1"/>
      <c r="F48" s="2"/>
      <c r="H48" s="3"/>
      <c r="J48" s="3"/>
      <c r="K48" s="3"/>
      <c r="L48" s="1"/>
      <c r="M48" s="4"/>
      <c r="N48"/>
      <c r="O48" s="1"/>
      <c r="U48" s="1"/>
      <c r="V48"/>
      <c r="X48" s="111"/>
      <c r="Z48"/>
      <c r="AA48"/>
      <c r="AB48"/>
      <c r="AD48" s="103"/>
      <c r="AE48" s="103"/>
      <c r="AH48"/>
      <c r="AI48" s="37"/>
      <c r="AJ48" s="37"/>
      <c r="AK48" s="37"/>
      <c r="AL48" s="5"/>
      <c r="AM48" s="1"/>
      <c r="AP48" s="100"/>
      <c r="AQ48" s="100"/>
      <c r="AR48" s="100"/>
      <c r="AS48" s="3"/>
      <c r="AT48" s="104"/>
      <c r="AU48"/>
      <c r="AV48" s="6"/>
      <c r="AW48" s="34"/>
      <c r="AY48" s="182"/>
      <c r="BA48" s="100"/>
      <c r="BB48" s="100"/>
      <c r="BC48" s="6"/>
      <c r="BE48" s="1"/>
      <c r="BI48"/>
      <c r="BK48" s="118"/>
      <c r="BL48" s="104"/>
      <c r="BM48" s="1"/>
      <c r="BN48" s="103"/>
      <c r="BO48" s="6"/>
      <c r="BP48" s="103"/>
      <c r="BQ48" s="6"/>
      <c r="BR48" s="6"/>
      <c r="BS48" s="6"/>
      <c r="BT48" s="105"/>
      <c r="BU48" s="105"/>
      <c r="BW48" s="5"/>
      <c r="BX48" s="5"/>
      <c r="CA48" s="6"/>
      <c r="CB48" s="1"/>
      <c r="CD48" s="23"/>
      <c r="CE48" s="23"/>
      <c r="CF48" s="8"/>
      <c r="CG48" s="5"/>
      <c r="CI48" s="1"/>
      <c r="CK48" s="10"/>
      <c r="CL48" s="106"/>
      <c r="CM48"/>
      <c r="CN48" s="103"/>
      <c r="CR48" s="1"/>
      <c r="CS48" s="1"/>
      <c r="CT48" s="1"/>
    </row>
    <row r="49" spans="1:98">
      <c r="A49" s="1"/>
      <c r="B49" s="2"/>
      <c r="E49" s="1"/>
      <c r="F49" s="2"/>
      <c r="H49" s="3"/>
      <c r="J49" s="3"/>
      <c r="K49" s="3"/>
      <c r="L49" s="1"/>
      <c r="M49" s="4"/>
      <c r="N49"/>
      <c r="O49" s="1"/>
      <c r="U49" s="1"/>
      <c r="V49"/>
      <c r="X49" s="111"/>
      <c r="Z49"/>
      <c r="AA49"/>
      <c r="AB49"/>
      <c r="AD49" s="103"/>
      <c r="AE49" s="103"/>
      <c r="AH49"/>
      <c r="AI49" s="37"/>
      <c r="AJ49" s="37"/>
      <c r="AK49" s="5"/>
      <c r="AL49" s="5"/>
      <c r="AM49" s="1"/>
      <c r="AP49" s="100"/>
      <c r="AQ49" s="100"/>
      <c r="AR49" s="100"/>
      <c r="AS49" s="3"/>
      <c r="AT49" s="104"/>
      <c r="AU49"/>
      <c r="AV49" s="6"/>
      <c r="AW49" s="34"/>
      <c r="AY49" s="182"/>
      <c r="BA49" s="100"/>
      <c r="BB49" s="100"/>
      <c r="BC49" s="6"/>
      <c r="BE49" s="1"/>
      <c r="BI49"/>
      <c r="BK49" s="118"/>
      <c r="BL49" s="104"/>
      <c r="BM49" s="1"/>
      <c r="BN49" s="103"/>
      <c r="BO49" s="6"/>
      <c r="BP49" s="103"/>
      <c r="BQ49" s="6"/>
      <c r="BR49" s="6"/>
      <c r="BS49" s="6"/>
      <c r="BT49" s="105"/>
      <c r="BU49" s="105"/>
      <c r="BW49" s="5"/>
      <c r="BX49" s="5"/>
      <c r="CA49" s="6"/>
      <c r="CB49" s="1"/>
      <c r="CD49" s="23"/>
      <c r="CE49" s="23"/>
      <c r="CF49" s="8"/>
      <c r="CG49" s="5"/>
      <c r="CI49" s="1"/>
      <c r="CK49" s="10"/>
      <c r="CL49" s="106"/>
      <c r="CM49"/>
      <c r="CN49" s="103"/>
      <c r="CR49" s="1"/>
      <c r="CS49" s="1"/>
      <c r="CT49" s="1"/>
    </row>
    <row r="50" spans="1:98">
      <c r="A50" s="1"/>
      <c r="B50" s="2"/>
      <c r="E50" s="1"/>
      <c r="F50" s="2"/>
      <c r="H50" s="3"/>
      <c r="J50" s="3"/>
      <c r="K50" s="3"/>
      <c r="L50" s="1"/>
      <c r="M50" s="4"/>
      <c r="N50"/>
      <c r="O50" s="1"/>
      <c r="U50" s="1"/>
      <c r="V50"/>
      <c r="X50" s="111"/>
      <c r="Z50"/>
      <c r="AA50"/>
      <c r="AB50"/>
      <c r="AD50" s="103"/>
      <c r="AE50" s="103"/>
      <c r="AH50"/>
      <c r="AI50" s="37"/>
      <c r="AJ50" s="37"/>
      <c r="AK50" s="5"/>
      <c r="AL50" s="5"/>
      <c r="AM50" s="1"/>
      <c r="AP50" s="100"/>
      <c r="AQ50" s="100"/>
      <c r="AR50" s="100"/>
      <c r="AS50" s="3"/>
      <c r="AT50" s="104"/>
      <c r="AU50"/>
      <c r="AV50" s="6"/>
      <c r="AW50" s="34"/>
      <c r="AY50" s="182"/>
      <c r="BA50" s="100"/>
      <c r="BB50" s="100"/>
      <c r="BC50" s="6"/>
      <c r="BE50" s="1"/>
      <c r="BI50"/>
      <c r="BK50" s="118"/>
      <c r="BL50" s="104"/>
      <c r="BM50" s="1"/>
      <c r="BN50" s="103"/>
      <c r="BO50" s="6"/>
      <c r="BP50" s="103"/>
      <c r="BQ50" s="6"/>
      <c r="BR50" s="6"/>
      <c r="BS50" s="6"/>
      <c r="BT50" s="105"/>
      <c r="BU50" s="105"/>
      <c r="BW50" s="5"/>
      <c r="BX50" s="5"/>
      <c r="CA50" s="6"/>
      <c r="CB50" s="1"/>
      <c r="CD50" s="23"/>
      <c r="CE50" s="23"/>
      <c r="CF50" s="8"/>
      <c r="CG50" s="5"/>
      <c r="CI50" s="1"/>
      <c r="CK50" s="10"/>
      <c r="CL50" s="106"/>
      <c r="CM50"/>
      <c r="CN50" s="103"/>
      <c r="CR50" s="1"/>
      <c r="CS50" s="1"/>
      <c r="CT50" s="1"/>
    </row>
    <row r="51" spans="1:98">
      <c r="A51" s="1"/>
      <c r="B51" s="2"/>
      <c r="E51" s="1"/>
      <c r="F51" s="2"/>
      <c r="H51" s="3"/>
      <c r="J51" s="3"/>
      <c r="K51" s="3"/>
      <c r="L51" s="1"/>
      <c r="M51" s="4"/>
      <c r="N51"/>
      <c r="O51" s="1"/>
      <c r="U51" s="1"/>
      <c r="V51"/>
      <c r="X51" s="111"/>
      <c r="Z51"/>
      <c r="AA51"/>
      <c r="AB51"/>
      <c r="AD51" s="103"/>
      <c r="AE51" s="103"/>
      <c r="AH51"/>
      <c r="AI51" s="37"/>
      <c r="AJ51" s="37"/>
      <c r="AK51" s="5"/>
      <c r="AL51" s="5"/>
      <c r="AM51" s="1"/>
      <c r="AP51" s="100"/>
      <c r="AQ51" s="100"/>
      <c r="AR51" s="100"/>
      <c r="AS51" s="3"/>
      <c r="AT51" s="104"/>
      <c r="AU51"/>
      <c r="AV51" s="6"/>
      <c r="AW51" s="34"/>
      <c r="AY51" s="182"/>
      <c r="BA51" s="100"/>
      <c r="BB51" s="100"/>
      <c r="BC51" s="6"/>
      <c r="BE51" s="1"/>
      <c r="BI51"/>
      <c r="BK51" s="118"/>
      <c r="BL51" s="104"/>
      <c r="BM51" s="1"/>
      <c r="BN51" s="103"/>
      <c r="BO51" s="6"/>
      <c r="BP51" s="103"/>
      <c r="BQ51" s="6"/>
      <c r="BR51" s="6"/>
      <c r="BS51" s="6"/>
      <c r="BT51" s="105"/>
      <c r="BU51" s="105"/>
      <c r="BW51" s="5"/>
      <c r="BX51" s="5"/>
      <c r="CA51" s="6"/>
      <c r="CB51" s="1"/>
      <c r="CD51" s="23"/>
      <c r="CE51" s="23"/>
      <c r="CF51" s="8"/>
      <c r="CG51" s="5"/>
      <c r="CI51" s="1"/>
      <c r="CK51" s="10"/>
      <c r="CL51" s="106"/>
      <c r="CM51"/>
      <c r="CN51" s="103"/>
      <c r="CR51" s="1"/>
      <c r="CS51" s="1"/>
      <c r="CT51" s="1"/>
    </row>
    <row r="52" spans="1:98">
      <c r="A52" s="1"/>
      <c r="B52" s="2"/>
      <c r="E52" s="1"/>
      <c r="F52" s="2"/>
      <c r="H52" s="3"/>
      <c r="J52" s="3"/>
      <c r="K52" s="3"/>
      <c r="L52" s="1"/>
      <c r="M52" s="4"/>
      <c r="N52"/>
      <c r="O52" s="1"/>
      <c r="U52" s="1"/>
      <c r="V52"/>
      <c r="X52" s="111"/>
      <c r="Z52"/>
      <c r="AA52"/>
      <c r="AB52"/>
      <c r="AD52" s="103"/>
      <c r="AE52" s="103"/>
      <c r="AH52"/>
      <c r="AI52" s="37"/>
      <c r="AJ52" s="37"/>
      <c r="AK52" s="5"/>
      <c r="AL52" s="5"/>
      <c r="AM52" s="1"/>
      <c r="AP52" s="100"/>
      <c r="AQ52" s="100"/>
      <c r="AR52" s="100"/>
      <c r="AS52" s="3"/>
      <c r="AT52" s="104"/>
      <c r="AU52"/>
      <c r="AV52" s="6"/>
      <c r="AW52" s="34"/>
      <c r="AY52" s="182"/>
      <c r="BA52" s="100"/>
      <c r="BB52" s="100"/>
      <c r="BC52" s="6"/>
      <c r="BE52" s="1"/>
      <c r="BI52"/>
      <c r="BK52" s="118"/>
      <c r="BL52" s="104"/>
      <c r="BM52" s="1"/>
      <c r="BN52" s="103"/>
      <c r="BO52" s="6"/>
      <c r="BP52" s="103"/>
      <c r="BQ52" s="6"/>
      <c r="BR52" s="6"/>
      <c r="BS52" s="6"/>
      <c r="BT52" s="105"/>
      <c r="BU52" s="105"/>
      <c r="BW52" s="5"/>
      <c r="BX52" s="5"/>
      <c r="CA52" s="6"/>
      <c r="CB52" s="1"/>
      <c r="CD52" s="23"/>
      <c r="CE52" s="23"/>
      <c r="CF52" s="8"/>
      <c r="CG52" s="5"/>
      <c r="CI52" s="1"/>
      <c r="CK52" s="10"/>
      <c r="CL52" s="106"/>
      <c r="CM52"/>
      <c r="CN52" s="103"/>
      <c r="CR52" s="1"/>
      <c r="CS52" s="1"/>
      <c r="CT52" s="1"/>
    </row>
    <row r="53" spans="1:98">
      <c r="A53" s="1"/>
      <c r="B53" s="2"/>
      <c r="E53" s="1"/>
      <c r="F53" s="2"/>
      <c r="H53" s="3"/>
      <c r="J53" s="3"/>
      <c r="K53" s="3"/>
      <c r="L53" s="1"/>
      <c r="M53" s="4"/>
      <c r="N53"/>
      <c r="O53" s="1"/>
      <c r="U53" s="1"/>
      <c r="V53"/>
      <c r="X53" s="111"/>
      <c r="Z53"/>
      <c r="AA53"/>
      <c r="AB53"/>
      <c r="AD53" s="103"/>
      <c r="AE53" s="103"/>
      <c r="AH53"/>
      <c r="AI53" s="37"/>
      <c r="AJ53" s="37"/>
      <c r="AK53" s="5"/>
      <c r="AL53" s="5"/>
      <c r="AM53" s="1"/>
      <c r="AP53" s="100"/>
      <c r="AQ53" s="100"/>
      <c r="AR53" s="100"/>
      <c r="AS53" s="3"/>
      <c r="AT53" s="104"/>
      <c r="AU53"/>
      <c r="AV53" s="6"/>
      <c r="AW53" s="34"/>
      <c r="AY53" s="182"/>
      <c r="BA53" s="100"/>
      <c r="BB53" s="100"/>
      <c r="BC53" s="6"/>
      <c r="BE53" s="1"/>
      <c r="BI53"/>
      <c r="BK53" s="118"/>
      <c r="BL53" s="104"/>
      <c r="BM53" s="1"/>
      <c r="BN53" s="103"/>
      <c r="BO53" s="6"/>
      <c r="BP53" s="103"/>
      <c r="BQ53" s="6"/>
      <c r="BR53" s="6"/>
      <c r="BS53" s="6"/>
      <c r="BT53" s="105"/>
      <c r="BU53" s="105"/>
      <c r="BW53" s="5"/>
      <c r="BX53" s="5"/>
      <c r="CA53" s="6"/>
      <c r="CB53" s="1"/>
      <c r="CD53" s="23"/>
      <c r="CE53" s="23"/>
      <c r="CF53" s="8"/>
      <c r="CG53" s="5"/>
      <c r="CI53" s="1"/>
      <c r="CK53" s="10"/>
      <c r="CL53" s="106"/>
      <c r="CM53"/>
      <c r="CN53" s="103"/>
      <c r="CR53" s="1"/>
      <c r="CS53" s="1"/>
      <c r="CT53" s="1"/>
    </row>
    <row r="54" spans="1:98">
      <c r="A54" s="1"/>
      <c r="B54" s="2"/>
      <c r="E54" s="1"/>
      <c r="F54" s="2"/>
      <c r="H54" s="3"/>
      <c r="J54" s="3"/>
      <c r="K54" s="3"/>
      <c r="L54" s="1"/>
      <c r="M54" s="4"/>
      <c r="N54"/>
      <c r="O54" s="1"/>
      <c r="U54" s="1"/>
      <c r="V54"/>
      <c r="X54" s="111"/>
      <c r="Z54"/>
      <c r="AA54"/>
      <c r="AB54"/>
      <c r="AD54" s="103"/>
      <c r="AE54" s="103"/>
      <c r="AH54"/>
      <c r="AI54" s="37"/>
      <c r="AJ54" s="37"/>
      <c r="AK54" s="5"/>
      <c r="AL54" s="5"/>
      <c r="AM54" s="1"/>
      <c r="AP54" s="100"/>
      <c r="AQ54" s="100"/>
      <c r="AR54" s="100"/>
      <c r="AS54" s="3"/>
      <c r="AT54" s="104"/>
      <c r="AU54"/>
      <c r="AV54" s="6"/>
      <c r="AW54" s="34"/>
      <c r="AY54" s="182"/>
      <c r="BA54" s="100"/>
      <c r="BB54" s="100"/>
      <c r="BC54" s="6"/>
      <c r="BE54" s="1"/>
      <c r="BI54"/>
      <c r="BK54" s="118"/>
      <c r="BL54" s="104"/>
      <c r="BM54" s="1"/>
      <c r="BN54" s="103"/>
      <c r="BO54" s="6"/>
      <c r="BP54" s="103"/>
      <c r="BQ54" s="6"/>
      <c r="BR54" s="6"/>
      <c r="BS54" s="6"/>
      <c r="BT54" s="105"/>
      <c r="BU54" s="105"/>
      <c r="BW54" s="5"/>
      <c r="BX54" s="5"/>
      <c r="CA54" s="6"/>
      <c r="CB54" s="1"/>
      <c r="CD54" s="23"/>
      <c r="CE54" s="23"/>
      <c r="CF54" s="8"/>
      <c r="CG54" s="5"/>
      <c r="CI54" s="1"/>
      <c r="CK54" s="10"/>
      <c r="CL54" s="106"/>
      <c r="CM54"/>
      <c r="CN54" s="103"/>
      <c r="CR54" s="1"/>
      <c r="CS54" s="1"/>
      <c r="CT54" s="1"/>
    </row>
    <row r="55" spans="1:98">
      <c r="A55" s="1"/>
      <c r="B55" s="2"/>
      <c r="E55" s="1"/>
      <c r="F55" s="2"/>
      <c r="H55" s="3"/>
      <c r="J55" s="3"/>
      <c r="K55" s="3"/>
      <c r="L55" s="1"/>
      <c r="M55" s="4"/>
      <c r="N55"/>
      <c r="O55" s="1"/>
      <c r="U55" s="1"/>
      <c r="V55"/>
      <c r="X55" s="111"/>
      <c r="Z55"/>
      <c r="AA55"/>
      <c r="AB55"/>
      <c r="AD55" s="103"/>
      <c r="AE55" s="103"/>
      <c r="AH55"/>
      <c r="AI55" s="37"/>
      <c r="AJ55" s="37"/>
      <c r="AK55" s="5"/>
      <c r="AL55" s="5"/>
      <c r="AM55" s="1"/>
      <c r="AP55" s="100"/>
      <c r="AQ55" s="100"/>
      <c r="AR55" s="100"/>
      <c r="AS55" s="3"/>
      <c r="AT55" s="104"/>
      <c r="AU55"/>
      <c r="AV55" s="6"/>
      <c r="AW55" s="34"/>
      <c r="AY55" s="182"/>
      <c r="BA55" s="100"/>
      <c r="BB55" s="100"/>
      <c r="BC55" s="6"/>
      <c r="BE55" s="1"/>
      <c r="BI55"/>
      <c r="BK55" s="118"/>
      <c r="BL55" s="104"/>
      <c r="BM55" s="1"/>
      <c r="BN55" s="103"/>
      <c r="BO55" s="6"/>
      <c r="BP55" s="103"/>
      <c r="BQ55" s="6"/>
      <c r="BR55" s="6"/>
      <c r="BS55" s="6"/>
      <c r="BT55" s="105"/>
      <c r="BU55" s="105"/>
      <c r="BW55" s="5"/>
      <c r="BX55" s="5"/>
      <c r="CA55" s="6"/>
      <c r="CB55" s="1"/>
      <c r="CD55" s="23"/>
      <c r="CE55" s="23"/>
      <c r="CF55" s="8"/>
      <c r="CG55" s="5"/>
      <c r="CI55" s="1"/>
      <c r="CK55" s="10"/>
      <c r="CL55" s="106"/>
      <c r="CM55"/>
      <c r="CN55" s="103"/>
      <c r="CR55" s="1"/>
      <c r="CS55" s="1"/>
      <c r="CT55" s="1"/>
    </row>
    <row r="56" spans="1:98">
      <c r="A56" s="1"/>
      <c r="B56" s="2"/>
      <c r="E56" s="1"/>
      <c r="F56" s="2"/>
      <c r="H56" s="3"/>
      <c r="J56" s="3"/>
      <c r="K56" s="3"/>
      <c r="L56" s="1"/>
      <c r="M56" s="4"/>
      <c r="N56"/>
      <c r="O56" s="1"/>
      <c r="U56" s="1"/>
      <c r="V56"/>
      <c r="X56" s="111"/>
      <c r="Z56"/>
      <c r="AA56"/>
      <c r="AB56"/>
      <c r="AD56" s="103"/>
      <c r="AE56" s="103"/>
      <c r="AH56"/>
      <c r="AI56" s="37"/>
      <c r="AJ56" s="37"/>
      <c r="AK56" s="5"/>
      <c r="AL56" s="5"/>
      <c r="AM56" s="1"/>
      <c r="AP56" s="100"/>
      <c r="AQ56" s="100"/>
      <c r="AR56" s="100"/>
      <c r="AS56" s="3"/>
      <c r="AT56" s="104"/>
      <c r="AU56"/>
      <c r="AV56" s="6"/>
      <c r="AW56" s="34"/>
      <c r="AY56" s="182"/>
      <c r="BA56" s="100"/>
      <c r="BB56" s="100"/>
      <c r="BC56" s="6"/>
      <c r="BE56" s="1"/>
      <c r="BI56"/>
      <c r="BK56" s="118"/>
      <c r="BL56" s="104"/>
      <c r="BM56" s="1"/>
      <c r="BN56" s="103"/>
      <c r="BO56" s="6"/>
      <c r="BP56" s="103"/>
      <c r="BQ56" s="6"/>
      <c r="BR56" s="6"/>
      <c r="BS56" s="6"/>
      <c r="BT56" s="105"/>
      <c r="BU56" s="105"/>
      <c r="BW56" s="5"/>
      <c r="BX56" s="5"/>
      <c r="CA56" s="6"/>
      <c r="CB56" s="1"/>
      <c r="CD56" s="23"/>
      <c r="CE56" s="23"/>
      <c r="CF56" s="8"/>
      <c r="CG56" s="5"/>
      <c r="CI56" s="1"/>
      <c r="CK56" s="10"/>
      <c r="CL56" s="106"/>
      <c r="CM56"/>
      <c r="CN56" s="103"/>
      <c r="CR56" s="1"/>
      <c r="CS56" s="1"/>
      <c r="CT56" s="1"/>
    </row>
    <row r="57" spans="1:98">
      <c r="A57" s="1"/>
      <c r="B57" s="2"/>
      <c r="E57" s="1"/>
      <c r="F57" s="2"/>
      <c r="H57" s="3"/>
      <c r="J57" s="3"/>
      <c r="K57" s="3"/>
      <c r="L57" s="1"/>
      <c r="M57" s="4"/>
      <c r="N57"/>
      <c r="O57" s="1"/>
      <c r="U57" s="1"/>
      <c r="V57"/>
      <c r="X57" s="111"/>
      <c r="Z57"/>
      <c r="AA57"/>
      <c r="AB57"/>
      <c r="AD57" s="103"/>
      <c r="AE57" s="103"/>
      <c r="AH57"/>
      <c r="AI57" s="37"/>
      <c r="AJ57" s="37"/>
      <c r="AK57" s="5"/>
      <c r="AL57" s="5"/>
      <c r="AM57" s="1"/>
      <c r="AP57" s="100"/>
      <c r="AQ57" s="100"/>
      <c r="AR57" s="100"/>
      <c r="AS57" s="3"/>
      <c r="AT57" s="104"/>
      <c r="AU57"/>
      <c r="AV57" s="6"/>
      <c r="AW57" s="34"/>
      <c r="AY57" s="182"/>
      <c r="BA57" s="100"/>
      <c r="BB57" s="100"/>
      <c r="BC57" s="6"/>
      <c r="BE57" s="1"/>
      <c r="BI57"/>
      <c r="BK57" s="118"/>
      <c r="BL57" s="104"/>
      <c r="BM57" s="1"/>
      <c r="BN57" s="103"/>
      <c r="BO57" s="6"/>
      <c r="BP57" s="103"/>
      <c r="BQ57" s="6"/>
      <c r="BR57" s="6"/>
      <c r="BS57" s="6"/>
      <c r="BT57" s="105"/>
      <c r="BU57" s="105"/>
      <c r="BW57" s="5"/>
      <c r="BX57" s="5"/>
      <c r="CA57" s="6"/>
      <c r="CB57" s="1"/>
      <c r="CD57" s="23"/>
      <c r="CE57" s="23"/>
      <c r="CF57" s="8"/>
      <c r="CG57" s="5"/>
      <c r="CI57" s="1"/>
      <c r="CK57" s="10"/>
      <c r="CL57" s="106"/>
      <c r="CM57"/>
      <c r="CN57" s="103"/>
      <c r="CR57" s="1"/>
      <c r="CS57" s="1"/>
      <c r="CT57" s="1"/>
    </row>
    <row r="58" spans="1:98">
      <c r="A58" s="1"/>
      <c r="B58" s="2"/>
      <c r="E58" s="1"/>
      <c r="F58" s="2"/>
      <c r="H58" s="3"/>
      <c r="J58" s="3"/>
      <c r="K58" s="3"/>
      <c r="L58" s="1"/>
      <c r="M58" s="4"/>
      <c r="N58"/>
      <c r="O58" s="1"/>
      <c r="U58" s="1"/>
      <c r="V58"/>
      <c r="X58" s="111"/>
      <c r="Z58"/>
      <c r="AA58"/>
      <c r="AB58"/>
      <c r="AD58" s="103"/>
      <c r="AE58" s="103"/>
      <c r="AH58"/>
      <c r="AI58" s="37"/>
      <c r="AJ58" s="37"/>
      <c r="AK58" s="5"/>
      <c r="AL58" s="5"/>
      <c r="AM58" s="1"/>
      <c r="AP58" s="100"/>
      <c r="AQ58" s="100"/>
      <c r="AR58" s="100"/>
      <c r="AS58" s="3"/>
      <c r="AT58" s="104"/>
      <c r="AU58"/>
      <c r="AV58" s="6"/>
      <c r="AW58" s="34"/>
      <c r="AY58" s="182"/>
      <c r="BA58" s="100"/>
      <c r="BB58" s="100"/>
      <c r="BC58" s="6"/>
      <c r="BE58" s="1"/>
      <c r="BI58"/>
      <c r="BK58" s="118"/>
      <c r="BL58" s="104"/>
      <c r="BM58" s="1"/>
      <c r="BN58" s="103"/>
      <c r="BO58" s="6"/>
      <c r="BP58" s="103"/>
      <c r="BQ58" s="6"/>
      <c r="BR58" s="6"/>
      <c r="BS58" s="6"/>
      <c r="BT58" s="105"/>
      <c r="BU58" s="105"/>
      <c r="BW58" s="5"/>
      <c r="BX58" s="5"/>
      <c r="CA58" s="6"/>
      <c r="CB58" s="1"/>
      <c r="CD58" s="23"/>
      <c r="CE58" s="23"/>
      <c r="CF58" s="8"/>
      <c r="CG58" s="5"/>
      <c r="CI58" s="1"/>
      <c r="CK58" s="10"/>
      <c r="CL58" s="106"/>
      <c r="CM58"/>
      <c r="CN58" s="103"/>
      <c r="CR58" s="1"/>
      <c r="CS58" s="1"/>
      <c r="CT58" s="1"/>
    </row>
    <row r="59" spans="1:98">
      <c r="A59" s="1"/>
      <c r="B59" s="2"/>
      <c r="E59" s="1"/>
      <c r="F59" s="2"/>
      <c r="H59" s="3"/>
      <c r="J59" s="3"/>
      <c r="K59" s="3"/>
      <c r="L59" s="1"/>
      <c r="M59" s="4"/>
      <c r="N59"/>
      <c r="O59" s="1"/>
      <c r="U59" s="1"/>
      <c r="V59"/>
      <c r="X59" s="111"/>
      <c r="Z59"/>
      <c r="AA59"/>
      <c r="AB59"/>
      <c r="AD59" s="103"/>
      <c r="AE59" s="103"/>
      <c r="AH59"/>
      <c r="AI59" s="37"/>
      <c r="AJ59" s="37"/>
      <c r="AK59" s="5"/>
      <c r="AL59" s="5"/>
      <c r="AM59" s="1"/>
      <c r="AP59" s="100"/>
      <c r="AQ59" s="100"/>
      <c r="AR59" s="100"/>
      <c r="AS59" s="3"/>
      <c r="AT59" s="104"/>
      <c r="AU59"/>
      <c r="AV59" s="6"/>
      <c r="AW59" s="34"/>
      <c r="AY59" s="182"/>
      <c r="BA59" s="100"/>
      <c r="BB59" s="100"/>
      <c r="BC59" s="6"/>
      <c r="BE59" s="1"/>
      <c r="BI59"/>
      <c r="BK59" s="118"/>
      <c r="BL59" s="104"/>
      <c r="BM59" s="1"/>
      <c r="BN59" s="103"/>
      <c r="BO59" s="6"/>
      <c r="BP59" s="103"/>
      <c r="BQ59" s="6"/>
      <c r="BR59" s="6"/>
      <c r="BS59" s="6"/>
      <c r="BT59" s="105"/>
      <c r="BU59" s="105"/>
      <c r="BW59" s="5"/>
      <c r="BX59" s="5"/>
      <c r="CA59" s="6"/>
      <c r="CB59" s="1"/>
      <c r="CD59" s="23"/>
      <c r="CE59" s="23"/>
      <c r="CF59" s="8"/>
      <c r="CG59" s="5"/>
      <c r="CI59" s="1"/>
      <c r="CK59" s="10"/>
      <c r="CL59" s="106"/>
      <c r="CM59"/>
      <c r="CN59" s="103"/>
      <c r="CR59" s="1"/>
      <c r="CS59" s="1"/>
      <c r="CT59" s="1"/>
    </row>
    <row r="60" spans="1:98">
      <c r="A60" s="1"/>
      <c r="B60" s="2"/>
      <c r="E60" s="1"/>
      <c r="F60" s="2"/>
      <c r="H60" s="3"/>
      <c r="J60" s="3"/>
      <c r="K60" s="3"/>
      <c r="L60" s="1"/>
      <c r="M60" s="4"/>
      <c r="N60"/>
      <c r="O60" s="1"/>
      <c r="U60" s="1"/>
      <c r="V60"/>
      <c r="X60" s="111"/>
      <c r="Z60"/>
      <c r="AA60"/>
      <c r="AB60"/>
      <c r="AD60" s="103"/>
      <c r="AE60" s="103"/>
      <c r="AH60"/>
      <c r="AI60" s="37"/>
      <c r="AJ60" s="37"/>
      <c r="AK60" s="5"/>
      <c r="AL60" s="5"/>
      <c r="AM60" s="1"/>
      <c r="AP60" s="100"/>
      <c r="AQ60" s="100"/>
      <c r="AR60" s="100"/>
      <c r="AS60" s="3"/>
      <c r="AT60" s="104"/>
      <c r="AU60"/>
      <c r="AV60" s="6"/>
      <c r="AW60" s="34"/>
      <c r="AY60" s="182"/>
      <c r="BA60" s="100"/>
      <c r="BB60" s="100"/>
      <c r="BC60" s="6"/>
      <c r="BE60" s="1"/>
      <c r="BI60"/>
      <c r="BK60" s="118"/>
      <c r="BL60" s="104"/>
      <c r="BM60" s="1"/>
      <c r="BN60" s="103"/>
      <c r="BO60" s="6"/>
      <c r="BP60" s="103"/>
      <c r="BQ60" s="6"/>
      <c r="BR60" s="6"/>
      <c r="BS60" s="6"/>
      <c r="BT60" s="105"/>
      <c r="BU60" s="105"/>
      <c r="BW60" s="5"/>
      <c r="BX60" s="5"/>
      <c r="CA60" s="6"/>
      <c r="CB60" s="1"/>
      <c r="CD60" s="23"/>
      <c r="CE60" s="23"/>
      <c r="CF60" s="8"/>
      <c r="CG60" s="5"/>
      <c r="CI60" s="1"/>
      <c r="CK60" s="10"/>
      <c r="CL60" s="106"/>
      <c r="CM60"/>
      <c r="CN60" s="103"/>
      <c r="CR60" s="1"/>
      <c r="CS60" s="1"/>
      <c r="CT60" s="1"/>
    </row>
    <row r="61" spans="1:98">
      <c r="A61" s="1"/>
      <c r="B61" s="2"/>
      <c r="E61" s="1"/>
      <c r="F61" s="2"/>
      <c r="H61" s="3"/>
      <c r="J61" s="3"/>
      <c r="K61" s="3"/>
      <c r="L61" s="1"/>
      <c r="M61" s="4"/>
      <c r="N61"/>
      <c r="O61" s="1"/>
      <c r="U61" s="1"/>
      <c r="V61"/>
      <c r="X61" s="111"/>
      <c r="Z61"/>
      <c r="AA61"/>
      <c r="AB61"/>
      <c r="AD61" s="103"/>
      <c r="AE61" s="103"/>
      <c r="AH61"/>
      <c r="AI61" s="37"/>
      <c r="AJ61" s="37"/>
      <c r="AK61" s="5"/>
      <c r="AL61" s="5"/>
      <c r="AM61" s="1"/>
      <c r="AP61" s="100"/>
      <c r="AQ61" s="100"/>
      <c r="AR61" s="100"/>
      <c r="AS61" s="3"/>
      <c r="AT61" s="104"/>
      <c r="AU61"/>
      <c r="AV61" s="6"/>
      <c r="AW61" s="34"/>
      <c r="AY61" s="182"/>
      <c r="BA61" s="100"/>
      <c r="BB61" s="100"/>
      <c r="BC61" s="6"/>
      <c r="BE61" s="1"/>
      <c r="BI61"/>
      <c r="BK61" s="118"/>
      <c r="BL61" s="104"/>
      <c r="BM61" s="1"/>
      <c r="BN61" s="103"/>
      <c r="BO61" s="6"/>
      <c r="BP61" s="103"/>
      <c r="BQ61" s="6"/>
      <c r="BR61" s="6"/>
      <c r="BS61" s="6"/>
      <c r="BT61" s="105"/>
      <c r="BU61" s="105"/>
      <c r="BW61" s="5"/>
      <c r="BX61" s="5"/>
      <c r="CA61" s="6"/>
      <c r="CB61" s="1"/>
      <c r="CD61" s="23"/>
      <c r="CE61" s="23"/>
      <c r="CF61" s="8"/>
      <c r="CG61" s="5"/>
      <c r="CI61" s="1"/>
      <c r="CK61" s="10"/>
      <c r="CL61" s="106"/>
      <c r="CM61"/>
      <c r="CN61" s="103"/>
      <c r="CR61" s="1"/>
      <c r="CS61" s="1"/>
      <c r="CT61" s="1"/>
    </row>
    <row r="62" spans="1:98">
      <c r="A62" s="1"/>
      <c r="B62" s="2"/>
      <c r="E62" s="1"/>
      <c r="F62" s="2"/>
      <c r="H62" s="3"/>
      <c r="J62" s="3"/>
      <c r="K62" s="3"/>
      <c r="L62" s="1"/>
      <c r="M62" s="4"/>
      <c r="N62"/>
      <c r="O62" s="1"/>
      <c r="U62" s="1"/>
      <c r="V62"/>
      <c r="X62" s="111"/>
      <c r="Z62"/>
      <c r="AA62"/>
      <c r="AB62"/>
      <c r="AD62" s="103"/>
      <c r="AE62" s="103"/>
      <c r="AH62"/>
      <c r="AI62" s="37"/>
      <c r="AJ62" s="37"/>
      <c r="AK62" s="5"/>
      <c r="AL62" s="5"/>
      <c r="AM62" s="1"/>
      <c r="AP62" s="100"/>
      <c r="AQ62" s="100"/>
      <c r="AR62" s="100"/>
      <c r="AS62" s="3"/>
      <c r="AT62" s="104"/>
      <c r="AU62"/>
      <c r="AV62" s="6"/>
      <c r="AW62" s="34"/>
      <c r="AY62" s="182"/>
      <c r="BA62" s="100"/>
      <c r="BB62" s="100"/>
      <c r="BC62" s="6"/>
      <c r="BE62" s="1"/>
      <c r="BI62"/>
      <c r="BK62" s="118"/>
      <c r="BL62" s="104"/>
      <c r="BM62" s="1"/>
      <c r="BN62" s="103"/>
      <c r="BO62" s="6"/>
      <c r="BP62" s="103"/>
      <c r="BQ62" s="6"/>
      <c r="BR62" s="6"/>
      <c r="BS62" s="6"/>
      <c r="BT62" s="105"/>
      <c r="BU62" s="105"/>
      <c r="BW62" s="5"/>
      <c r="BX62" s="5"/>
      <c r="CA62" s="6"/>
      <c r="CB62" s="1"/>
      <c r="CD62" s="23"/>
      <c r="CE62" s="23"/>
      <c r="CF62" s="8"/>
      <c r="CG62" s="5"/>
      <c r="CI62" s="1"/>
      <c r="CK62" s="10"/>
      <c r="CL62" s="106"/>
      <c r="CM62"/>
      <c r="CN62" s="103"/>
      <c r="CR62" s="1"/>
      <c r="CS62" s="1"/>
      <c r="CT62" s="1"/>
    </row>
    <row r="63" spans="1:98">
      <c r="A63" s="1"/>
      <c r="B63" s="2"/>
      <c r="E63" s="1"/>
      <c r="F63" s="2"/>
      <c r="H63" s="3"/>
      <c r="J63" s="3"/>
      <c r="K63" s="3"/>
      <c r="L63" s="1"/>
      <c r="M63" s="4"/>
      <c r="N63"/>
      <c r="O63" s="1"/>
      <c r="U63" s="1"/>
      <c r="V63"/>
      <c r="X63" s="111"/>
      <c r="Z63"/>
      <c r="AA63"/>
      <c r="AB63"/>
      <c r="AD63" s="103"/>
      <c r="AE63" s="103"/>
      <c r="AH63"/>
      <c r="AI63" s="37"/>
      <c r="AJ63" s="37"/>
      <c r="AK63" s="5"/>
      <c r="AL63" s="5"/>
      <c r="AM63" s="1"/>
      <c r="AP63" s="100"/>
      <c r="AQ63" s="100"/>
      <c r="AR63" s="100"/>
      <c r="AS63" s="3"/>
      <c r="AT63" s="104"/>
      <c r="AU63"/>
      <c r="AV63" s="6"/>
      <c r="AW63" s="34"/>
      <c r="AY63" s="182"/>
      <c r="BA63" s="100"/>
      <c r="BB63" s="100"/>
      <c r="BC63" s="6"/>
      <c r="BE63" s="1"/>
      <c r="BI63"/>
      <c r="BK63" s="118"/>
      <c r="BL63" s="104"/>
      <c r="BM63" s="1"/>
      <c r="BN63" s="103"/>
      <c r="BO63" s="6"/>
      <c r="BP63" s="103"/>
      <c r="BQ63" s="6"/>
      <c r="BR63" s="6"/>
      <c r="BS63" s="6"/>
      <c r="BT63" s="105"/>
      <c r="BU63" s="105"/>
      <c r="BW63" s="5"/>
      <c r="BX63" s="5"/>
      <c r="CA63" s="6"/>
      <c r="CB63" s="1"/>
      <c r="CD63" s="23"/>
      <c r="CE63" s="23"/>
      <c r="CF63" s="8"/>
      <c r="CG63" s="5"/>
      <c r="CI63" s="1"/>
      <c r="CK63" s="10"/>
      <c r="CL63" s="106"/>
      <c r="CM63"/>
      <c r="CN63" s="103"/>
      <c r="CR63" s="1"/>
      <c r="CS63" s="1"/>
      <c r="CT63" s="1"/>
    </row>
    <row r="64" spans="1:98">
      <c r="A64" s="1"/>
      <c r="B64" s="2"/>
      <c r="E64" s="1"/>
      <c r="F64" s="2"/>
      <c r="H64" s="3"/>
      <c r="J64" s="3"/>
      <c r="K64" s="3"/>
      <c r="L64" s="1"/>
      <c r="M64" s="4"/>
      <c r="N64"/>
      <c r="O64" s="1"/>
      <c r="U64" s="1"/>
      <c r="V64"/>
      <c r="X64" s="111"/>
      <c r="Z64"/>
      <c r="AA64"/>
      <c r="AB64"/>
      <c r="AD64" s="103"/>
      <c r="AE64" s="103"/>
      <c r="AH64"/>
      <c r="AI64" s="37"/>
      <c r="AJ64" s="37"/>
      <c r="AK64" s="5"/>
      <c r="AL64" s="5"/>
      <c r="AM64" s="1"/>
      <c r="AP64" s="100"/>
      <c r="AQ64" s="100"/>
      <c r="AR64" s="100"/>
      <c r="AS64" s="3"/>
      <c r="AT64" s="104"/>
      <c r="AU64"/>
      <c r="AV64" s="6"/>
      <c r="AW64" s="34"/>
      <c r="AY64" s="182"/>
      <c r="BA64" s="100"/>
      <c r="BB64" s="100"/>
      <c r="BC64" s="6"/>
      <c r="BE64" s="1"/>
      <c r="BI64"/>
      <c r="BK64" s="118"/>
      <c r="BL64" s="104"/>
      <c r="BM64" s="1"/>
      <c r="BN64" s="103"/>
      <c r="BO64" s="6"/>
      <c r="BP64" s="103"/>
      <c r="BQ64" s="6"/>
      <c r="BR64" s="6"/>
      <c r="BS64" s="6"/>
      <c r="BT64" s="105"/>
      <c r="BU64" s="105"/>
      <c r="BW64" s="5"/>
      <c r="BX64" s="5"/>
      <c r="CA64" s="6"/>
      <c r="CB64" s="1"/>
      <c r="CD64" s="23"/>
      <c r="CE64" s="23"/>
      <c r="CF64" s="8"/>
      <c r="CG64" s="5"/>
      <c r="CI64" s="1"/>
      <c r="CK64" s="10"/>
      <c r="CL64" s="106"/>
      <c r="CM64"/>
      <c r="CN64" s="103"/>
      <c r="CR64" s="1"/>
      <c r="CS64" s="1"/>
      <c r="CT64" s="1"/>
    </row>
    <row r="65" spans="1:98">
      <c r="A65" s="1"/>
      <c r="B65" s="2"/>
      <c r="E65" s="1"/>
      <c r="F65" s="2"/>
      <c r="H65" s="3"/>
      <c r="J65" s="3"/>
      <c r="K65" s="3"/>
      <c r="L65" s="1"/>
      <c r="M65" s="4"/>
      <c r="N65"/>
      <c r="O65" s="1"/>
      <c r="U65" s="1"/>
      <c r="V65"/>
      <c r="X65" s="111"/>
      <c r="Z65"/>
      <c r="AA65"/>
      <c r="AB65"/>
      <c r="AD65" s="103"/>
      <c r="AE65" s="103"/>
      <c r="AH65"/>
      <c r="AI65" s="37"/>
      <c r="AJ65" s="37"/>
      <c r="AK65" s="5"/>
      <c r="AL65" s="5"/>
      <c r="AM65" s="1"/>
      <c r="AP65" s="100"/>
      <c r="AQ65" s="100"/>
      <c r="AR65" s="100"/>
      <c r="AS65" s="3"/>
      <c r="AT65" s="104"/>
      <c r="AU65"/>
      <c r="AV65" s="6"/>
      <c r="AW65" s="34"/>
      <c r="AY65" s="182"/>
      <c r="BA65" s="100"/>
      <c r="BB65" s="100"/>
      <c r="BC65" s="6"/>
      <c r="BE65" s="1"/>
      <c r="BI65"/>
      <c r="BK65" s="118"/>
      <c r="BL65" s="104"/>
      <c r="BM65" s="1"/>
      <c r="BN65" s="103"/>
      <c r="BO65" s="6"/>
      <c r="BP65" s="103"/>
      <c r="BQ65" s="6"/>
      <c r="BR65" s="6"/>
      <c r="BS65" s="6"/>
      <c r="BT65" s="105"/>
      <c r="BU65" s="105"/>
      <c r="BW65" s="5"/>
      <c r="BX65" s="5"/>
      <c r="CA65" s="6"/>
      <c r="CB65" s="1"/>
      <c r="CD65" s="23"/>
      <c r="CE65" s="23"/>
      <c r="CF65" s="8"/>
      <c r="CG65" s="5"/>
      <c r="CI65" s="1"/>
      <c r="CK65" s="10"/>
      <c r="CL65" s="106"/>
      <c r="CM65"/>
      <c r="CN65" s="103"/>
      <c r="CR65" s="1"/>
      <c r="CS65" s="1"/>
      <c r="CT65" s="1"/>
    </row>
    <row r="66" spans="1:98">
      <c r="A66" s="1"/>
      <c r="B66" s="2"/>
      <c r="E66" s="1"/>
      <c r="F66" s="2"/>
      <c r="H66" s="3"/>
      <c r="J66" s="3"/>
      <c r="K66" s="3"/>
      <c r="L66" s="1"/>
      <c r="M66" s="4"/>
      <c r="N66"/>
      <c r="O66" s="1"/>
      <c r="U66" s="1"/>
      <c r="V66"/>
      <c r="X66" s="111"/>
      <c r="Z66"/>
      <c r="AA66"/>
      <c r="AB66"/>
      <c r="AD66" s="103"/>
      <c r="AE66" s="103"/>
      <c r="AH66"/>
      <c r="AI66" s="37"/>
      <c r="AJ66" s="37"/>
      <c r="AK66" s="5"/>
      <c r="AL66" s="5"/>
      <c r="AM66" s="1"/>
      <c r="AP66" s="100"/>
      <c r="AQ66" s="100"/>
      <c r="AR66" s="100"/>
      <c r="AS66" s="3"/>
      <c r="AT66" s="104"/>
      <c r="AU66"/>
      <c r="AV66" s="6"/>
      <c r="AW66" s="34"/>
      <c r="AY66" s="182"/>
      <c r="BA66" s="100"/>
      <c r="BB66" s="100"/>
      <c r="BC66" s="6"/>
      <c r="BE66" s="1"/>
      <c r="BI66"/>
      <c r="BK66" s="118"/>
      <c r="BL66" s="104"/>
      <c r="BM66" s="1"/>
      <c r="BN66" s="103"/>
      <c r="BO66" s="6"/>
      <c r="BP66" s="103"/>
      <c r="BQ66" s="6"/>
      <c r="BR66" s="6"/>
      <c r="BS66" s="6"/>
      <c r="BT66" s="105"/>
      <c r="BU66" s="105"/>
      <c r="BW66" s="5"/>
      <c r="BX66" s="5"/>
      <c r="CA66" s="6"/>
      <c r="CB66" s="1"/>
      <c r="CD66" s="23"/>
      <c r="CE66" s="23"/>
      <c r="CF66" s="8"/>
      <c r="CG66" s="5"/>
      <c r="CI66" s="1"/>
      <c r="CK66" s="10"/>
      <c r="CL66" s="106"/>
      <c r="CM66"/>
      <c r="CN66" s="103"/>
      <c r="CR66" s="1"/>
      <c r="CS66" s="1"/>
      <c r="CT66" s="1"/>
    </row>
    <row r="67" spans="1:98">
      <c r="A67" s="1"/>
      <c r="B67" s="2"/>
      <c r="E67" s="1"/>
      <c r="F67" s="2"/>
      <c r="H67" s="3"/>
      <c r="J67" s="3"/>
      <c r="K67" s="3"/>
      <c r="L67" s="1"/>
      <c r="M67" s="4"/>
      <c r="N67"/>
      <c r="O67" s="1"/>
      <c r="U67" s="1"/>
      <c r="V67"/>
      <c r="X67" s="111"/>
      <c r="Z67"/>
      <c r="AA67"/>
      <c r="AB67"/>
      <c r="AD67" s="103"/>
      <c r="AE67" s="103"/>
      <c r="AH67"/>
      <c r="AI67" s="37"/>
      <c r="AJ67" s="37"/>
      <c r="AK67" s="5"/>
      <c r="AL67" s="5"/>
      <c r="AM67" s="1"/>
      <c r="AP67" s="100"/>
      <c r="AQ67" s="100"/>
      <c r="AR67" s="100"/>
      <c r="AS67" s="3"/>
      <c r="AT67" s="104"/>
      <c r="AU67"/>
      <c r="AV67" s="6"/>
      <c r="AW67" s="34"/>
      <c r="AY67" s="182"/>
      <c r="BA67" s="100"/>
      <c r="BB67" s="100"/>
      <c r="BC67" s="6"/>
      <c r="BE67" s="1"/>
      <c r="BI67"/>
      <c r="BK67" s="118"/>
      <c r="BL67" s="104"/>
      <c r="BM67" s="1"/>
      <c r="BN67" s="103"/>
      <c r="BO67" s="6"/>
      <c r="BP67" s="103"/>
      <c r="BQ67" s="6"/>
      <c r="BR67" s="6"/>
      <c r="BS67" s="6"/>
      <c r="BT67" s="105"/>
      <c r="BU67" s="105"/>
      <c r="BW67" s="5"/>
      <c r="BX67" s="5"/>
      <c r="CA67" s="6"/>
      <c r="CB67" s="1"/>
      <c r="CD67" s="23"/>
      <c r="CE67" s="23"/>
      <c r="CF67" s="8"/>
      <c r="CG67" s="5"/>
      <c r="CI67" s="1"/>
      <c r="CK67" s="10"/>
      <c r="CL67" s="106"/>
      <c r="CM67"/>
      <c r="CN67" s="103"/>
      <c r="CR67" s="1"/>
      <c r="CS67" s="1"/>
      <c r="CT67" s="1"/>
    </row>
    <row r="68" spans="1:98">
      <c r="A68" s="1"/>
      <c r="B68" s="2"/>
      <c r="E68" s="1"/>
      <c r="F68" s="2"/>
      <c r="H68" s="3"/>
      <c r="J68" s="3"/>
      <c r="K68" s="3"/>
      <c r="L68" s="1"/>
      <c r="M68" s="4"/>
      <c r="N68"/>
      <c r="O68" s="1"/>
      <c r="U68" s="1"/>
      <c r="V68"/>
      <c r="X68" s="3"/>
      <c r="Y68"/>
      <c r="Z68"/>
      <c r="AA68"/>
      <c r="AB68"/>
      <c r="AD68" s="103"/>
      <c r="AE68" s="103"/>
      <c r="AH68"/>
      <c r="AI68" s="37"/>
      <c r="AJ68" s="37"/>
      <c r="AK68" s="5"/>
      <c r="AL68" s="5"/>
      <c r="AM68" s="1"/>
      <c r="AP68" s="100"/>
      <c r="AQ68" s="100"/>
      <c r="AR68" s="100"/>
      <c r="AS68" s="3"/>
      <c r="AT68" s="104"/>
      <c r="AU68"/>
      <c r="AV68" s="6"/>
      <c r="AW68" s="34"/>
      <c r="AY68" s="182"/>
      <c r="BA68" s="100"/>
      <c r="BB68" s="100"/>
      <c r="BC68" s="6"/>
      <c r="BE68" s="1"/>
      <c r="BI68"/>
      <c r="BK68" s="118"/>
      <c r="BL68" s="104"/>
      <c r="BM68" s="1"/>
      <c r="BN68" s="103"/>
      <c r="BO68" s="6"/>
      <c r="BP68" s="103"/>
      <c r="BQ68" s="6"/>
      <c r="BR68" s="6"/>
      <c r="BS68" s="6"/>
      <c r="BT68" s="105"/>
      <c r="BU68" s="105"/>
      <c r="BW68" s="5"/>
      <c r="BX68" s="5"/>
      <c r="CA68" s="6"/>
      <c r="CB68" s="1"/>
      <c r="CD68" s="23"/>
      <c r="CE68" s="23"/>
      <c r="CF68" s="8"/>
      <c r="CG68" s="5"/>
      <c r="CI68" s="1"/>
      <c r="CK68" s="10"/>
      <c r="CL68" s="106"/>
      <c r="CM68"/>
      <c r="CN68" s="103"/>
      <c r="CR68" s="1"/>
      <c r="CS68" s="1"/>
      <c r="CT68" s="1"/>
    </row>
    <row r="69" spans="1:98">
      <c r="A69" s="1"/>
      <c r="B69" s="2"/>
      <c r="E69" s="1"/>
      <c r="F69" s="2"/>
      <c r="H69" s="3"/>
      <c r="J69" s="3"/>
      <c r="K69" s="3"/>
      <c r="L69" s="1"/>
      <c r="M69" s="4"/>
      <c r="N69"/>
      <c r="O69" s="1"/>
      <c r="U69" s="1"/>
      <c r="V69"/>
      <c r="X69" s="111"/>
      <c r="Z69"/>
      <c r="AA69"/>
      <c r="AB69"/>
      <c r="AD69" s="103"/>
      <c r="AE69" s="103"/>
      <c r="AH69"/>
      <c r="AI69" s="37"/>
      <c r="AJ69" s="37"/>
      <c r="AK69" s="5"/>
      <c r="AL69" s="5"/>
      <c r="AM69" s="1"/>
      <c r="AP69" s="100"/>
      <c r="AQ69" s="100"/>
      <c r="AR69" s="100"/>
      <c r="AS69" s="3"/>
      <c r="AT69" s="104"/>
      <c r="AU69"/>
      <c r="AV69" s="6"/>
      <c r="AW69" s="34"/>
      <c r="AY69" s="182"/>
      <c r="BA69" s="100"/>
      <c r="BB69" s="100"/>
      <c r="BC69" s="6"/>
      <c r="BE69" s="1"/>
      <c r="BI69"/>
      <c r="BK69" s="118"/>
      <c r="BL69" s="104"/>
      <c r="BM69" s="1"/>
      <c r="BN69" s="103"/>
      <c r="BO69" s="6"/>
      <c r="BP69" s="103"/>
      <c r="BQ69" s="6"/>
      <c r="BR69" s="6"/>
      <c r="BS69" s="6"/>
      <c r="BT69" s="105"/>
      <c r="BU69" s="105"/>
      <c r="BW69" s="5"/>
      <c r="BX69" s="5"/>
      <c r="CA69" s="6"/>
      <c r="CB69" s="1"/>
      <c r="CD69" s="23"/>
      <c r="CE69" s="23"/>
      <c r="CF69" s="8"/>
      <c r="CG69" s="5"/>
      <c r="CI69" s="1"/>
      <c r="CK69" s="10"/>
      <c r="CL69" s="106"/>
      <c r="CM69"/>
      <c r="CN69" s="103"/>
      <c r="CR69" s="1"/>
      <c r="CS69" s="1"/>
      <c r="CT69" s="1"/>
    </row>
    <row r="70" spans="1:98">
      <c r="A70" s="1"/>
      <c r="B70" s="2"/>
      <c r="E70" s="1"/>
      <c r="F70" s="2"/>
      <c r="H70" s="3"/>
      <c r="J70" s="3"/>
      <c r="K70" s="3"/>
      <c r="L70" s="1"/>
      <c r="M70" s="4"/>
      <c r="N70"/>
      <c r="O70" s="1"/>
      <c r="U70" s="1"/>
      <c r="V70"/>
      <c r="X70" s="111"/>
      <c r="Z70"/>
      <c r="AA70"/>
      <c r="AB70"/>
      <c r="AD70" s="103"/>
      <c r="AE70" s="103"/>
      <c r="AH70"/>
      <c r="AI70" s="37"/>
      <c r="AJ70" s="37"/>
      <c r="AK70" s="5"/>
      <c r="AL70" s="5"/>
      <c r="AM70" s="1"/>
      <c r="AP70" s="100"/>
      <c r="AQ70" s="100"/>
      <c r="AR70" s="100"/>
      <c r="AS70" s="3"/>
      <c r="AT70" s="104"/>
      <c r="AU70"/>
      <c r="AV70" s="6"/>
      <c r="AW70" s="34"/>
      <c r="AY70" s="182"/>
      <c r="BA70" s="100"/>
      <c r="BB70" s="100"/>
      <c r="BC70" s="6"/>
      <c r="BE70" s="1"/>
      <c r="BI70"/>
      <c r="BK70" s="118"/>
      <c r="BL70" s="104"/>
      <c r="BM70" s="1"/>
      <c r="BN70" s="103"/>
      <c r="BO70" s="6"/>
      <c r="BP70" s="103"/>
      <c r="BQ70" s="6"/>
      <c r="BR70" s="6"/>
      <c r="BS70" s="6"/>
      <c r="BT70" s="105"/>
      <c r="BU70" s="105"/>
      <c r="BW70" s="5"/>
      <c r="BX70" s="5"/>
      <c r="CA70" s="6"/>
      <c r="CB70" s="1"/>
      <c r="CD70" s="23"/>
      <c r="CE70" s="23"/>
      <c r="CF70" s="8"/>
      <c r="CG70" s="5"/>
      <c r="CI70" s="1"/>
      <c r="CK70" s="10"/>
      <c r="CL70" s="106"/>
      <c r="CM70"/>
      <c r="CN70" s="103"/>
      <c r="CR70" s="1"/>
      <c r="CS70" s="1"/>
      <c r="CT70" s="1"/>
    </row>
    <row r="71" spans="1:98">
      <c r="A71" s="1"/>
      <c r="B71" s="2"/>
      <c r="E71" s="1"/>
      <c r="F71" s="2"/>
      <c r="H71" s="3"/>
      <c r="J71" s="3"/>
      <c r="K71" s="3"/>
      <c r="L71" s="1"/>
      <c r="M71" s="4"/>
      <c r="N71"/>
      <c r="O71" s="1"/>
      <c r="U71" s="1"/>
      <c r="V71"/>
      <c r="X71" s="111"/>
      <c r="Z71"/>
      <c r="AA71"/>
      <c r="AB71"/>
      <c r="AD71" s="103"/>
      <c r="AE71" s="103"/>
      <c r="AH71"/>
      <c r="AI71" s="37"/>
      <c r="AJ71" s="37"/>
      <c r="AK71" s="5"/>
      <c r="AL71" s="5"/>
      <c r="AM71" s="1"/>
      <c r="AP71" s="100"/>
      <c r="AQ71" s="100"/>
      <c r="AR71" s="100"/>
      <c r="AS71" s="3"/>
      <c r="AT71" s="104"/>
      <c r="AU71"/>
      <c r="AV71" s="6"/>
      <c r="AW71" s="34"/>
      <c r="AY71" s="182"/>
      <c r="BA71" s="100"/>
      <c r="BB71" s="100"/>
      <c r="BC71" s="6"/>
      <c r="BE71" s="1"/>
      <c r="BI71"/>
      <c r="BK71" s="118"/>
      <c r="BL71" s="104"/>
      <c r="BM71" s="1"/>
      <c r="BN71" s="103"/>
      <c r="BO71" s="6"/>
      <c r="BP71" s="103"/>
      <c r="BQ71" s="6"/>
      <c r="BR71" s="6"/>
      <c r="BS71" s="6"/>
      <c r="BT71" s="105"/>
      <c r="BU71" s="105"/>
      <c r="BW71" s="5"/>
      <c r="BX71" s="5"/>
      <c r="CA71" s="6"/>
      <c r="CB71" s="1"/>
      <c r="CD71" s="23"/>
      <c r="CE71" s="23"/>
      <c r="CF71" s="8"/>
      <c r="CG71" s="5"/>
      <c r="CI71" s="1"/>
      <c r="CK71" s="10"/>
      <c r="CL71" s="106"/>
      <c r="CM71"/>
      <c r="CN71" s="103"/>
      <c r="CR71" s="1"/>
      <c r="CS71" s="1"/>
      <c r="CT71" s="1"/>
    </row>
    <row r="72" spans="1:98">
      <c r="A72" s="1"/>
      <c r="B72" s="2"/>
      <c r="E72" s="1"/>
      <c r="F72" s="2"/>
      <c r="H72" s="3"/>
      <c r="J72" s="3"/>
      <c r="K72" s="3"/>
      <c r="L72" s="1"/>
      <c r="M72" s="4"/>
      <c r="N72"/>
      <c r="O72" s="1"/>
      <c r="U72" s="1"/>
      <c r="V72"/>
      <c r="X72" s="111"/>
      <c r="Z72"/>
      <c r="AA72"/>
      <c r="AB72"/>
      <c r="AD72" s="103"/>
      <c r="AE72" s="103"/>
      <c r="AH72"/>
      <c r="AI72" s="37"/>
      <c r="AJ72" s="37"/>
      <c r="AK72" s="5"/>
      <c r="AL72" s="5"/>
      <c r="AM72" s="1"/>
      <c r="AP72" s="100"/>
      <c r="AQ72" s="100"/>
      <c r="AR72" s="100"/>
      <c r="AS72" s="3"/>
      <c r="AT72" s="104"/>
      <c r="AU72"/>
      <c r="AV72" s="6"/>
      <c r="AW72" s="34"/>
      <c r="AY72" s="182"/>
      <c r="BA72" s="100"/>
      <c r="BB72" s="100"/>
      <c r="BC72" s="6"/>
      <c r="BE72" s="1"/>
      <c r="BI72"/>
      <c r="BK72" s="118"/>
      <c r="BL72" s="104"/>
      <c r="BM72" s="1"/>
      <c r="BN72" s="103"/>
      <c r="BO72" s="6"/>
      <c r="BP72" s="103"/>
      <c r="BQ72" s="6"/>
      <c r="BR72" s="6"/>
      <c r="BS72" s="6"/>
      <c r="BT72" s="105"/>
      <c r="BU72" s="105"/>
      <c r="BW72" s="5"/>
      <c r="BX72" s="5"/>
      <c r="CA72" s="6"/>
      <c r="CB72" s="1"/>
      <c r="CD72" s="23"/>
      <c r="CE72" s="23"/>
      <c r="CF72" s="8"/>
      <c r="CG72" s="5"/>
      <c r="CI72" s="1"/>
      <c r="CK72" s="10"/>
      <c r="CL72" s="106"/>
      <c r="CM72"/>
      <c r="CN72" s="103"/>
      <c r="CR72" s="1"/>
      <c r="CS72" s="1"/>
      <c r="CT72" s="1"/>
    </row>
    <row r="73" spans="1:98">
      <c r="A73" s="1"/>
      <c r="B73" s="2"/>
      <c r="E73" s="1"/>
      <c r="F73" s="2"/>
      <c r="H73" s="3"/>
      <c r="J73" s="3"/>
      <c r="K73" s="3"/>
      <c r="L73" s="1"/>
      <c r="M73" s="4"/>
      <c r="N73"/>
      <c r="O73" s="1"/>
      <c r="U73" s="1"/>
      <c r="V73"/>
      <c r="X73" s="111"/>
      <c r="Z73"/>
      <c r="AA73"/>
      <c r="AB73"/>
      <c r="AD73" s="103"/>
      <c r="AE73" s="103"/>
      <c r="AH73"/>
      <c r="AI73" s="37"/>
      <c r="AJ73" s="37"/>
      <c r="AK73" s="5"/>
      <c r="AL73" s="5"/>
      <c r="AM73" s="1"/>
      <c r="AP73" s="100"/>
      <c r="AQ73" s="100"/>
      <c r="AR73" s="100"/>
      <c r="AS73" s="3"/>
      <c r="AT73" s="104"/>
      <c r="AU73"/>
      <c r="AV73" s="6"/>
      <c r="AW73" s="34"/>
      <c r="AY73" s="182"/>
      <c r="BA73" s="100"/>
      <c r="BB73" s="100"/>
      <c r="BC73" s="6"/>
      <c r="BE73" s="1"/>
      <c r="BI73"/>
      <c r="BK73" s="118"/>
      <c r="BL73" s="104"/>
      <c r="BM73" s="1"/>
      <c r="BN73" s="103"/>
      <c r="BO73" s="6"/>
      <c r="BP73" s="103"/>
      <c r="BQ73" s="6"/>
      <c r="BR73" s="6"/>
      <c r="BS73" s="6"/>
      <c r="BT73" s="105"/>
      <c r="BU73" s="105"/>
      <c r="BW73" s="5"/>
      <c r="BX73" s="5"/>
      <c r="CA73" s="6"/>
      <c r="CB73" s="1"/>
      <c r="CD73" s="23"/>
      <c r="CE73" s="23"/>
      <c r="CF73" s="8"/>
      <c r="CG73" s="5"/>
      <c r="CI73" s="1"/>
      <c r="CK73" s="10"/>
      <c r="CL73" s="106"/>
      <c r="CM73"/>
      <c r="CN73" s="103"/>
      <c r="CR73" s="1"/>
      <c r="CS73" s="1"/>
      <c r="CT73" s="1"/>
    </row>
    <row r="74" spans="1:98">
      <c r="A74" s="1"/>
      <c r="B74" s="2"/>
      <c r="E74" s="1"/>
      <c r="F74" s="2"/>
      <c r="H74" s="3"/>
      <c r="J74" s="3"/>
      <c r="K74" s="3"/>
      <c r="L74" s="1"/>
      <c r="M74" s="4"/>
      <c r="N74"/>
      <c r="O74" s="1"/>
      <c r="U74" s="1"/>
      <c r="V74"/>
      <c r="X74" s="111"/>
      <c r="Z74"/>
      <c r="AA74"/>
      <c r="AB74"/>
      <c r="AD74" s="103"/>
      <c r="AE74" s="103"/>
      <c r="AH74"/>
      <c r="AI74" s="37"/>
      <c r="AJ74" s="37"/>
      <c r="AK74" s="5"/>
      <c r="AL74" s="5"/>
      <c r="AM74" s="1"/>
      <c r="AP74" s="100"/>
      <c r="AQ74" s="100"/>
      <c r="AR74" s="100"/>
      <c r="AS74" s="3"/>
      <c r="AT74" s="104"/>
      <c r="AU74"/>
      <c r="AV74" s="6"/>
      <c r="AW74" s="34"/>
      <c r="AY74" s="182"/>
      <c r="BA74" s="100"/>
      <c r="BB74" s="100"/>
      <c r="BC74" s="6"/>
      <c r="BE74" s="1"/>
      <c r="BI74"/>
      <c r="BK74" s="118"/>
      <c r="BL74" s="104"/>
      <c r="BM74" s="1"/>
      <c r="BN74" s="103"/>
      <c r="BO74" s="6"/>
      <c r="BP74" s="103"/>
      <c r="BQ74" s="6"/>
      <c r="BR74" s="6"/>
      <c r="BS74" s="6"/>
      <c r="BT74" s="105"/>
      <c r="BU74" s="105"/>
      <c r="BW74" s="5"/>
      <c r="BX74" s="5"/>
      <c r="CA74" s="6"/>
      <c r="CB74" s="1"/>
      <c r="CD74" s="23"/>
      <c r="CE74" s="23"/>
      <c r="CF74" s="8"/>
      <c r="CG74" s="5"/>
      <c r="CI74" s="1"/>
      <c r="CK74" s="10"/>
      <c r="CL74" s="106"/>
      <c r="CM74"/>
      <c r="CN74" s="103"/>
      <c r="CR74" s="1"/>
      <c r="CS74" s="1"/>
      <c r="CT74" s="1"/>
    </row>
    <row r="75" spans="1:98">
      <c r="A75" s="1"/>
      <c r="B75" s="2"/>
      <c r="E75" s="1"/>
      <c r="F75" s="2"/>
      <c r="H75" s="3"/>
      <c r="J75" s="3"/>
      <c r="K75" s="3"/>
      <c r="L75" s="1"/>
      <c r="M75" s="4"/>
      <c r="N75"/>
      <c r="O75" s="1"/>
      <c r="U75" s="1"/>
      <c r="V75"/>
      <c r="X75" s="3"/>
      <c r="Z75"/>
      <c r="AA75"/>
      <c r="AB75"/>
      <c r="AD75" s="103"/>
      <c r="AE75" s="103"/>
      <c r="AH75"/>
      <c r="AI75" s="37"/>
      <c r="AJ75" s="37"/>
      <c r="AK75" s="5"/>
      <c r="AL75" s="5"/>
      <c r="AM75" s="1"/>
      <c r="AP75" s="100"/>
      <c r="AQ75" s="100"/>
      <c r="AR75" s="100"/>
      <c r="AS75" s="3"/>
      <c r="AT75" s="104"/>
      <c r="AU75"/>
      <c r="AV75" s="6"/>
      <c r="AW75" s="34"/>
      <c r="AY75" s="182"/>
      <c r="BA75" s="100"/>
      <c r="BB75" s="100"/>
      <c r="BC75" s="6"/>
      <c r="BE75" s="1"/>
      <c r="BI75"/>
      <c r="BK75" s="118"/>
      <c r="BL75" s="104"/>
      <c r="BM75" s="1"/>
      <c r="BN75" s="103"/>
      <c r="BO75" s="6"/>
      <c r="BP75" s="103"/>
      <c r="BQ75" s="6"/>
      <c r="BR75" s="6"/>
      <c r="BS75" s="6"/>
      <c r="BT75" s="105"/>
      <c r="BU75" s="105"/>
      <c r="BW75" s="5"/>
      <c r="BX75" s="5"/>
      <c r="CA75" s="6"/>
      <c r="CB75" s="1"/>
      <c r="CD75" s="23"/>
      <c r="CE75" s="23"/>
      <c r="CF75" s="8"/>
      <c r="CG75" s="5"/>
      <c r="CI75" s="1"/>
      <c r="CK75" s="10"/>
      <c r="CL75" s="106"/>
      <c r="CM75"/>
      <c r="CN75" s="103"/>
      <c r="CR75" s="1"/>
      <c r="CS75" s="1"/>
      <c r="CT75" s="1"/>
    </row>
    <row r="76" spans="1:98">
      <c r="A76" s="1"/>
      <c r="B76" s="2"/>
      <c r="E76" s="1"/>
      <c r="F76" s="2"/>
      <c r="H76" s="3"/>
      <c r="J76" s="3"/>
      <c r="K76" s="3"/>
      <c r="L76" s="1"/>
      <c r="M76" s="4"/>
      <c r="N76"/>
      <c r="O76" s="1"/>
      <c r="U76" s="1"/>
      <c r="V76"/>
      <c r="X76" s="111"/>
      <c r="Z76"/>
      <c r="AA76"/>
      <c r="AB76"/>
      <c r="AD76" s="103"/>
      <c r="AE76" s="103"/>
      <c r="AH76"/>
      <c r="AI76" s="37"/>
      <c r="AJ76" s="37"/>
      <c r="AK76" s="5"/>
      <c r="AL76" s="5"/>
      <c r="AM76" s="1"/>
      <c r="AP76" s="100"/>
      <c r="AQ76" s="100"/>
      <c r="AR76" s="100"/>
      <c r="AS76" s="3"/>
      <c r="AT76" s="104"/>
      <c r="AU76"/>
      <c r="AV76" s="6"/>
      <c r="AW76" s="34"/>
      <c r="AY76" s="182"/>
      <c r="BA76" s="100"/>
      <c r="BB76" s="100"/>
      <c r="BC76" s="6"/>
      <c r="BE76" s="1"/>
      <c r="BI76"/>
      <c r="BK76" s="118"/>
      <c r="BL76" s="104"/>
      <c r="BM76" s="1"/>
      <c r="BN76" s="103"/>
      <c r="BO76" s="6"/>
      <c r="BP76" s="103"/>
      <c r="BQ76" s="6"/>
      <c r="BR76" s="6"/>
      <c r="BS76" s="6"/>
      <c r="BT76" s="105"/>
      <c r="BU76" s="105"/>
      <c r="BW76" s="5"/>
      <c r="BX76" s="5"/>
      <c r="CA76" s="6"/>
      <c r="CB76" s="1"/>
      <c r="CD76" s="23"/>
      <c r="CE76" s="23"/>
      <c r="CF76" s="8"/>
      <c r="CG76" s="5"/>
      <c r="CI76" s="1"/>
      <c r="CK76" s="10"/>
      <c r="CL76" s="106"/>
      <c r="CM76"/>
      <c r="CN76" s="103"/>
      <c r="CR76" s="1"/>
      <c r="CS76" s="1"/>
      <c r="CT76" s="1"/>
    </row>
    <row r="77" spans="1:98">
      <c r="A77" s="1"/>
      <c r="B77" s="2"/>
      <c r="E77" s="1"/>
      <c r="F77" s="2"/>
      <c r="H77" s="3"/>
      <c r="J77" s="3"/>
      <c r="K77" s="3"/>
      <c r="L77" s="1"/>
      <c r="M77" s="4"/>
      <c r="N77"/>
      <c r="O77" s="1"/>
      <c r="U77" s="1"/>
      <c r="V77" s="34"/>
      <c r="X77" s="3"/>
      <c r="Z77"/>
      <c r="AA77"/>
      <c r="AB77"/>
      <c r="AD77" s="103"/>
      <c r="AE77" s="103"/>
      <c r="AH77"/>
      <c r="AI77" s="37"/>
      <c r="AJ77" s="37"/>
      <c r="AK77" s="5"/>
      <c r="AL77" s="5"/>
      <c r="AM77" s="1"/>
      <c r="AP77" s="100"/>
      <c r="AQ77" s="100"/>
      <c r="AR77" s="100"/>
      <c r="AS77" s="3"/>
      <c r="AT77" s="104"/>
      <c r="AU77"/>
      <c r="AV77" s="6"/>
      <c r="AW77" s="34"/>
      <c r="AY77" s="182"/>
      <c r="BA77" s="100"/>
      <c r="BB77" s="100"/>
      <c r="BC77" s="6"/>
      <c r="BE77" s="1"/>
      <c r="BI77"/>
      <c r="BK77" s="118"/>
      <c r="BL77" s="104"/>
      <c r="BM77" s="1"/>
      <c r="BN77" s="103"/>
      <c r="BO77" s="6"/>
      <c r="BP77" s="103"/>
      <c r="BQ77" s="6"/>
      <c r="BR77" s="6"/>
      <c r="BS77" s="6"/>
      <c r="BT77" s="105"/>
      <c r="BU77" s="105"/>
      <c r="BW77" s="5"/>
      <c r="BX77" s="5"/>
      <c r="CA77" s="6"/>
      <c r="CB77" s="1"/>
      <c r="CD77" s="23"/>
      <c r="CE77" s="23"/>
      <c r="CF77" s="8"/>
      <c r="CG77" s="5"/>
      <c r="CI77" s="1"/>
      <c r="CK77" s="10"/>
      <c r="CL77" s="106"/>
      <c r="CM77"/>
      <c r="CN77" s="103"/>
      <c r="CR77" s="1"/>
      <c r="CS77" s="1"/>
      <c r="CT77" s="1"/>
    </row>
    <row r="78" spans="1:98">
      <c r="A78" s="1"/>
      <c r="B78" s="2"/>
      <c r="E78" s="1"/>
      <c r="F78" s="2"/>
      <c r="H78" s="3"/>
      <c r="J78" s="3"/>
      <c r="K78" s="3"/>
      <c r="L78" s="1"/>
      <c r="M78" s="4"/>
      <c r="N78"/>
      <c r="O78" s="1"/>
      <c r="U78" s="1"/>
      <c r="V78"/>
      <c r="X78" s="3"/>
      <c r="Z78"/>
      <c r="AA78"/>
      <c r="AB78"/>
      <c r="AD78" s="103"/>
      <c r="AE78" s="103"/>
      <c r="AH78"/>
      <c r="AI78" s="37"/>
      <c r="AJ78" s="37"/>
      <c r="AK78" s="5"/>
      <c r="AL78" s="5"/>
      <c r="AM78" s="1"/>
      <c r="AP78" s="100"/>
      <c r="AQ78" s="100"/>
      <c r="AR78" s="100"/>
      <c r="AS78" s="3"/>
      <c r="AT78" s="104"/>
      <c r="AU78"/>
      <c r="AV78" s="6"/>
      <c r="AW78" s="34"/>
      <c r="AY78" s="182"/>
      <c r="BA78" s="100"/>
      <c r="BB78" s="100"/>
      <c r="BC78" s="6"/>
      <c r="BE78" s="1"/>
      <c r="BI78"/>
      <c r="BK78" s="118"/>
      <c r="BL78" s="104"/>
      <c r="BM78" s="1"/>
      <c r="BN78" s="103"/>
      <c r="BO78" s="6"/>
      <c r="BP78" s="103"/>
      <c r="BQ78" s="6"/>
      <c r="BR78" s="6"/>
      <c r="BS78" s="6"/>
      <c r="BT78" s="105"/>
      <c r="BU78" s="105"/>
      <c r="BW78" s="5"/>
      <c r="BX78" s="5"/>
      <c r="CA78" s="6"/>
      <c r="CB78" s="1"/>
      <c r="CD78" s="23"/>
      <c r="CE78" s="23"/>
      <c r="CF78" s="8"/>
      <c r="CG78" s="5"/>
      <c r="CI78" s="1"/>
      <c r="CK78" s="10"/>
      <c r="CL78" s="106"/>
      <c r="CM78"/>
      <c r="CN78" s="103"/>
      <c r="CR78" s="1"/>
      <c r="CS78" s="1"/>
      <c r="CT78" s="1"/>
    </row>
    <row r="79" spans="1:98">
      <c r="A79" s="1"/>
      <c r="B79" s="2"/>
      <c r="E79" s="1"/>
      <c r="F79" s="2"/>
      <c r="H79" s="3"/>
      <c r="J79" s="3"/>
      <c r="K79" s="3"/>
      <c r="L79" s="1"/>
      <c r="M79" s="4"/>
      <c r="N79"/>
      <c r="O79" s="1"/>
      <c r="U79" s="1"/>
      <c r="V79"/>
      <c r="X79" s="3"/>
      <c r="Z79"/>
      <c r="AA79"/>
      <c r="AB79"/>
      <c r="AD79" s="103"/>
      <c r="AE79" s="103"/>
      <c r="AH79"/>
      <c r="AI79" s="37"/>
      <c r="AJ79" s="37"/>
      <c r="AK79" s="5"/>
      <c r="AL79" s="5"/>
      <c r="AM79" s="1"/>
      <c r="AP79" s="100"/>
      <c r="AQ79" s="100"/>
      <c r="AR79" s="100"/>
      <c r="AS79" s="3"/>
      <c r="AT79" s="104"/>
      <c r="AU79"/>
      <c r="AV79" s="6"/>
      <c r="AW79" s="34"/>
      <c r="AY79" s="182"/>
      <c r="BA79" s="100"/>
      <c r="BB79" s="100"/>
      <c r="BC79" s="6"/>
      <c r="BE79" s="1"/>
      <c r="BI79"/>
      <c r="BK79" s="118"/>
      <c r="BL79" s="104"/>
      <c r="BM79" s="1"/>
      <c r="BN79" s="103"/>
      <c r="BO79" s="6"/>
      <c r="BP79" s="103"/>
      <c r="BQ79" s="6"/>
      <c r="BR79" s="6"/>
      <c r="BS79" s="6"/>
      <c r="BT79" s="105"/>
      <c r="BU79" s="105"/>
      <c r="BW79" s="5"/>
      <c r="BX79" s="5"/>
      <c r="CA79" s="6"/>
      <c r="CB79" s="1"/>
      <c r="CD79" s="23"/>
      <c r="CE79" s="23"/>
      <c r="CF79" s="8"/>
      <c r="CG79" s="5"/>
      <c r="CI79" s="1"/>
      <c r="CK79" s="10"/>
      <c r="CL79" s="106"/>
      <c r="CM79"/>
      <c r="CN79" s="103"/>
      <c r="CR79" s="1"/>
      <c r="CS79" s="1"/>
      <c r="CT79" s="1"/>
    </row>
    <row r="80" spans="1:98">
      <c r="A80" s="1"/>
      <c r="B80" s="2"/>
      <c r="E80" s="1"/>
      <c r="F80" s="2"/>
      <c r="H80" s="3"/>
      <c r="J80" s="3"/>
      <c r="K80" s="3"/>
      <c r="L80" s="1"/>
      <c r="M80" s="4"/>
      <c r="N80"/>
      <c r="O80" s="1"/>
      <c r="U80" s="1"/>
      <c r="V80"/>
      <c r="X80" s="3"/>
      <c r="Z80"/>
      <c r="AA80"/>
      <c r="AB80"/>
      <c r="AD80" s="103"/>
      <c r="AE80" s="103"/>
      <c r="AH80"/>
      <c r="AI80" s="37"/>
      <c r="AJ80" s="37"/>
      <c r="AK80" s="5"/>
      <c r="AL80" s="5"/>
      <c r="AM80" s="1"/>
      <c r="AP80" s="100"/>
      <c r="AQ80" s="100"/>
      <c r="AR80" s="100"/>
      <c r="AS80" s="3"/>
      <c r="AT80" s="104"/>
      <c r="AU80"/>
      <c r="AV80" s="6"/>
      <c r="AW80" s="34"/>
      <c r="AY80" s="182"/>
      <c r="BA80" s="100"/>
      <c r="BB80" s="100"/>
      <c r="BC80" s="6"/>
      <c r="BE80" s="1"/>
      <c r="BI80"/>
      <c r="BK80" s="118"/>
      <c r="BL80" s="104"/>
      <c r="BM80" s="1"/>
      <c r="BN80" s="103"/>
      <c r="BO80" s="6"/>
      <c r="BP80" s="103"/>
      <c r="BQ80" s="6"/>
      <c r="BR80" s="6"/>
      <c r="BS80" s="6"/>
      <c r="BT80" s="105"/>
      <c r="BU80" s="105"/>
      <c r="BW80" s="5"/>
      <c r="BX80" s="5"/>
      <c r="CA80" s="6"/>
      <c r="CB80" s="1"/>
      <c r="CD80" s="23"/>
      <c r="CE80" s="23"/>
      <c r="CF80" s="8"/>
      <c r="CG80" s="5"/>
      <c r="CI80" s="1"/>
      <c r="CK80" s="10"/>
      <c r="CL80" s="106"/>
      <c r="CM80"/>
      <c r="CN80" s="103"/>
      <c r="CR80" s="1"/>
      <c r="CS80" s="1"/>
      <c r="CT80" s="1"/>
    </row>
    <row r="81" spans="1:98">
      <c r="A81" s="1"/>
      <c r="B81" s="2"/>
      <c r="E81" s="1"/>
      <c r="F81" s="2"/>
      <c r="H81" s="3"/>
      <c r="J81" s="3"/>
      <c r="K81" s="3"/>
      <c r="L81" s="1"/>
      <c r="M81" s="4"/>
      <c r="N81"/>
      <c r="O81" s="1"/>
      <c r="U81" s="1"/>
      <c r="V81"/>
      <c r="X81" s="3"/>
      <c r="Z81"/>
      <c r="AA81"/>
      <c r="AB81"/>
      <c r="AD81" s="103"/>
      <c r="AE81" s="103"/>
      <c r="AH81"/>
      <c r="AI81" s="37"/>
      <c r="AJ81" s="37"/>
      <c r="AK81" s="5"/>
      <c r="AL81" s="5"/>
      <c r="AM81" s="1"/>
      <c r="AP81" s="100"/>
      <c r="AQ81" s="100"/>
      <c r="AR81" s="100"/>
      <c r="AS81" s="3"/>
      <c r="AT81" s="104"/>
      <c r="AU81"/>
      <c r="AV81" s="6"/>
      <c r="AW81" s="34"/>
      <c r="AY81" s="182"/>
      <c r="BA81" s="100"/>
      <c r="BB81" s="100"/>
      <c r="BC81" s="6"/>
      <c r="BE81" s="1"/>
      <c r="BI81"/>
      <c r="BK81" s="119"/>
      <c r="BL81" s="104"/>
      <c r="BM81" s="1"/>
      <c r="BN81" s="103"/>
      <c r="BO81" s="6"/>
      <c r="BP81" s="103"/>
      <c r="BQ81" s="6"/>
      <c r="BR81" s="6"/>
      <c r="BS81" s="6"/>
      <c r="BT81" s="105"/>
      <c r="BU81" s="105"/>
      <c r="BW81" s="5"/>
      <c r="BX81" s="5"/>
      <c r="CA81" s="6"/>
      <c r="CB81" s="1"/>
      <c r="CD81" s="23"/>
      <c r="CE81" s="23"/>
      <c r="CF81" s="8"/>
      <c r="CG81" s="5"/>
      <c r="CI81" s="1"/>
      <c r="CK81" s="10"/>
      <c r="CL81" s="106"/>
      <c r="CM81"/>
      <c r="CN81" s="103"/>
      <c r="CR81" s="1"/>
      <c r="CS81" s="1"/>
      <c r="CT81" s="1"/>
    </row>
    <row r="82" spans="1:98">
      <c r="A82" s="1"/>
      <c r="B82" s="2"/>
      <c r="E82" s="1"/>
      <c r="F82" s="2"/>
      <c r="H82" s="3"/>
      <c r="J82" s="3"/>
      <c r="K82" s="3"/>
      <c r="L82" s="1"/>
      <c r="M82" s="4"/>
      <c r="N82"/>
      <c r="O82" s="1"/>
      <c r="U82" s="1"/>
      <c r="V82"/>
      <c r="X82" s="3"/>
      <c r="Z82"/>
      <c r="AA82"/>
      <c r="AB82"/>
      <c r="AD82" s="103"/>
      <c r="AE82" s="103"/>
      <c r="AH82"/>
      <c r="AI82" s="37"/>
      <c r="AJ82" s="37"/>
      <c r="AK82" s="5"/>
      <c r="AL82" s="5"/>
      <c r="AM82" s="1"/>
      <c r="AP82" s="100"/>
      <c r="AQ82" s="100"/>
      <c r="AR82" s="100"/>
      <c r="AS82" s="3"/>
      <c r="AT82" s="104"/>
      <c r="AU82"/>
      <c r="AV82" s="6"/>
      <c r="AW82" s="34"/>
      <c r="AY82" s="182"/>
      <c r="BA82" s="100"/>
      <c r="BB82" s="100"/>
      <c r="BC82" s="6"/>
      <c r="BE82" s="1"/>
      <c r="BI82"/>
      <c r="BK82" s="118"/>
      <c r="BL82" s="104"/>
      <c r="BM82" s="1"/>
      <c r="BN82" s="103"/>
      <c r="BO82" s="6"/>
      <c r="BP82" s="103"/>
      <c r="BQ82" s="6"/>
      <c r="BR82" s="6"/>
      <c r="BS82" s="6"/>
      <c r="BT82" s="105"/>
      <c r="BU82" s="105"/>
      <c r="BW82" s="5"/>
      <c r="BX82" s="5"/>
      <c r="CA82" s="6"/>
      <c r="CB82" s="1"/>
      <c r="CD82" s="23"/>
      <c r="CE82" s="23"/>
      <c r="CF82" s="8"/>
      <c r="CG82" s="5"/>
      <c r="CI82" s="1"/>
      <c r="CK82" s="10"/>
      <c r="CL82" s="106"/>
      <c r="CM82"/>
      <c r="CN82" s="103"/>
      <c r="CR82" s="1"/>
      <c r="CS82" s="1"/>
      <c r="CT82" s="1"/>
    </row>
    <row r="83" spans="1:98">
      <c r="A83" s="1"/>
      <c r="B83" s="2"/>
      <c r="E83" s="1"/>
      <c r="F83" s="2"/>
      <c r="H83" s="3"/>
      <c r="J83" s="3"/>
      <c r="K83" s="3"/>
      <c r="L83" s="1"/>
      <c r="M83" s="4"/>
      <c r="N83"/>
      <c r="O83" s="1"/>
      <c r="U83" s="1"/>
      <c r="V83"/>
      <c r="X83" s="3"/>
      <c r="Z83"/>
      <c r="AA83"/>
      <c r="AB83"/>
      <c r="AD83" s="103"/>
      <c r="AE83" s="103"/>
      <c r="AH83"/>
      <c r="AI83" s="37"/>
      <c r="AJ83" s="37"/>
      <c r="AK83" s="5"/>
      <c r="AL83" s="5"/>
      <c r="AM83" s="1"/>
      <c r="AP83" s="100"/>
      <c r="AQ83" s="100"/>
      <c r="AR83" s="100"/>
      <c r="AS83" s="3"/>
      <c r="AT83" s="104"/>
      <c r="AU83"/>
      <c r="AV83" s="6"/>
      <c r="AW83" s="34"/>
      <c r="AY83" s="182"/>
      <c r="BA83" s="100"/>
      <c r="BB83" s="100"/>
      <c r="BC83" s="6"/>
      <c r="BE83" s="1"/>
      <c r="BI83"/>
      <c r="BK83" s="118"/>
      <c r="BL83" s="104"/>
      <c r="BM83" s="1"/>
      <c r="BN83" s="103"/>
      <c r="BO83" s="6"/>
      <c r="BP83" s="103"/>
      <c r="BQ83" s="6"/>
      <c r="BR83" s="6"/>
      <c r="BS83" s="6"/>
      <c r="BT83" s="105"/>
      <c r="BU83" s="105"/>
      <c r="BW83" s="5"/>
      <c r="BX83" s="5"/>
      <c r="CA83" s="6"/>
      <c r="CB83" s="1"/>
      <c r="CD83" s="23"/>
      <c r="CE83" s="23"/>
      <c r="CF83" s="8"/>
      <c r="CG83" s="5"/>
      <c r="CI83" s="1"/>
      <c r="CK83" s="10"/>
      <c r="CL83" s="106"/>
      <c r="CM83"/>
      <c r="CN83" s="103"/>
      <c r="CR83" s="1"/>
      <c r="CS83" s="1"/>
      <c r="CT83" s="1"/>
    </row>
    <row r="84" spans="1:98">
      <c r="A84" s="1"/>
      <c r="B84" s="2"/>
      <c r="E84" s="1"/>
      <c r="F84" s="2"/>
      <c r="H84" s="3"/>
      <c r="J84" s="3"/>
      <c r="K84" s="3"/>
      <c r="L84" s="1"/>
      <c r="M84" s="4"/>
      <c r="N84"/>
      <c r="O84" s="1"/>
      <c r="U84" s="1"/>
      <c r="V84"/>
      <c r="X84" s="3"/>
      <c r="Z84"/>
      <c r="AA84"/>
      <c r="AB84"/>
      <c r="AD84" s="103"/>
      <c r="AE84" s="103"/>
      <c r="AH84"/>
      <c r="AI84" s="37"/>
      <c r="AJ84" s="37"/>
      <c r="AK84" s="5"/>
      <c r="AL84" s="5"/>
      <c r="AM84" s="1"/>
      <c r="AP84" s="100"/>
      <c r="AQ84" s="100"/>
      <c r="AR84" s="100"/>
      <c r="AS84" s="3"/>
      <c r="AT84" s="104"/>
      <c r="AU84"/>
      <c r="AV84" s="6"/>
      <c r="AW84" s="34"/>
      <c r="AY84" s="182"/>
      <c r="BA84" s="100"/>
      <c r="BB84" s="100"/>
      <c r="BC84" s="6"/>
      <c r="BE84" s="1"/>
      <c r="BI84"/>
      <c r="BK84" s="118"/>
      <c r="BL84" s="104"/>
      <c r="BM84" s="1"/>
      <c r="BN84" s="103"/>
      <c r="BO84" s="6"/>
      <c r="BP84" s="103"/>
      <c r="BQ84" s="6"/>
      <c r="BR84" s="6"/>
      <c r="BS84" s="6"/>
      <c r="BT84" s="105"/>
      <c r="BU84" s="105"/>
      <c r="BW84" s="5"/>
      <c r="BX84" s="5"/>
      <c r="CA84" s="6"/>
      <c r="CB84" s="1"/>
      <c r="CD84" s="23"/>
      <c r="CE84" s="23"/>
      <c r="CF84" s="8"/>
      <c r="CG84" s="5"/>
      <c r="CI84" s="1"/>
      <c r="CK84" s="10"/>
      <c r="CL84" s="106"/>
      <c r="CM84"/>
      <c r="CN84" s="103"/>
      <c r="CR84" s="1"/>
      <c r="CS84" s="1"/>
      <c r="CT84" s="1"/>
    </row>
    <row r="85" spans="1:98">
      <c r="A85" s="1"/>
      <c r="B85" s="2"/>
      <c r="E85" s="1"/>
      <c r="F85" s="2"/>
      <c r="H85" s="3"/>
      <c r="J85" s="3"/>
      <c r="K85" s="3"/>
      <c r="L85" s="1"/>
      <c r="M85" s="4"/>
      <c r="N85"/>
      <c r="O85" s="1"/>
      <c r="U85" s="1"/>
      <c r="V85"/>
      <c r="X85" s="3"/>
      <c r="Z85"/>
      <c r="AA85"/>
      <c r="AB85"/>
      <c r="AD85" s="103"/>
      <c r="AE85" s="103"/>
      <c r="AH85"/>
      <c r="AI85" s="37"/>
      <c r="AJ85" s="37"/>
      <c r="AK85" s="5"/>
      <c r="AL85" s="5"/>
      <c r="AM85" s="1"/>
      <c r="AP85" s="100"/>
      <c r="AQ85" s="100"/>
      <c r="AR85" s="100"/>
      <c r="AS85" s="3"/>
      <c r="AT85" s="104"/>
      <c r="AU85"/>
      <c r="AV85" s="6"/>
      <c r="AW85" s="34"/>
      <c r="AY85" s="182"/>
      <c r="BA85" s="100"/>
      <c r="BB85" s="100"/>
      <c r="BC85" s="6"/>
      <c r="BE85" s="1"/>
      <c r="BI85"/>
      <c r="BK85" s="118"/>
      <c r="BL85" s="104"/>
      <c r="BM85" s="1"/>
      <c r="BN85" s="103"/>
      <c r="BO85" s="6"/>
      <c r="BP85" s="103"/>
      <c r="BQ85" s="6"/>
      <c r="BR85" s="6"/>
      <c r="BS85" s="6"/>
      <c r="BT85" s="105"/>
      <c r="BU85" s="105"/>
      <c r="BW85" s="5"/>
      <c r="BX85" s="5"/>
      <c r="CA85" s="6"/>
      <c r="CB85" s="1"/>
      <c r="CD85" s="23"/>
      <c r="CE85" s="23"/>
      <c r="CF85" s="8"/>
      <c r="CG85" s="5"/>
      <c r="CI85" s="1"/>
      <c r="CK85" s="10"/>
      <c r="CL85" s="106"/>
      <c r="CM85"/>
      <c r="CN85" s="103"/>
      <c r="CR85" s="1"/>
      <c r="CS85" s="1"/>
      <c r="CT85" s="1"/>
    </row>
    <row r="86" spans="1:98">
      <c r="A86" s="1"/>
      <c r="B86" s="2"/>
      <c r="E86" s="1"/>
      <c r="F86" s="2"/>
      <c r="H86" s="3"/>
      <c r="J86" s="3"/>
      <c r="K86" s="3"/>
      <c r="L86" s="1"/>
      <c r="M86" s="4"/>
      <c r="N86"/>
      <c r="O86" s="1"/>
      <c r="U86" s="1"/>
      <c r="V86"/>
      <c r="X86" s="3"/>
      <c r="Z86"/>
      <c r="AA86"/>
      <c r="AB86"/>
      <c r="AD86" s="103"/>
      <c r="AE86" s="103"/>
      <c r="AH86"/>
      <c r="AI86" s="37"/>
      <c r="AJ86" s="37"/>
      <c r="AK86" s="5"/>
      <c r="AL86" s="5"/>
      <c r="AM86" s="1"/>
      <c r="AP86" s="100"/>
      <c r="AQ86" s="100"/>
      <c r="AR86" s="100"/>
      <c r="AS86" s="3"/>
      <c r="AT86" s="104"/>
      <c r="AU86"/>
      <c r="AV86" s="6"/>
      <c r="AW86" s="34"/>
      <c r="AY86" s="182"/>
      <c r="BA86" s="100"/>
      <c r="BB86" s="100"/>
      <c r="BC86" s="6"/>
      <c r="BE86" s="1"/>
      <c r="BI86"/>
      <c r="BK86" s="118"/>
      <c r="BL86" s="104"/>
      <c r="BM86" s="1"/>
      <c r="BN86" s="103"/>
      <c r="BO86" s="6"/>
      <c r="BP86" s="103"/>
      <c r="BQ86" s="6"/>
      <c r="BR86" s="6"/>
      <c r="BS86" s="6"/>
      <c r="BT86" s="105"/>
      <c r="BU86" s="105"/>
      <c r="BW86" s="5"/>
      <c r="BX86" s="5"/>
      <c r="CA86" s="6"/>
      <c r="CB86" s="1"/>
      <c r="CD86" s="23"/>
      <c r="CE86" s="23"/>
      <c r="CF86" s="8"/>
      <c r="CG86" s="5"/>
      <c r="CI86" s="1"/>
      <c r="CK86" s="10"/>
      <c r="CL86" s="106"/>
      <c r="CM86"/>
      <c r="CN86" s="103"/>
      <c r="CR86" s="1"/>
      <c r="CS86" s="1"/>
      <c r="CT86" s="1"/>
    </row>
    <row r="87" spans="1:98">
      <c r="A87" s="1"/>
      <c r="B87" s="2"/>
      <c r="E87" s="1"/>
      <c r="F87" s="2"/>
      <c r="H87" s="3"/>
      <c r="J87" s="3"/>
      <c r="K87" s="3"/>
      <c r="L87" s="1"/>
      <c r="M87" s="4"/>
      <c r="N87"/>
      <c r="O87" s="1"/>
      <c r="U87" s="1"/>
      <c r="V87"/>
      <c r="X87" s="3"/>
      <c r="Z87"/>
      <c r="AA87"/>
      <c r="AB87"/>
      <c r="AD87" s="103"/>
      <c r="AE87" s="103"/>
      <c r="AH87"/>
      <c r="AI87" s="37"/>
      <c r="AJ87" s="37"/>
      <c r="AK87" s="5"/>
      <c r="AL87" s="5"/>
      <c r="AM87" s="1"/>
      <c r="AP87" s="100"/>
      <c r="AQ87" s="100"/>
      <c r="AR87" s="100"/>
      <c r="AS87" s="3"/>
      <c r="AT87" s="104"/>
      <c r="AU87"/>
      <c r="AV87" s="6"/>
      <c r="AW87" s="34"/>
      <c r="AY87" s="182"/>
      <c r="BA87" s="100"/>
      <c r="BB87" s="100"/>
      <c r="BC87" s="6"/>
      <c r="BE87" s="1"/>
      <c r="BI87"/>
      <c r="BK87" s="118"/>
      <c r="BL87" s="104"/>
      <c r="BM87" s="1"/>
      <c r="BN87" s="103"/>
      <c r="BO87" s="6"/>
      <c r="BP87" s="103"/>
      <c r="BQ87" s="6"/>
      <c r="BR87" s="6"/>
      <c r="BS87" s="6"/>
      <c r="BT87" s="105"/>
      <c r="BU87" s="105"/>
      <c r="BW87" s="5"/>
      <c r="BX87" s="5"/>
      <c r="CA87" s="6"/>
      <c r="CB87" s="1"/>
      <c r="CD87" s="23"/>
      <c r="CE87" s="23"/>
      <c r="CF87" s="8"/>
      <c r="CG87" s="5"/>
      <c r="CI87" s="1"/>
      <c r="CK87" s="10"/>
      <c r="CL87" s="106"/>
      <c r="CM87"/>
      <c r="CN87" s="103"/>
      <c r="CR87" s="1"/>
      <c r="CS87" s="1"/>
      <c r="CT87" s="1"/>
    </row>
    <row r="88" spans="1:98">
      <c r="A88" s="1"/>
      <c r="B88" s="2"/>
      <c r="E88" s="1"/>
      <c r="F88" s="2"/>
      <c r="H88" s="3"/>
      <c r="J88" s="3"/>
      <c r="K88" s="3"/>
      <c r="L88" s="1"/>
      <c r="M88" s="4"/>
      <c r="N88"/>
      <c r="O88" s="1"/>
      <c r="U88" s="1"/>
      <c r="V88"/>
      <c r="X88" s="3"/>
      <c r="Z88"/>
      <c r="AA88"/>
      <c r="AB88"/>
      <c r="AD88" s="103"/>
      <c r="AE88" s="103"/>
      <c r="AH88"/>
      <c r="AI88" s="37"/>
      <c r="AJ88" s="37"/>
      <c r="AK88" s="5"/>
      <c r="AL88" s="5"/>
      <c r="AM88" s="1"/>
      <c r="AP88" s="100"/>
      <c r="AQ88" s="100"/>
      <c r="AR88" s="100"/>
      <c r="AS88" s="3"/>
      <c r="AT88" s="104"/>
      <c r="AU88"/>
      <c r="AV88" s="6"/>
      <c r="AW88" s="34"/>
      <c r="AY88" s="182"/>
      <c r="BA88" s="100"/>
      <c r="BB88" s="100"/>
      <c r="BC88" s="6"/>
      <c r="BE88" s="1"/>
      <c r="BI88"/>
      <c r="BK88" s="118"/>
      <c r="BL88" s="104"/>
      <c r="BM88" s="1"/>
      <c r="BN88" s="103"/>
      <c r="BO88" s="6"/>
      <c r="BP88" s="103"/>
      <c r="BQ88" s="6"/>
      <c r="BR88" s="6"/>
      <c r="BS88" s="6"/>
      <c r="BT88" s="105"/>
      <c r="BU88" s="105"/>
      <c r="BW88" s="5"/>
      <c r="BX88" s="5"/>
      <c r="CA88" s="6"/>
      <c r="CB88" s="1"/>
      <c r="CD88" s="23"/>
      <c r="CE88" s="23"/>
      <c r="CF88" s="8"/>
      <c r="CG88" s="5"/>
      <c r="CI88" s="1"/>
      <c r="CK88" s="10"/>
      <c r="CL88" s="106"/>
      <c r="CM88"/>
      <c r="CN88" s="103"/>
      <c r="CR88" s="1"/>
      <c r="CS88" s="1"/>
      <c r="CT88" s="1"/>
    </row>
    <row r="89" spans="1:98">
      <c r="A89" s="1"/>
      <c r="B89" s="2"/>
      <c r="E89" s="1"/>
      <c r="F89" s="2"/>
      <c r="H89" s="3"/>
      <c r="J89" s="3"/>
      <c r="K89" s="3"/>
      <c r="L89" s="1"/>
      <c r="M89" s="4"/>
      <c r="N89"/>
      <c r="O89" s="1"/>
      <c r="U89" s="1"/>
      <c r="V89"/>
      <c r="X89" s="3"/>
      <c r="Z89"/>
      <c r="AA89"/>
      <c r="AB89"/>
      <c r="AD89" s="103"/>
      <c r="AE89" s="103"/>
      <c r="AH89"/>
      <c r="AI89" s="37"/>
      <c r="AJ89" s="37"/>
      <c r="AK89" s="5"/>
      <c r="AL89" s="5"/>
      <c r="AM89" s="1"/>
      <c r="AP89" s="100"/>
      <c r="AQ89" s="100"/>
      <c r="AR89" s="100"/>
      <c r="AS89" s="3"/>
      <c r="AT89" s="104"/>
      <c r="AU89"/>
      <c r="AV89" s="6"/>
      <c r="AW89" s="34"/>
      <c r="AY89" s="182"/>
      <c r="BA89" s="100"/>
      <c r="BB89" s="100"/>
      <c r="BC89" s="6"/>
      <c r="BE89" s="1"/>
      <c r="BI89"/>
      <c r="BK89" s="118"/>
      <c r="BL89" s="104"/>
      <c r="BM89" s="1"/>
      <c r="BN89" s="103"/>
      <c r="BO89" s="6"/>
      <c r="BP89" s="103"/>
      <c r="BQ89" s="6"/>
      <c r="BR89" s="6"/>
      <c r="BS89" s="6"/>
      <c r="BT89" s="105"/>
      <c r="BU89" s="105"/>
      <c r="BW89" s="5"/>
      <c r="BX89" s="5"/>
      <c r="CA89" s="6"/>
      <c r="CB89" s="1"/>
      <c r="CD89" s="23"/>
      <c r="CE89" s="23"/>
      <c r="CF89" s="8"/>
      <c r="CG89" s="5"/>
      <c r="CI89" s="1"/>
      <c r="CK89" s="10"/>
      <c r="CL89" s="106"/>
      <c r="CM89"/>
      <c r="CN89" s="103"/>
      <c r="CR89" s="1"/>
      <c r="CS89" s="1"/>
      <c r="CT89" s="1"/>
    </row>
    <row r="90" spans="1:98">
      <c r="A90" s="1"/>
      <c r="B90" s="2"/>
      <c r="E90" s="1"/>
      <c r="F90" s="2"/>
      <c r="H90" s="3"/>
      <c r="J90" s="3"/>
      <c r="K90" s="3"/>
      <c r="L90" s="1"/>
      <c r="M90" s="4"/>
      <c r="N90"/>
      <c r="O90" s="1"/>
      <c r="U90" s="1"/>
      <c r="V90"/>
      <c r="X90" s="3"/>
      <c r="Z90"/>
      <c r="AA90"/>
      <c r="AB90"/>
      <c r="AD90" s="103"/>
      <c r="AE90" s="103"/>
      <c r="AH90"/>
      <c r="AI90" s="37"/>
      <c r="AJ90" s="37"/>
      <c r="AK90" s="5"/>
      <c r="AL90" s="5"/>
      <c r="AM90" s="1"/>
      <c r="AP90" s="100"/>
      <c r="AQ90" s="100"/>
      <c r="AR90" s="100"/>
      <c r="AS90" s="3"/>
      <c r="AT90" s="104"/>
      <c r="AU90"/>
      <c r="AV90" s="6"/>
      <c r="AW90" s="34"/>
      <c r="AY90" s="182"/>
      <c r="BA90" s="100"/>
      <c r="BB90" s="100"/>
      <c r="BC90" s="6"/>
      <c r="BE90" s="1"/>
      <c r="BI90"/>
      <c r="BK90" s="118"/>
      <c r="BL90" s="104"/>
      <c r="BM90" s="1"/>
      <c r="BN90" s="103"/>
      <c r="BO90" s="6"/>
      <c r="BP90" s="103"/>
      <c r="BQ90" s="6"/>
      <c r="BR90" s="6"/>
      <c r="BS90" s="6"/>
      <c r="BT90" s="105"/>
      <c r="BU90" s="105"/>
      <c r="BW90" s="5"/>
      <c r="BX90" s="5"/>
      <c r="CA90" s="6"/>
      <c r="CB90" s="1"/>
      <c r="CD90" s="23"/>
      <c r="CE90" s="23"/>
      <c r="CF90" s="8"/>
      <c r="CG90" s="5"/>
      <c r="CI90" s="1"/>
      <c r="CK90" s="10"/>
      <c r="CL90" s="106"/>
      <c r="CM90"/>
      <c r="CN90" s="103"/>
      <c r="CR90" s="1"/>
      <c r="CS90" s="1"/>
      <c r="CT90" s="1"/>
    </row>
    <row r="91" spans="1:98">
      <c r="A91" s="1"/>
      <c r="B91" s="2"/>
      <c r="E91" s="1"/>
      <c r="F91" s="2"/>
      <c r="H91" s="3"/>
      <c r="J91" s="3"/>
      <c r="K91" s="3"/>
      <c r="L91" s="1"/>
      <c r="M91" s="4"/>
      <c r="N91"/>
      <c r="O91" s="1"/>
      <c r="U91" s="1"/>
      <c r="V91"/>
      <c r="X91" s="3"/>
      <c r="Z91"/>
      <c r="AA91"/>
      <c r="AB91"/>
      <c r="AD91" s="103"/>
      <c r="AE91" s="103"/>
      <c r="AH91"/>
      <c r="AI91" s="37"/>
      <c r="AJ91" s="37"/>
      <c r="AK91" s="5"/>
      <c r="AL91" s="5"/>
      <c r="AM91" s="1"/>
      <c r="AP91" s="100"/>
      <c r="AQ91" s="100"/>
      <c r="AR91" s="100"/>
      <c r="AS91" s="3"/>
      <c r="AT91" s="104"/>
      <c r="AU91"/>
      <c r="AV91" s="6"/>
      <c r="AW91" s="34"/>
      <c r="AY91" s="182"/>
      <c r="BA91" s="100"/>
      <c r="BB91" s="100"/>
      <c r="BC91" s="6"/>
      <c r="BE91" s="1"/>
      <c r="BI91"/>
      <c r="BK91" s="118"/>
      <c r="BL91" s="104"/>
      <c r="BM91" s="1"/>
      <c r="BN91" s="103"/>
      <c r="BO91" s="6"/>
      <c r="BP91" s="103"/>
      <c r="BQ91" s="6"/>
      <c r="BR91" s="6"/>
      <c r="BS91" s="6"/>
      <c r="BT91" s="105"/>
      <c r="BU91" s="105"/>
      <c r="BW91" s="5"/>
      <c r="BX91" s="5"/>
      <c r="CA91" s="6"/>
      <c r="CB91" s="1"/>
      <c r="CD91" s="23"/>
      <c r="CE91" s="23"/>
      <c r="CF91" s="8"/>
      <c r="CG91" s="5"/>
      <c r="CI91" s="1"/>
      <c r="CK91" s="10"/>
      <c r="CL91" s="106"/>
      <c r="CM91"/>
      <c r="CN91" s="103"/>
      <c r="CR91" s="1"/>
      <c r="CS91" s="1"/>
      <c r="CT91" s="1"/>
    </row>
    <row r="92" spans="1:98">
      <c r="A92" s="1"/>
      <c r="B92" s="2"/>
      <c r="E92" s="1"/>
      <c r="F92" s="2"/>
      <c r="H92" s="3"/>
      <c r="J92" s="3"/>
      <c r="K92" s="3"/>
      <c r="L92" s="1"/>
      <c r="M92" s="4"/>
      <c r="N92"/>
      <c r="O92" s="1"/>
      <c r="U92" s="1"/>
      <c r="V92"/>
      <c r="X92" s="3"/>
      <c r="Z92"/>
      <c r="AA92"/>
      <c r="AB92"/>
      <c r="AD92" s="103"/>
      <c r="AE92" s="103"/>
      <c r="AH92"/>
      <c r="AI92" s="37"/>
      <c r="AJ92" s="37"/>
      <c r="AK92" s="5"/>
      <c r="AL92" s="5"/>
      <c r="AM92" s="1"/>
      <c r="AP92" s="100"/>
      <c r="AQ92" s="100"/>
      <c r="AR92" s="100"/>
      <c r="AS92" s="3"/>
      <c r="AT92" s="104"/>
      <c r="AU92"/>
      <c r="AV92" s="6"/>
      <c r="AW92" s="34"/>
      <c r="AY92" s="182"/>
      <c r="BA92" s="100"/>
      <c r="BB92" s="100"/>
      <c r="BC92" s="6"/>
      <c r="BE92" s="1"/>
      <c r="BI92"/>
      <c r="BK92" s="118"/>
      <c r="BL92" s="104"/>
      <c r="BM92" s="1"/>
      <c r="BN92" s="103"/>
      <c r="BO92" s="6"/>
      <c r="BP92" s="103"/>
      <c r="BQ92" s="6"/>
      <c r="BR92" s="6"/>
      <c r="BS92" s="6"/>
      <c r="BT92" s="105"/>
      <c r="BU92" s="105"/>
      <c r="BW92" s="5"/>
      <c r="BX92" s="5"/>
      <c r="CA92" s="6"/>
      <c r="CB92" s="1"/>
      <c r="CD92" s="23"/>
      <c r="CE92" s="23"/>
      <c r="CF92" s="8"/>
      <c r="CG92" s="5"/>
      <c r="CI92" s="1"/>
      <c r="CK92" s="10"/>
      <c r="CL92" s="106"/>
      <c r="CM92"/>
      <c r="CN92" s="103"/>
      <c r="CR92" s="1"/>
      <c r="CS92" s="1"/>
      <c r="CT92" s="1"/>
    </row>
    <row r="93" spans="1:98">
      <c r="A93" s="1"/>
      <c r="B93" s="2"/>
      <c r="E93" s="1"/>
      <c r="F93" s="2"/>
      <c r="H93" s="3"/>
      <c r="J93" s="3"/>
      <c r="K93" s="3"/>
      <c r="L93" s="1"/>
      <c r="M93" s="4"/>
      <c r="N93"/>
      <c r="O93" s="1"/>
      <c r="U93" s="1"/>
      <c r="V93"/>
      <c r="X93" s="3"/>
      <c r="Z93"/>
      <c r="AA93"/>
      <c r="AB93"/>
      <c r="AD93" s="103"/>
      <c r="AE93" s="103"/>
      <c r="AH93"/>
      <c r="AI93" s="37"/>
      <c r="AJ93" s="37"/>
      <c r="AK93" s="5"/>
      <c r="AL93" s="5"/>
      <c r="AM93" s="1"/>
      <c r="AP93" s="100"/>
      <c r="AQ93" s="100"/>
      <c r="AR93" s="100"/>
      <c r="AS93" s="3"/>
      <c r="AT93" s="104"/>
      <c r="AU93"/>
      <c r="AV93" s="6"/>
      <c r="AW93" s="34"/>
      <c r="AY93" s="182"/>
      <c r="BA93" s="100"/>
      <c r="BB93" s="100"/>
      <c r="BC93" s="6"/>
      <c r="BE93" s="1"/>
      <c r="BI93"/>
      <c r="BK93" s="118"/>
      <c r="BL93" s="104"/>
      <c r="BM93" s="1"/>
      <c r="BN93" s="103"/>
      <c r="BO93" s="6"/>
      <c r="BP93" s="103"/>
      <c r="BQ93" s="6"/>
      <c r="BR93" s="6"/>
      <c r="BS93" s="6"/>
      <c r="BT93" s="105"/>
      <c r="BU93" s="105"/>
      <c r="BW93" s="5"/>
      <c r="BX93" s="5"/>
      <c r="CA93" s="6"/>
      <c r="CB93" s="1"/>
      <c r="CD93" s="23"/>
      <c r="CE93" s="23"/>
      <c r="CF93" s="8"/>
      <c r="CG93" s="5"/>
      <c r="CI93" s="1"/>
      <c r="CK93" s="10"/>
      <c r="CL93" s="106"/>
      <c r="CM93"/>
      <c r="CN93" s="103"/>
      <c r="CR93" s="1"/>
      <c r="CS93" s="1"/>
      <c r="CT93" s="1"/>
    </row>
    <row r="94" spans="1:98">
      <c r="A94" s="1"/>
      <c r="B94" s="2"/>
      <c r="E94" s="1"/>
      <c r="F94" s="2"/>
      <c r="H94" s="3"/>
      <c r="J94" s="3"/>
      <c r="K94" s="3"/>
      <c r="L94" s="1"/>
      <c r="M94" s="4"/>
      <c r="N94"/>
      <c r="O94" s="1"/>
      <c r="U94" s="1"/>
      <c r="V94"/>
      <c r="X94" s="3"/>
      <c r="Z94"/>
      <c r="AA94"/>
      <c r="AB94"/>
      <c r="AD94" s="103"/>
      <c r="AE94" s="103"/>
      <c r="AH94"/>
      <c r="AI94" s="37"/>
      <c r="AJ94" s="37"/>
      <c r="AK94" s="5"/>
      <c r="AL94" s="5"/>
      <c r="AM94" s="1"/>
      <c r="AP94" s="100"/>
      <c r="AQ94" s="100"/>
      <c r="AR94" s="100"/>
      <c r="AS94" s="3"/>
      <c r="AT94" s="104"/>
      <c r="AU94"/>
      <c r="AV94" s="6"/>
      <c r="AW94" s="34"/>
      <c r="AY94" s="182"/>
      <c r="BA94" s="100"/>
      <c r="BB94" s="100"/>
      <c r="BC94" s="6"/>
      <c r="BE94" s="1"/>
      <c r="BI94"/>
      <c r="BK94" s="118"/>
      <c r="BL94" s="104"/>
      <c r="BM94" s="1"/>
      <c r="BN94" s="103"/>
      <c r="BO94" s="6"/>
      <c r="BP94" s="103"/>
      <c r="BQ94" s="6"/>
      <c r="BR94" s="6"/>
      <c r="BS94" s="6"/>
      <c r="BT94" s="105"/>
      <c r="BU94" s="105"/>
      <c r="BW94" s="5"/>
      <c r="BX94" s="5"/>
      <c r="CA94" s="6"/>
      <c r="CB94" s="1"/>
      <c r="CD94" s="23"/>
      <c r="CE94" s="23"/>
      <c r="CF94" s="8"/>
      <c r="CG94" s="5"/>
      <c r="CI94" s="1"/>
      <c r="CK94" s="10"/>
      <c r="CL94" s="106"/>
      <c r="CM94"/>
      <c r="CN94" s="103"/>
      <c r="CR94" s="1"/>
      <c r="CS94" s="1"/>
      <c r="CT94" s="1"/>
    </row>
    <row r="95" spans="1:98">
      <c r="A95" s="1"/>
      <c r="B95" s="2"/>
      <c r="E95" s="1"/>
      <c r="F95" s="2"/>
      <c r="H95" s="3"/>
      <c r="J95" s="3"/>
      <c r="K95" s="3"/>
      <c r="L95" s="1"/>
      <c r="M95" s="4"/>
      <c r="N95"/>
      <c r="O95" s="1"/>
      <c r="U95" s="1"/>
      <c r="V95"/>
      <c r="X95" s="3"/>
      <c r="Z95"/>
      <c r="AA95"/>
      <c r="AB95"/>
      <c r="AD95" s="103"/>
      <c r="AE95" s="103"/>
      <c r="AH95"/>
      <c r="AI95" s="37"/>
      <c r="AJ95" s="37"/>
      <c r="AK95" s="5"/>
      <c r="AL95" s="5"/>
      <c r="AM95" s="1"/>
      <c r="AP95" s="100"/>
      <c r="AQ95" s="100"/>
      <c r="AR95" s="100"/>
      <c r="AS95" s="3"/>
      <c r="AT95" s="104"/>
      <c r="AU95"/>
      <c r="AV95" s="6"/>
      <c r="AW95" s="34"/>
      <c r="AY95" s="182"/>
      <c r="BA95" s="100"/>
      <c r="BB95" s="100"/>
      <c r="BC95" s="6"/>
      <c r="BE95" s="1"/>
      <c r="BI95"/>
      <c r="BK95" s="118"/>
      <c r="BL95" s="104"/>
      <c r="BM95" s="1"/>
      <c r="BN95" s="103"/>
      <c r="BO95" s="6"/>
      <c r="BP95" s="103"/>
      <c r="BQ95" s="6"/>
      <c r="BR95" s="6"/>
      <c r="BS95" s="6"/>
      <c r="BT95" s="105"/>
      <c r="BU95" s="105"/>
      <c r="BW95" s="5"/>
      <c r="BX95" s="5"/>
      <c r="CA95" s="6"/>
      <c r="CB95" s="1"/>
      <c r="CD95" s="23"/>
      <c r="CE95" s="23"/>
      <c r="CF95" s="8"/>
      <c r="CG95" s="5"/>
      <c r="CI95" s="1"/>
      <c r="CK95" s="10"/>
      <c r="CL95" s="106"/>
      <c r="CM95"/>
      <c r="CN95" s="103"/>
      <c r="CR95" s="1"/>
      <c r="CS95" s="1"/>
      <c r="CT95" s="1"/>
    </row>
    <row r="96" spans="1:98">
      <c r="A96" s="1"/>
      <c r="B96" s="2"/>
      <c r="E96" s="1"/>
      <c r="F96" s="2"/>
      <c r="H96" s="3"/>
      <c r="J96" s="3"/>
      <c r="K96" s="3"/>
      <c r="L96" s="1"/>
      <c r="M96" s="4"/>
      <c r="N96"/>
      <c r="O96" s="1"/>
      <c r="U96" s="1"/>
      <c r="V96"/>
      <c r="X96" s="3"/>
      <c r="Z96"/>
      <c r="AA96"/>
      <c r="AB96"/>
      <c r="AD96" s="103"/>
      <c r="AE96" s="103"/>
      <c r="AH96"/>
      <c r="AI96" s="37"/>
      <c r="AJ96" s="37"/>
      <c r="AK96" s="5"/>
      <c r="AL96" s="5"/>
      <c r="AM96" s="1"/>
      <c r="AP96" s="100"/>
      <c r="AQ96" s="100"/>
      <c r="AR96" s="100"/>
      <c r="AS96" s="3"/>
      <c r="AT96" s="104"/>
      <c r="AU96"/>
      <c r="AV96" s="6"/>
      <c r="AW96" s="34"/>
      <c r="AY96" s="182"/>
      <c r="BA96" s="100"/>
      <c r="BB96" s="100"/>
      <c r="BC96" s="6"/>
      <c r="BE96" s="1"/>
      <c r="BI96"/>
      <c r="BK96" s="118"/>
      <c r="BL96" s="104"/>
      <c r="BM96" s="1"/>
      <c r="BN96" s="103"/>
      <c r="BO96" s="6"/>
      <c r="BP96" s="103"/>
      <c r="BQ96" s="6"/>
      <c r="BR96" s="6"/>
      <c r="BS96" s="6"/>
      <c r="BT96" s="105"/>
      <c r="BU96" s="105"/>
      <c r="BW96" s="5"/>
      <c r="BX96" s="5"/>
      <c r="CA96" s="6"/>
      <c r="CB96" s="1"/>
      <c r="CD96" s="23"/>
      <c r="CE96" s="23"/>
      <c r="CF96" s="8"/>
      <c r="CG96" s="5"/>
      <c r="CI96" s="1"/>
      <c r="CK96" s="10"/>
      <c r="CL96" s="106"/>
      <c r="CM96"/>
      <c r="CN96" s="103"/>
      <c r="CR96" s="1"/>
      <c r="CS96" s="1"/>
      <c r="CT96" s="1"/>
    </row>
    <row r="97" spans="1:98">
      <c r="A97" s="1"/>
      <c r="B97" s="2"/>
      <c r="E97" s="1"/>
      <c r="F97" s="2"/>
      <c r="H97" s="3"/>
      <c r="J97" s="3"/>
      <c r="K97" s="3"/>
      <c r="L97" s="1"/>
      <c r="M97" s="4"/>
      <c r="N97"/>
      <c r="O97" s="1"/>
      <c r="U97" s="1"/>
      <c r="V97"/>
      <c r="X97" s="3"/>
      <c r="Z97"/>
      <c r="AA97"/>
      <c r="AB97"/>
      <c r="AD97" s="103"/>
      <c r="AE97" s="103"/>
      <c r="AH97"/>
      <c r="AI97" s="37"/>
      <c r="AJ97" s="37"/>
      <c r="AK97" s="5"/>
      <c r="AL97" s="5"/>
      <c r="AM97" s="1"/>
      <c r="AP97" s="100"/>
      <c r="AQ97" s="100"/>
      <c r="AR97" s="100"/>
      <c r="AS97" s="3"/>
      <c r="AT97" s="104"/>
      <c r="AU97"/>
      <c r="AV97" s="6"/>
      <c r="AW97" s="34"/>
      <c r="AY97" s="182"/>
      <c r="BA97" s="100"/>
      <c r="BB97" s="100"/>
      <c r="BC97" s="6"/>
      <c r="BE97" s="1"/>
      <c r="BI97"/>
      <c r="BK97" s="118"/>
      <c r="BL97" s="104"/>
      <c r="BM97" s="1"/>
      <c r="BN97" s="103"/>
      <c r="BO97" s="6"/>
      <c r="BP97" s="103"/>
      <c r="BQ97" s="6"/>
      <c r="BR97" s="6"/>
      <c r="BS97" s="6"/>
      <c r="BT97" s="105"/>
      <c r="BU97" s="105"/>
      <c r="BW97" s="5"/>
      <c r="BX97" s="5"/>
      <c r="CA97" s="6"/>
      <c r="CB97" s="1"/>
      <c r="CD97" s="23"/>
      <c r="CE97" s="23"/>
      <c r="CF97" s="8"/>
      <c r="CG97" s="5"/>
      <c r="CI97" s="1"/>
      <c r="CK97" s="10"/>
      <c r="CL97" s="106"/>
      <c r="CM97"/>
      <c r="CN97" s="103"/>
      <c r="CR97" s="1"/>
      <c r="CS97" s="1"/>
      <c r="CT97" s="1"/>
    </row>
    <row r="98" spans="1:98">
      <c r="A98" s="1"/>
      <c r="B98" s="2"/>
      <c r="E98" s="1"/>
      <c r="F98" s="2"/>
      <c r="H98" s="3"/>
      <c r="J98" s="3"/>
      <c r="K98" s="3"/>
      <c r="L98" s="1"/>
      <c r="M98" s="4"/>
      <c r="N98"/>
      <c r="O98" s="1"/>
      <c r="U98" s="1"/>
      <c r="V98"/>
      <c r="X98" s="3"/>
      <c r="Z98"/>
      <c r="AA98"/>
      <c r="AB98"/>
      <c r="AD98" s="103"/>
      <c r="AE98" s="103"/>
      <c r="AH98"/>
      <c r="AI98" s="37"/>
      <c r="AJ98" s="37"/>
      <c r="AK98" s="5"/>
      <c r="AL98" s="5"/>
      <c r="AM98" s="1"/>
      <c r="AP98" s="100"/>
      <c r="AQ98" s="100"/>
      <c r="AR98" s="100"/>
      <c r="AS98" s="3"/>
      <c r="AT98" s="104"/>
      <c r="AU98"/>
      <c r="AV98" s="6"/>
      <c r="AW98" s="34"/>
      <c r="AY98" s="182"/>
      <c r="BA98" s="100"/>
      <c r="BB98" s="100"/>
      <c r="BC98" s="6"/>
      <c r="BE98" s="1"/>
      <c r="BI98"/>
      <c r="BK98" s="118"/>
      <c r="BL98" s="104"/>
      <c r="BM98" s="1"/>
      <c r="BN98" s="103"/>
      <c r="BO98" s="6"/>
      <c r="BP98" s="103"/>
      <c r="BQ98" s="6"/>
      <c r="BR98" s="6"/>
      <c r="BS98" s="6"/>
      <c r="BT98" s="105"/>
      <c r="BU98" s="105"/>
      <c r="BW98" s="5"/>
      <c r="BX98" s="5"/>
      <c r="CA98" s="6"/>
      <c r="CB98" s="1"/>
      <c r="CD98" s="23"/>
      <c r="CE98" s="23"/>
      <c r="CF98" s="8"/>
      <c r="CG98" s="5"/>
      <c r="CI98" s="1"/>
      <c r="CK98" s="10"/>
      <c r="CL98" s="106"/>
      <c r="CM98"/>
      <c r="CN98" s="103"/>
      <c r="CR98" s="1"/>
      <c r="CS98" s="1"/>
      <c r="CT98" s="1"/>
    </row>
    <row r="99" spans="1:98">
      <c r="A99" s="1"/>
      <c r="B99" s="2"/>
      <c r="E99" s="1"/>
      <c r="F99" s="2"/>
      <c r="H99" s="3"/>
      <c r="J99" s="3"/>
      <c r="K99" s="3"/>
      <c r="L99" s="1"/>
      <c r="M99" s="4"/>
      <c r="O99" s="1"/>
      <c r="U99" s="1"/>
      <c r="V99"/>
      <c r="X99" s="3"/>
      <c r="Z99"/>
      <c r="AD99" s="103"/>
      <c r="AE99" s="103"/>
      <c r="AK99" s="107"/>
      <c r="AL99" s="107"/>
      <c r="AM99" s="1"/>
      <c r="AP99" s="100"/>
      <c r="AQ99" s="100"/>
      <c r="AR99" s="100"/>
      <c r="AS99" s="3"/>
      <c r="AT99" s="104"/>
      <c r="AU99"/>
      <c r="AV99" s="6"/>
      <c r="AW99" s="34"/>
      <c r="AY99" s="182"/>
      <c r="BA99" s="100"/>
      <c r="BB99" s="100"/>
      <c r="BC99" s="147"/>
      <c r="BE99" s="1"/>
      <c r="BI99"/>
      <c r="BK99" s="103"/>
      <c r="BL99" s="152"/>
      <c r="BM99" s="1"/>
      <c r="BN99" s="103"/>
      <c r="BO99" s="6"/>
      <c r="BP99" s="103"/>
      <c r="BQ99" s="6"/>
      <c r="BR99" s="6"/>
      <c r="BS99" s="6"/>
      <c r="BT99" s="105"/>
      <c r="BU99" s="105"/>
      <c r="BW99" s="5"/>
      <c r="BX99" s="5"/>
      <c r="CA99" s="6"/>
      <c r="CB99" s="1"/>
      <c r="CD99" s="23"/>
      <c r="CE99" s="23"/>
      <c r="CF99" s="8"/>
      <c r="CG99" s="5"/>
      <c r="CI99" s="1"/>
      <c r="CK99" s="10"/>
      <c r="CL99" s="106"/>
      <c r="CM99"/>
      <c r="CN99" s="103"/>
      <c r="CR99" s="1"/>
      <c r="CS99" s="1"/>
      <c r="CT99" s="1"/>
    </row>
    <row r="100" spans="1:98">
      <c r="A100" s="1"/>
      <c r="B100" s="2"/>
      <c r="E100" s="1"/>
      <c r="F100" s="2"/>
      <c r="H100" s="3"/>
      <c r="J100" s="3"/>
      <c r="K100" s="3"/>
      <c r="L100" s="1"/>
      <c r="M100" s="4"/>
      <c r="N100"/>
      <c r="O100" s="1"/>
      <c r="U100" s="1"/>
      <c r="V100"/>
      <c r="X100" s="3"/>
      <c r="Z100"/>
      <c r="AA100"/>
      <c r="AB100"/>
      <c r="AD100" s="103"/>
      <c r="AE100" s="103"/>
      <c r="AH100"/>
      <c r="AI100" s="37"/>
      <c r="AJ100" s="37"/>
      <c r="AK100" s="5"/>
      <c r="AL100" s="5"/>
      <c r="AM100" s="1"/>
      <c r="AP100" s="100"/>
      <c r="AQ100" s="100"/>
      <c r="AR100" s="100"/>
      <c r="AS100" s="3"/>
      <c r="AT100" s="104"/>
      <c r="AU100"/>
      <c r="AV100" s="6"/>
      <c r="AW100" s="34"/>
      <c r="AY100" s="182"/>
      <c r="BA100" s="100"/>
      <c r="BB100" s="100"/>
      <c r="BC100" s="6"/>
      <c r="BE100" s="1"/>
      <c r="BI100"/>
      <c r="BK100" s="118"/>
      <c r="BL100" s="104"/>
      <c r="BM100" s="1"/>
      <c r="BN100" s="103"/>
      <c r="BO100" s="6"/>
      <c r="BP100" s="103"/>
      <c r="BQ100" s="6"/>
      <c r="BR100" s="6"/>
      <c r="BS100" s="6"/>
      <c r="BT100" s="105"/>
      <c r="BU100" s="105"/>
      <c r="BW100" s="5"/>
      <c r="BX100" s="5"/>
      <c r="CA100" s="6"/>
      <c r="CB100" s="1"/>
      <c r="CD100" s="23"/>
      <c r="CE100" s="23"/>
      <c r="CF100" s="8"/>
      <c r="CG100" s="5"/>
      <c r="CI100" s="1"/>
      <c r="CK100" s="10"/>
      <c r="CL100" s="106"/>
      <c r="CM100"/>
      <c r="CN100" s="103"/>
      <c r="CR100" s="1"/>
      <c r="CS100" s="1"/>
      <c r="CT100" s="1"/>
    </row>
    <row r="101" spans="1:98">
      <c r="A101" s="1"/>
      <c r="B101" s="2"/>
      <c r="E101" s="1"/>
      <c r="F101" s="2"/>
      <c r="H101" s="3"/>
      <c r="J101" s="3"/>
      <c r="K101" s="3"/>
      <c r="L101" s="1"/>
      <c r="M101" s="4"/>
      <c r="N101"/>
      <c r="O101" s="1"/>
      <c r="U101" s="1"/>
      <c r="V101"/>
      <c r="X101" s="3"/>
      <c r="Z101"/>
      <c r="AA101"/>
      <c r="AB101"/>
      <c r="AD101" s="103"/>
      <c r="AE101" s="103"/>
      <c r="AH101"/>
      <c r="AI101" s="37"/>
      <c r="AJ101" s="37"/>
      <c r="AK101" s="5"/>
      <c r="AL101" s="5"/>
      <c r="AM101" s="1"/>
      <c r="AP101" s="100"/>
      <c r="AQ101" s="100"/>
      <c r="AR101" s="100"/>
      <c r="AS101" s="3"/>
      <c r="AT101" s="104"/>
      <c r="AU101"/>
      <c r="AV101" s="6"/>
      <c r="AW101" s="34"/>
      <c r="AY101" s="182"/>
      <c r="BA101" s="100"/>
      <c r="BB101" s="100"/>
      <c r="BC101" s="6"/>
      <c r="BE101" s="1"/>
      <c r="BI101"/>
      <c r="BK101" s="118"/>
      <c r="BL101" s="104"/>
      <c r="BM101" s="1"/>
      <c r="BN101" s="103"/>
      <c r="BO101" s="6"/>
      <c r="BP101" s="103"/>
      <c r="BQ101" s="6"/>
      <c r="BR101" s="6"/>
      <c r="BS101" s="6"/>
      <c r="BT101" s="105"/>
      <c r="BU101" s="105"/>
      <c r="BW101" s="5"/>
      <c r="BX101" s="5"/>
      <c r="CA101" s="6"/>
      <c r="CB101" s="1"/>
      <c r="CD101" s="23"/>
      <c r="CE101" s="23"/>
      <c r="CF101" s="8"/>
      <c r="CG101" s="5"/>
      <c r="CI101" s="1"/>
      <c r="CK101" s="10"/>
      <c r="CL101" s="106"/>
      <c r="CM101"/>
      <c r="CN101" s="103"/>
      <c r="CR101" s="1"/>
      <c r="CS101" s="1"/>
      <c r="CT101" s="1"/>
    </row>
    <row r="102" spans="1:98">
      <c r="A102" s="1"/>
      <c r="B102" s="2"/>
      <c r="E102" s="1"/>
      <c r="F102" s="2"/>
      <c r="H102" s="3"/>
      <c r="J102" s="3"/>
      <c r="K102" s="3"/>
      <c r="L102" s="1"/>
      <c r="M102" s="4"/>
      <c r="N102"/>
      <c r="O102" s="1"/>
      <c r="U102" s="1"/>
      <c r="V102"/>
      <c r="X102" s="3"/>
      <c r="Z102"/>
      <c r="AA102"/>
      <c r="AB102"/>
      <c r="AD102" s="103"/>
      <c r="AE102" s="103"/>
      <c r="AH102"/>
      <c r="AI102" s="37"/>
      <c r="AJ102" s="37"/>
      <c r="AK102" s="5"/>
      <c r="AL102" s="5"/>
      <c r="AM102" s="1"/>
      <c r="AP102" s="100"/>
      <c r="AQ102" s="100"/>
      <c r="AR102" s="100"/>
      <c r="AS102" s="3"/>
      <c r="AT102" s="104"/>
      <c r="AU102"/>
      <c r="AV102" s="6"/>
      <c r="AW102" s="34"/>
      <c r="AY102" s="182"/>
      <c r="BA102" s="100"/>
      <c r="BB102" s="100"/>
      <c r="BC102" s="6"/>
      <c r="BE102" s="1"/>
      <c r="BI102"/>
      <c r="BK102" s="118"/>
      <c r="BL102" s="104"/>
      <c r="BM102" s="1"/>
      <c r="BN102" s="103"/>
      <c r="BO102" s="6"/>
      <c r="BP102" s="103"/>
      <c r="BQ102" s="6"/>
      <c r="BR102" s="6"/>
      <c r="BS102" s="6"/>
      <c r="BT102" s="105"/>
      <c r="BU102" s="105"/>
      <c r="BW102" s="5"/>
      <c r="BX102" s="5"/>
      <c r="CA102" s="6"/>
      <c r="CB102" s="1"/>
      <c r="CD102" s="23"/>
      <c r="CE102" s="23"/>
      <c r="CF102" s="8"/>
      <c r="CG102" s="5"/>
      <c r="CI102" s="1"/>
      <c r="CK102" s="10"/>
      <c r="CL102" s="106"/>
      <c r="CM102"/>
      <c r="CN102" s="103"/>
      <c r="CR102" s="1"/>
      <c r="CS102" s="1"/>
      <c r="CT102" s="1"/>
    </row>
    <row r="103" spans="1:98">
      <c r="A103" s="1"/>
      <c r="B103" s="2"/>
      <c r="E103" s="1"/>
      <c r="F103" s="2"/>
      <c r="H103" s="3"/>
      <c r="J103" s="3"/>
      <c r="K103" s="3"/>
      <c r="L103" s="1"/>
      <c r="M103" s="4"/>
      <c r="N103"/>
      <c r="O103" s="1"/>
      <c r="U103" s="1"/>
      <c r="V103"/>
      <c r="X103" s="3"/>
      <c r="Z103"/>
      <c r="AA103"/>
      <c r="AB103"/>
      <c r="AD103" s="103"/>
      <c r="AE103" s="103"/>
      <c r="AH103"/>
      <c r="AI103" s="37"/>
      <c r="AJ103" s="37"/>
      <c r="AK103" s="5"/>
      <c r="AL103" s="5"/>
      <c r="AM103" s="1"/>
      <c r="AP103" s="100"/>
      <c r="AQ103" s="100"/>
      <c r="AR103" s="100"/>
      <c r="AS103" s="3"/>
      <c r="AT103" s="104"/>
      <c r="AU103"/>
      <c r="AV103" s="6"/>
      <c r="AW103" s="34"/>
      <c r="AY103" s="182"/>
      <c r="BA103" s="100"/>
      <c r="BB103" s="100"/>
      <c r="BC103" s="6"/>
      <c r="BE103" s="1"/>
      <c r="BI103"/>
      <c r="BK103" s="118"/>
      <c r="BL103" s="104"/>
      <c r="BM103" s="1"/>
      <c r="BN103" s="103"/>
      <c r="BO103" s="6"/>
      <c r="BP103" s="103"/>
      <c r="BQ103" s="6"/>
      <c r="BR103" s="6"/>
      <c r="BS103" s="6"/>
      <c r="BT103" s="105"/>
      <c r="BU103" s="105"/>
      <c r="BW103" s="5"/>
      <c r="BX103" s="5"/>
      <c r="CA103" s="6"/>
      <c r="CB103" s="1"/>
      <c r="CD103" s="23"/>
      <c r="CE103" s="23"/>
      <c r="CF103" s="8"/>
      <c r="CG103" s="5"/>
      <c r="CI103" s="1"/>
      <c r="CK103" s="10"/>
      <c r="CL103" s="106"/>
      <c r="CM103"/>
      <c r="CN103" s="103"/>
      <c r="CR103" s="1"/>
      <c r="CS103" s="1"/>
      <c r="CT103" s="1"/>
    </row>
    <row r="104" spans="1:98">
      <c r="A104" s="1"/>
      <c r="B104" s="2"/>
      <c r="E104" s="1"/>
      <c r="F104" s="2"/>
      <c r="H104" s="3"/>
      <c r="J104" s="3"/>
      <c r="K104" s="3"/>
      <c r="L104" s="1"/>
      <c r="M104" s="4"/>
      <c r="N104"/>
      <c r="O104" s="1"/>
      <c r="U104" s="1"/>
      <c r="V104"/>
      <c r="X104" s="3"/>
      <c r="Z104"/>
      <c r="AA104"/>
      <c r="AB104"/>
      <c r="AD104" s="103"/>
      <c r="AE104" s="103"/>
      <c r="AH104"/>
      <c r="AI104" s="37"/>
      <c r="AJ104" s="37"/>
      <c r="AK104" s="5"/>
      <c r="AL104" s="5"/>
      <c r="AM104" s="1"/>
      <c r="AP104" s="100"/>
      <c r="AQ104" s="100"/>
      <c r="AR104" s="100"/>
      <c r="AS104" s="3"/>
      <c r="AT104" s="104"/>
      <c r="AU104"/>
      <c r="AV104" s="6"/>
      <c r="AW104" s="34"/>
      <c r="AY104" s="182"/>
      <c r="BA104" s="100"/>
      <c r="BB104" s="100"/>
      <c r="BC104" s="6"/>
      <c r="BE104" s="1"/>
      <c r="BI104"/>
      <c r="BK104" s="118"/>
      <c r="BL104" s="104"/>
      <c r="BM104" s="1"/>
      <c r="BN104" s="103"/>
      <c r="BO104" s="6"/>
      <c r="BP104" s="103"/>
      <c r="BQ104" s="6"/>
      <c r="BR104" s="6"/>
      <c r="BS104" s="6"/>
      <c r="BT104" s="105"/>
      <c r="BU104" s="105"/>
      <c r="BW104" s="5"/>
      <c r="BX104" s="5"/>
      <c r="CA104" s="6"/>
      <c r="CB104" s="1"/>
      <c r="CD104" s="23"/>
      <c r="CE104" s="23"/>
      <c r="CF104" s="8"/>
      <c r="CG104" s="5"/>
      <c r="CI104" s="1"/>
      <c r="CK104" s="10"/>
      <c r="CL104" s="106"/>
      <c r="CM104"/>
      <c r="CN104" s="103"/>
      <c r="CR104" s="1"/>
      <c r="CS104" s="1"/>
      <c r="CT104" s="1"/>
    </row>
    <row r="105" spans="1:98">
      <c r="A105" s="1"/>
      <c r="B105" s="2"/>
      <c r="E105" s="1"/>
      <c r="F105" s="2"/>
      <c r="H105" s="3"/>
      <c r="J105" s="3"/>
      <c r="K105" s="3"/>
      <c r="L105" s="1"/>
      <c r="M105" s="4"/>
      <c r="N105"/>
      <c r="O105" s="1"/>
      <c r="U105" s="1"/>
      <c r="V105"/>
      <c r="X105" s="3"/>
      <c r="Z105"/>
      <c r="AA105"/>
      <c r="AB105"/>
      <c r="AD105" s="103"/>
      <c r="AE105" s="103"/>
      <c r="AH105"/>
      <c r="AI105" s="37"/>
      <c r="AJ105" s="37"/>
      <c r="AK105" s="5"/>
      <c r="AL105" s="5"/>
      <c r="AM105" s="1"/>
      <c r="AP105" s="100"/>
      <c r="AQ105" s="100"/>
      <c r="AR105" s="100"/>
      <c r="AS105" s="3"/>
      <c r="AT105" s="104"/>
      <c r="AU105"/>
      <c r="AV105" s="6"/>
      <c r="AW105" s="34"/>
      <c r="AY105" s="182"/>
      <c r="BA105" s="100"/>
      <c r="BB105" s="100"/>
      <c r="BC105" s="6"/>
      <c r="BE105" s="1"/>
      <c r="BI105"/>
      <c r="BK105" s="118"/>
      <c r="BL105" s="104"/>
      <c r="BM105" s="1"/>
      <c r="BN105" s="103"/>
      <c r="BO105" s="6"/>
      <c r="BP105" s="103"/>
      <c r="BQ105" s="6"/>
      <c r="BR105" s="6"/>
      <c r="BS105" s="6"/>
      <c r="BT105" s="105"/>
      <c r="BU105" s="105"/>
      <c r="BW105" s="5"/>
      <c r="BX105" s="5"/>
      <c r="CA105" s="6"/>
      <c r="CB105" s="1"/>
      <c r="CD105" s="23"/>
      <c r="CE105" s="23"/>
      <c r="CF105" s="8"/>
      <c r="CG105" s="5"/>
      <c r="CI105" s="1"/>
      <c r="CK105" s="10"/>
      <c r="CL105" s="106"/>
      <c r="CM105"/>
      <c r="CN105" s="103"/>
      <c r="CR105" s="1"/>
      <c r="CS105" s="1"/>
      <c r="CT105" s="1"/>
    </row>
    <row r="106" spans="1:98">
      <c r="A106" s="1"/>
      <c r="B106" s="2"/>
      <c r="E106" s="1"/>
      <c r="F106" s="2"/>
      <c r="H106" s="3"/>
      <c r="J106" s="3"/>
      <c r="K106" s="3"/>
      <c r="L106" s="1"/>
      <c r="M106" s="4"/>
      <c r="N106"/>
      <c r="O106" s="1"/>
      <c r="U106" s="1"/>
      <c r="V106"/>
      <c r="X106" s="3"/>
      <c r="Z106"/>
      <c r="AA106"/>
      <c r="AB106"/>
      <c r="AD106" s="103"/>
      <c r="AE106" s="103"/>
      <c r="AH106"/>
      <c r="AI106" s="37"/>
      <c r="AJ106" s="37"/>
      <c r="AK106" s="5"/>
      <c r="AL106" s="5"/>
      <c r="AM106" s="1"/>
      <c r="AP106" s="100"/>
      <c r="AQ106" s="100"/>
      <c r="AR106" s="100"/>
      <c r="AS106" s="3"/>
      <c r="AT106" s="104"/>
      <c r="AU106"/>
      <c r="AV106" s="6"/>
      <c r="AW106" s="34"/>
      <c r="AY106" s="182"/>
      <c r="BA106" s="100"/>
      <c r="BB106" s="100"/>
      <c r="BC106" s="6"/>
      <c r="BE106" s="1"/>
      <c r="BI106"/>
      <c r="BK106" s="118"/>
      <c r="BL106" s="104"/>
      <c r="BM106" s="1"/>
      <c r="BN106" s="103"/>
      <c r="BO106" s="6"/>
      <c r="BP106" s="103"/>
      <c r="BQ106" s="6"/>
      <c r="BR106" s="6"/>
      <c r="BS106" s="6"/>
      <c r="BT106" s="105"/>
      <c r="BU106" s="105"/>
      <c r="BW106" s="5"/>
      <c r="BX106" s="5"/>
      <c r="CA106" s="6"/>
      <c r="CB106" s="1"/>
      <c r="CD106" s="23"/>
      <c r="CE106" s="23"/>
      <c r="CF106" s="8"/>
      <c r="CG106" s="5"/>
      <c r="CI106" s="1"/>
      <c r="CK106" s="10"/>
      <c r="CL106" s="106"/>
      <c r="CM106"/>
      <c r="CN106" s="103"/>
      <c r="CR106" s="1"/>
      <c r="CS106" s="1"/>
      <c r="CT106" s="1"/>
    </row>
    <row r="107" spans="1:98">
      <c r="A107" s="1"/>
      <c r="B107" s="2"/>
      <c r="E107" s="1"/>
      <c r="F107" s="2"/>
      <c r="H107" s="3"/>
      <c r="J107" s="3"/>
      <c r="K107" s="3"/>
      <c r="L107" s="1"/>
      <c r="M107" s="4"/>
      <c r="N107"/>
      <c r="O107" s="1"/>
      <c r="U107" s="1"/>
      <c r="V107"/>
      <c r="X107" s="3"/>
      <c r="Z107"/>
      <c r="AA107"/>
      <c r="AB107"/>
      <c r="AD107" s="103"/>
      <c r="AE107" s="103"/>
      <c r="AH107"/>
      <c r="AI107" s="37"/>
      <c r="AJ107" s="37"/>
      <c r="AK107" s="5"/>
      <c r="AL107" s="5"/>
      <c r="AM107" s="1"/>
      <c r="AP107" s="100"/>
      <c r="AQ107" s="100"/>
      <c r="AR107" s="100"/>
      <c r="AS107" s="3"/>
      <c r="AT107" s="104"/>
      <c r="AU107"/>
      <c r="AV107" s="6"/>
      <c r="AW107" s="34"/>
      <c r="AY107" s="182"/>
      <c r="BA107" s="100"/>
      <c r="BB107" s="100"/>
      <c r="BC107" s="6"/>
      <c r="BE107" s="1"/>
      <c r="BI107"/>
      <c r="BK107" s="118"/>
      <c r="BL107" s="104"/>
      <c r="BM107" s="1"/>
      <c r="BN107" s="103"/>
      <c r="BO107" s="6"/>
      <c r="BP107" s="103"/>
      <c r="BQ107" s="6"/>
      <c r="BR107" s="6"/>
      <c r="BS107" s="6"/>
      <c r="BT107" s="105"/>
      <c r="BU107" s="105"/>
      <c r="BW107" s="5"/>
      <c r="BX107" s="5"/>
      <c r="CA107" s="6"/>
      <c r="CB107" s="1"/>
      <c r="CD107" s="23"/>
      <c r="CE107" s="23"/>
      <c r="CF107" s="8"/>
      <c r="CG107" s="5"/>
      <c r="CI107" s="1"/>
      <c r="CK107" s="10"/>
      <c r="CL107" s="106"/>
      <c r="CM107"/>
      <c r="CN107" s="103"/>
      <c r="CR107" s="1"/>
      <c r="CS107" s="1"/>
      <c r="CT107" s="1"/>
    </row>
    <row r="108" spans="1:98">
      <c r="A108" s="1"/>
      <c r="B108" s="2"/>
      <c r="E108" s="1"/>
      <c r="F108" s="2"/>
      <c r="H108" s="3"/>
      <c r="J108" s="3"/>
      <c r="K108" s="3"/>
      <c r="L108" s="1"/>
      <c r="M108" s="4"/>
      <c r="N108"/>
      <c r="O108" s="1"/>
      <c r="U108" s="1"/>
      <c r="V108"/>
      <c r="X108" s="3"/>
      <c r="Z108"/>
      <c r="AA108"/>
      <c r="AB108"/>
      <c r="AD108" s="103"/>
      <c r="AE108" s="103"/>
      <c r="AH108"/>
      <c r="AI108" s="37"/>
      <c r="AJ108" s="37"/>
      <c r="AK108" s="5"/>
      <c r="AL108" s="5"/>
      <c r="AM108" s="1"/>
      <c r="AP108" s="100"/>
      <c r="AQ108" s="100"/>
      <c r="AR108" s="100"/>
      <c r="AS108" s="3"/>
      <c r="AT108" s="104"/>
      <c r="AU108"/>
      <c r="AV108" s="6"/>
      <c r="AW108" s="34"/>
      <c r="AY108" s="182"/>
      <c r="BA108" s="100"/>
      <c r="BB108" s="100"/>
      <c r="BC108" s="6"/>
      <c r="BE108" s="1"/>
      <c r="BI108"/>
      <c r="BK108" s="118"/>
      <c r="BL108" s="104"/>
      <c r="BM108" s="1"/>
      <c r="BN108" s="103"/>
      <c r="BO108" s="6"/>
      <c r="BP108" s="103"/>
      <c r="BQ108" s="6"/>
      <c r="BR108" s="6"/>
      <c r="BS108" s="6"/>
      <c r="BT108" s="105"/>
      <c r="BU108" s="105"/>
      <c r="BW108" s="5"/>
      <c r="BX108" s="5"/>
      <c r="CA108" s="6"/>
      <c r="CB108" s="1"/>
      <c r="CD108" s="23"/>
      <c r="CE108" s="23"/>
      <c r="CF108" s="8"/>
      <c r="CG108" s="5"/>
      <c r="CI108" s="1"/>
      <c r="CK108" s="10"/>
      <c r="CL108" s="106"/>
      <c r="CM108"/>
      <c r="CN108" s="103"/>
      <c r="CR108" s="1"/>
      <c r="CS108" s="1"/>
      <c r="CT108" s="1"/>
    </row>
    <row r="109" spans="1:98">
      <c r="A109" s="1"/>
      <c r="B109" s="2"/>
      <c r="E109" s="1"/>
      <c r="F109" s="2"/>
      <c r="H109" s="3"/>
      <c r="J109" s="3"/>
      <c r="K109" s="3"/>
      <c r="L109" s="1"/>
      <c r="M109" s="4"/>
      <c r="N109"/>
      <c r="O109" s="1"/>
      <c r="U109" s="1"/>
      <c r="V109"/>
      <c r="X109" s="3"/>
      <c r="Z109"/>
      <c r="AA109"/>
      <c r="AB109"/>
      <c r="AD109" s="103"/>
      <c r="AE109" s="103"/>
      <c r="AH109"/>
      <c r="AI109" s="37"/>
      <c r="AJ109" s="37"/>
      <c r="AK109" s="5"/>
      <c r="AL109" s="5"/>
      <c r="AM109" s="1"/>
      <c r="AP109" s="100"/>
      <c r="AQ109" s="100"/>
      <c r="AR109" s="100"/>
      <c r="AS109" s="3"/>
      <c r="AT109" s="104"/>
      <c r="AU109"/>
      <c r="AV109" s="6"/>
      <c r="AW109" s="34"/>
      <c r="AY109" s="182"/>
      <c r="BA109" s="100"/>
      <c r="BB109" s="100"/>
      <c r="BC109" s="6"/>
      <c r="BE109" s="1"/>
      <c r="BI109"/>
      <c r="BK109" s="118"/>
      <c r="BL109" s="104"/>
      <c r="BM109" s="1"/>
      <c r="BN109" s="103"/>
      <c r="BO109" s="6"/>
      <c r="BP109" s="103"/>
      <c r="BQ109" s="6"/>
      <c r="BR109" s="6"/>
      <c r="BS109" s="6"/>
      <c r="BT109" s="105"/>
      <c r="BU109" s="105"/>
      <c r="BW109" s="5"/>
      <c r="BX109" s="5"/>
      <c r="CA109" s="6"/>
      <c r="CB109" s="1"/>
      <c r="CD109" s="23"/>
      <c r="CE109" s="23"/>
      <c r="CF109" s="8"/>
      <c r="CG109" s="5"/>
      <c r="CI109" s="1"/>
      <c r="CK109" s="10"/>
      <c r="CL109" s="106"/>
      <c r="CM109"/>
      <c r="CN109" s="103"/>
      <c r="CR109" s="1"/>
      <c r="CS109" s="1"/>
      <c r="CT109" s="1"/>
    </row>
    <row r="110" spans="1:98">
      <c r="A110" s="1"/>
      <c r="B110" s="2"/>
      <c r="E110" s="1"/>
      <c r="F110" s="2"/>
      <c r="H110" s="3"/>
      <c r="J110" s="3"/>
      <c r="K110" s="3"/>
      <c r="L110" s="1"/>
      <c r="M110" s="4"/>
      <c r="N110"/>
      <c r="O110" s="1"/>
      <c r="U110" s="1"/>
      <c r="V110"/>
      <c r="X110" s="3"/>
      <c r="Z110"/>
      <c r="AA110"/>
      <c r="AB110"/>
      <c r="AD110" s="103"/>
      <c r="AE110" s="103"/>
      <c r="AH110"/>
      <c r="AI110" s="37"/>
      <c r="AJ110" s="37"/>
      <c r="AK110" s="5"/>
      <c r="AL110" s="5"/>
      <c r="AM110" s="1"/>
      <c r="AP110" s="100"/>
      <c r="AQ110" s="100"/>
      <c r="AR110" s="100"/>
      <c r="AS110" s="3"/>
      <c r="AT110" s="104"/>
      <c r="AU110"/>
      <c r="AV110" s="6"/>
      <c r="AW110" s="34"/>
      <c r="AY110" s="182"/>
      <c r="BA110" s="100"/>
      <c r="BB110" s="100"/>
      <c r="BC110" s="6"/>
      <c r="BE110" s="1"/>
      <c r="BI110"/>
      <c r="BK110" s="118"/>
      <c r="BL110" s="104"/>
      <c r="BM110" s="1"/>
      <c r="BN110" s="103"/>
      <c r="BO110" s="6"/>
      <c r="BP110" s="103"/>
      <c r="BQ110" s="6"/>
      <c r="BR110" s="6"/>
      <c r="BS110" s="6"/>
      <c r="BT110" s="105"/>
      <c r="BU110" s="105"/>
      <c r="BW110" s="5"/>
      <c r="BX110" s="5"/>
      <c r="CA110" s="6"/>
      <c r="CB110" s="1"/>
      <c r="CD110" s="23"/>
      <c r="CE110" s="23"/>
      <c r="CF110" s="8"/>
      <c r="CG110" s="5"/>
      <c r="CI110" s="1"/>
      <c r="CK110" s="10"/>
      <c r="CL110" s="106"/>
      <c r="CM110"/>
      <c r="CN110" s="103"/>
      <c r="CR110" s="1"/>
      <c r="CS110" s="1"/>
      <c r="CT110" s="1"/>
    </row>
    <row r="111" spans="1:98">
      <c r="A111" s="1"/>
      <c r="B111" s="2"/>
      <c r="E111" s="1"/>
      <c r="F111" s="2"/>
      <c r="H111" s="3"/>
      <c r="J111" s="3"/>
      <c r="K111" s="3"/>
      <c r="L111" s="1"/>
      <c r="M111" s="4"/>
      <c r="N111"/>
      <c r="O111" s="1"/>
      <c r="U111" s="1"/>
      <c r="V111"/>
      <c r="X111" s="3"/>
      <c r="Z111"/>
      <c r="AA111"/>
      <c r="AB111"/>
      <c r="AD111" s="103"/>
      <c r="AE111" s="103"/>
      <c r="AH111"/>
      <c r="AI111" s="37"/>
      <c r="AJ111" s="37"/>
      <c r="AK111" s="5"/>
      <c r="AL111" s="5"/>
      <c r="AM111" s="1"/>
      <c r="AP111" s="100"/>
      <c r="AQ111" s="100"/>
      <c r="AR111" s="100"/>
      <c r="AS111" s="3"/>
      <c r="AT111" s="104"/>
      <c r="AU111"/>
      <c r="AV111" s="6"/>
      <c r="AW111" s="34"/>
      <c r="AY111" s="182"/>
      <c r="BA111" s="100"/>
      <c r="BB111" s="100"/>
      <c r="BC111" s="6"/>
      <c r="BE111" s="1"/>
      <c r="BI111"/>
      <c r="BK111" s="118"/>
      <c r="BL111" s="104"/>
      <c r="BM111" s="1"/>
      <c r="BN111" s="103"/>
      <c r="BO111" s="6"/>
      <c r="BP111" s="103"/>
      <c r="BQ111" s="6"/>
      <c r="BR111" s="6"/>
      <c r="BS111" s="6"/>
      <c r="BT111" s="105"/>
      <c r="BU111" s="105"/>
      <c r="BW111" s="5"/>
      <c r="BX111" s="5"/>
      <c r="CA111" s="6"/>
      <c r="CB111" s="1"/>
      <c r="CD111" s="23"/>
      <c r="CE111" s="23"/>
      <c r="CF111" s="8"/>
      <c r="CG111" s="5"/>
      <c r="CI111" s="1"/>
      <c r="CK111" s="10"/>
      <c r="CL111" s="106"/>
      <c r="CM111"/>
      <c r="CN111" s="103"/>
      <c r="CR111" s="1"/>
      <c r="CS111" s="1"/>
      <c r="CT111" s="1"/>
    </row>
    <row r="112" spans="1:98">
      <c r="A112" s="1"/>
      <c r="B112" s="2"/>
      <c r="E112" s="1"/>
      <c r="F112" s="2"/>
      <c r="H112" s="3"/>
      <c r="J112" s="3"/>
      <c r="K112" s="3"/>
      <c r="L112" s="1"/>
      <c r="M112" s="4"/>
      <c r="N112"/>
      <c r="O112" s="1"/>
      <c r="U112" s="1"/>
      <c r="V112"/>
      <c r="X112" s="3"/>
      <c r="Z112"/>
      <c r="AA112"/>
      <c r="AB112"/>
      <c r="AD112" s="103"/>
      <c r="AE112" s="103"/>
      <c r="AH112"/>
      <c r="AI112" s="37"/>
      <c r="AJ112" s="37"/>
      <c r="AK112" s="5"/>
      <c r="AL112" s="5"/>
      <c r="AM112" s="1"/>
      <c r="AP112" s="100"/>
      <c r="AQ112" s="100"/>
      <c r="AR112" s="100"/>
      <c r="AS112" s="3"/>
      <c r="AT112" s="104"/>
      <c r="AU112"/>
      <c r="AV112" s="6"/>
      <c r="AW112" s="34"/>
      <c r="AY112" s="182"/>
      <c r="BA112" s="100"/>
      <c r="BB112" s="100"/>
      <c r="BC112" s="6"/>
      <c r="BE112" s="1"/>
      <c r="BI112"/>
      <c r="BK112" s="118"/>
      <c r="BL112" s="104"/>
      <c r="BM112" s="1"/>
      <c r="BN112" s="103"/>
      <c r="BO112" s="6"/>
      <c r="BP112" s="103"/>
      <c r="BQ112" s="6"/>
      <c r="BR112" s="6"/>
      <c r="BS112" s="6"/>
      <c r="BT112" s="105"/>
      <c r="BU112" s="105"/>
      <c r="BW112" s="5"/>
      <c r="BX112" s="5"/>
      <c r="CA112" s="6"/>
      <c r="CB112" s="1"/>
      <c r="CD112" s="23"/>
      <c r="CE112" s="23"/>
      <c r="CF112" s="8"/>
      <c r="CG112" s="5"/>
      <c r="CI112" s="1"/>
      <c r="CK112" s="10"/>
      <c r="CL112" s="106"/>
      <c r="CM112"/>
      <c r="CN112" s="103"/>
      <c r="CR112" s="1"/>
      <c r="CS112" s="1"/>
      <c r="CT112" s="1"/>
    </row>
    <row r="113" spans="1:100">
      <c r="A113" s="1"/>
      <c r="B113" s="2"/>
      <c r="E113" s="1"/>
      <c r="F113" s="2"/>
      <c r="H113" s="3"/>
      <c r="J113" s="3"/>
      <c r="K113" s="3"/>
      <c r="L113" s="1"/>
      <c r="M113" s="4"/>
      <c r="N113"/>
      <c r="O113" s="1"/>
      <c r="U113" s="1"/>
      <c r="V113"/>
      <c r="X113" s="3"/>
      <c r="Z113"/>
      <c r="AA113"/>
      <c r="AB113"/>
      <c r="AD113" s="103"/>
      <c r="AE113" s="103"/>
      <c r="AH113"/>
      <c r="AI113" s="37"/>
      <c r="AJ113" s="37"/>
      <c r="AK113" s="5"/>
      <c r="AL113" s="5"/>
      <c r="AM113" s="1"/>
      <c r="AP113" s="100"/>
      <c r="AQ113" s="100"/>
      <c r="AR113" s="100"/>
      <c r="AS113" s="3"/>
      <c r="AT113" s="104"/>
      <c r="AU113"/>
      <c r="AV113" s="6"/>
      <c r="AW113" s="34"/>
      <c r="AY113" s="182"/>
      <c r="BA113" s="100"/>
      <c r="BB113" s="100"/>
      <c r="BC113" s="6"/>
      <c r="BE113" s="1"/>
      <c r="BI113"/>
      <c r="BK113" s="118"/>
      <c r="BL113" s="104"/>
      <c r="BM113" s="1"/>
      <c r="BN113" s="103"/>
      <c r="BO113" s="6"/>
      <c r="BP113" s="103"/>
      <c r="BQ113" s="6"/>
      <c r="BR113" s="6"/>
      <c r="BS113" s="6"/>
      <c r="BT113" s="105"/>
      <c r="BU113" s="105"/>
      <c r="BW113" s="5"/>
      <c r="BX113" s="5"/>
      <c r="CA113" s="6"/>
      <c r="CB113" s="1"/>
      <c r="CD113" s="23"/>
      <c r="CE113" s="23"/>
      <c r="CF113" s="8"/>
      <c r="CG113" s="5"/>
      <c r="CI113" s="1"/>
      <c r="CK113" s="10"/>
      <c r="CL113" s="106"/>
      <c r="CM113"/>
      <c r="CN113" s="103"/>
      <c r="CR113" s="1"/>
      <c r="CS113" s="1"/>
      <c r="CT113" s="1"/>
    </row>
    <row r="114" spans="1:100">
      <c r="A114" s="1"/>
      <c r="B114" s="2"/>
      <c r="E114" s="1"/>
      <c r="F114" s="2"/>
      <c r="H114" s="3"/>
      <c r="J114" s="3"/>
      <c r="K114" s="3"/>
      <c r="L114" s="1"/>
      <c r="M114" s="4"/>
      <c r="N114"/>
      <c r="O114" s="1"/>
      <c r="U114" s="1"/>
      <c r="V114"/>
      <c r="X114" s="3"/>
      <c r="Z114"/>
      <c r="AA114"/>
      <c r="AB114"/>
      <c r="AD114" s="103"/>
      <c r="AE114" s="103"/>
      <c r="AH114"/>
      <c r="AI114" s="37"/>
      <c r="AJ114" s="37"/>
      <c r="AK114" s="5"/>
      <c r="AL114" s="5"/>
      <c r="AM114" s="1"/>
      <c r="AP114" s="100"/>
      <c r="AQ114" s="100"/>
      <c r="AR114" s="100"/>
      <c r="AS114" s="3"/>
      <c r="AT114" s="104"/>
      <c r="AU114"/>
      <c r="AV114" s="6"/>
      <c r="AW114" s="34"/>
      <c r="AY114" s="182"/>
      <c r="BA114" s="100"/>
      <c r="BB114" s="100"/>
      <c r="BC114" s="6"/>
      <c r="BE114" s="1"/>
      <c r="BI114"/>
      <c r="BK114" s="118"/>
      <c r="BL114" s="104"/>
      <c r="BM114" s="1"/>
      <c r="BN114" s="103"/>
      <c r="BO114" s="6"/>
      <c r="BP114" s="103"/>
      <c r="BQ114" s="6"/>
      <c r="BR114" s="6"/>
      <c r="BS114" s="6"/>
      <c r="BT114" s="105"/>
      <c r="BU114" s="105"/>
      <c r="BW114" s="5"/>
      <c r="BX114" s="5"/>
      <c r="CA114" s="6"/>
      <c r="CB114" s="1"/>
      <c r="CD114" s="23"/>
      <c r="CE114" s="23"/>
      <c r="CF114" s="8"/>
      <c r="CG114" s="5"/>
      <c r="CI114" s="1"/>
      <c r="CK114" s="10"/>
      <c r="CL114" s="106"/>
      <c r="CM114"/>
      <c r="CN114" s="103"/>
      <c r="CR114" s="1"/>
      <c r="CS114" s="1"/>
      <c r="CT114" s="1"/>
    </row>
    <row r="115" spans="1:100" s="145" customFormat="1">
      <c r="A115" s="1"/>
      <c r="B115" s="2"/>
      <c r="C115" s="1"/>
      <c r="D115" s="1"/>
      <c r="E115" s="1"/>
      <c r="F115" s="2"/>
      <c r="G115" s="3"/>
      <c r="H115" s="3"/>
      <c r="I115" s="1"/>
      <c r="J115" s="3"/>
      <c r="K115" s="3"/>
      <c r="L115" s="1"/>
      <c r="M115" s="4"/>
      <c r="N115"/>
      <c r="O115" s="1"/>
      <c r="P115"/>
      <c r="Q115"/>
      <c r="R115"/>
      <c r="S115"/>
      <c r="T115" s="1"/>
      <c r="U115" s="1"/>
      <c r="V115"/>
      <c r="W115" s="1"/>
      <c r="X115" s="3"/>
      <c r="Y115" s="103"/>
      <c r="Z115"/>
      <c r="AA115"/>
      <c r="AB115"/>
      <c r="AC115" s="38"/>
      <c r="AD115" s="103"/>
      <c r="AE115" s="103"/>
      <c r="AF115"/>
      <c r="AG115"/>
      <c r="AH115"/>
      <c r="AI115" s="37"/>
      <c r="AJ115" s="37"/>
      <c r="AK115" s="5"/>
      <c r="AL115" s="5"/>
      <c r="AM115" s="1"/>
      <c r="AN115"/>
      <c r="AO115"/>
      <c r="AP115" s="100"/>
      <c r="AQ115" s="100"/>
      <c r="AR115" s="100"/>
      <c r="AS115" s="3"/>
      <c r="AT115" s="104"/>
      <c r="AU115"/>
      <c r="AV115" s="6"/>
      <c r="AW115" s="34"/>
      <c r="AX115"/>
      <c r="AY115" s="182"/>
      <c r="AZ115"/>
      <c r="BA115" s="100"/>
      <c r="BB115" s="100"/>
      <c r="BC115" s="6"/>
      <c r="BD115" s="1"/>
      <c r="BE115" s="1"/>
      <c r="BF115"/>
      <c r="BG115"/>
      <c r="BH115"/>
      <c r="BI115"/>
      <c r="BJ115" s="1"/>
      <c r="BK115" s="118"/>
      <c r="BL115" s="104"/>
      <c r="BM115" s="1"/>
      <c r="BN115" s="103"/>
      <c r="BO115" s="6"/>
      <c r="BP115" s="103"/>
      <c r="BQ115" s="6"/>
      <c r="BR115" s="6"/>
      <c r="BS115" s="6"/>
      <c r="BT115" s="105"/>
      <c r="BU115" s="105"/>
      <c r="BV115"/>
      <c r="BW115" s="5"/>
      <c r="BX115" s="5"/>
      <c r="BY115" s="1"/>
      <c r="BZ115" s="1"/>
      <c r="CA115" s="6"/>
      <c r="CB115" s="1"/>
      <c r="CC115"/>
      <c r="CD115" s="23"/>
      <c r="CE115" s="23"/>
      <c r="CF115" s="8"/>
      <c r="CG115" s="5"/>
      <c r="CH115" s="1"/>
      <c r="CI115" s="1"/>
      <c r="CJ115" s="10"/>
      <c r="CK115" s="10"/>
      <c r="CL115" s="106"/>
      <c r="CM115"/>
      <c r="CN115" s="103"/>
      <c r="CO115" s="1"/>
      <c r="CP115" s="1"/>
      <c r="CQ115" s="1"/>
      <c r="CR115" s="1"/>
      <c r="CS115" s="1"/>
      <c r="CT115" s="1"/>
      <c r="CU115"/>
      <c r="CV115"/>
    </row>
    <row r="116" spans="1:100">
      <c r="A116" s="1"/>
      <c r="B116" s="2"/>
      <c r="E116" s="1"/>
      <c r="F116" s="2"/>
      <c r="H116" s="3"/>
      <c r="J116" s="3"/>
      <c r="K116" s="3"/>
      <c r="L116" s="1"/>
      <c r="M116" s="4"/>
      <c r="N116"/>
      <c r="O116" s="1"/>
      <c r="U116" s="1"/>
      <c r="V116"/>
      <c r="X116" s="3"/>
      <c r="Z116"/>
      <c r="AA116"/>
      <c r="AB116"/>
      <c r="AD116" s="103"/>
      <c r="AE116" s="103"/>
      <c r="AH116"/>
      <c r="AI116" s="37"/>
      <c r="AJ116" s="37"/>
      <c r="AK116" s="5"/>
      <c r="AL116" s="5"/>
      <c r="AM116" s="1"/>
      <c r="AP116" s="100"/>
      <c r="AQ116" s="100"/>
      <c r="AR116" s="100"/>
      <c r="AS116" s="3"/>
      <c r="AT116" s="104"/>
      <c r="AU116"/>
      <c r="AV116" s="6"/>
      <c r="AW116" s="34"/>
      <c r="AY116" s="182"/>
      <c r="BA116" s="100"/>
      <c r="BB116" s="100"/>
      <c r="BC116" s="6"/>
      <c r="BE116" s="1"/>
      <c r="BI116"/>
      <c r="BK116" s="118"/>
      <c r="BL116" s="104"/>
      <c r="BM116" s="1"/>
      <c r="BN116" s="103"/>
      <c r="BO116" s="6"/>
      <c r="BP116" s="103"/>
      <c r="BQ116" s="6"/>
      <c r="BR116" s="6"/>
      <c r="BS116" s="6"/>
      <c r="BT116" s="105"/>
      <c r="BU116" s="105"/>
      <c r="BW116" s="5"/>
      <c r="BX116" s="5"/>
      <c r="CA116" s="6"/>
      <c r="CB116" s="1"/>
      <c r="CD116" s="23"/>
      <c r="CE116" s="23"/>
      <c r="CF116" s="8"/>
      <c r="CG116" s="5"/>
      <c r="CI116" s="1"/>
      <c r="CK116" s="10"/>
      <c r="CL116" s="106"/>
      <c r="CM116"/>
      <c r="CN116" s="103"/>
      <c r="CR116" s="1"/>
      <c r="CS116" s="1"/>
      <c r="CT116" s="1"/>
    </row>
    <row r="117" spans="1:100">
      <c r="A117" s="1"/>
      <c r="B117" s="2"/>
      <c r="E117" s="1"/>
      <c r="F117" s="2"/>
      <c r="H117" s="3"/>
      <c r="J117" s="3"/>
      <c r="K117" s="3"/>
      <c r="L117" s="1"/>
      <c r="M117" s="4"/>
      <c r="N117"/>
      <c r="O117" s="1"/>
      <c r="U117" s="1"/>
      <c r="V117"/>
      <c r="X117" s="3"/>
      <c r="Z117"/>
      <c r="AA117"/>
      <c r="AB117"/>
      <c r="AD117" s="103"/>
      <c r="AE117" s="103"/>
      <c r="AH117"/>
      <c r="AI117" s="37"/>
      <c r="AJ117" s="37"/>
      <c r="AK117" s="5"/>
      <c r="AL117" s="5"/>
      <c r="AM117" s="1"/>
      <c r="AP117" s="100"/>
      <c r="AQ117" s="100"/>
      <c r="AR117" s="100"/>
      <c r="AS117" s="3"/>
      <c r="AT117" s="104"/>
      <c r="AU117"/>
      <c r="AV117" s="6"/>
      <c r="AW117" s="34"/>
      <c r="AY117" s="182"/>
      <c r="BA117" s="100"/>
      <c r="BB117" s="100"/>
      <c r="BC117" s="6"/>
      <c r="BE117" s="1"/>
      <c r="BI117"/>
      <c r="BK117" s="118"/>
      <c r="BL117" s="104"/>
      <c r="BM117" s="1"/>
      <c r="BN117" s="103"/>
      <c r="BO117" s="6"/>
      <c r="BP117" s="103"/>
      <c r="BQ117" s="6"/>
      <c r="BR117" s="6"/>
      <c r="BS117" s="6"/>
      <c r="BT117" s="105"/>
      <c r="BU117" s="105"/>
      <c r="BW117" s="5"/>
      <c r="BX117" s="5"/>
      <c r="CA117" s="6"/>
      <c r="CB117" s="1"/>
      <c r="CD117" s="23"/>
      <c r="CE117" s="23"/>
      <c r="CF117" s="8"/>
      <c r="CG117" s="5"/>
      <c r="CI117" s="1"/>
      <c r="CK117" s="10"/>
      <c r="CL117" s="106"/>
      <c r="CM117"/>
      <c r="CN117" s="103"/>
      <c r="CR117" s="1"/>
      <c r="CS117" s="1"/>
      <c r="CT117" s="1"/>
    </row>
    <row r="118" spans="1:100">
      <c r="A118" s="1"/>
      <c r="B118" s="2"/>
      <c r="E118" s="1"/>
      <c r="F118" s="2"/>
      <c r="H118" s="3"/>
      <c r="J118" s="3"/>
      <c r="K118" s="3"/>
      <c r="L118" s="1"/>
      <c r="M118" s="4"/>
      <c r="N118"/>
      <c r="O118" s="1"/>
      <c r="U118" s="1"/>
      <c r="V118"/>
      <c r="X118" s="3"/>
      <c r="Z118"/>
      <c r="AA118"/>
      <c r="AB118"/>
      <c r="AC118" s="122"/>
      <c r="AD118" s="103"/>
      <c r="AE118" s="103"/>
      <c r="AH118"/>
      <c r="AI118" s="37"/>
      <c r="AJ118" s="37"/>
      <c r="AK118" s="5"/>
      <c r="AL118" s="5"/>
      <c r="AM118" s="1"/>
      <c r="AP118" s="100"/>
      <c r="AQ118" s="100"/>
      <c r="AR118" s="100"/>
      <c r="AS118" s="3"/>
      <c r="AT118" s="104"/>
      <c r="AU118"/>
      <c r="AV118" s="6"/>
      <c r="AW118" s="34"/>
      <c r="AY118" s="182"/>
      <c r="BA118" s="100"/>
      <c r="BB118" s="100"/>
      <c r="BC118" s="6"/>
      <c r="BE118" s="1"/>
      <c r="BI118"/>
      <c r="BK118" s="120"/>
      <c r="BL118" s="104"/>
      <c r="BM118" s="1"/>
      <c r="BN118" s="103"/>
      <c r="BO118" s="6"/>
      <c r="BP118" s="103"/>
      <c r="BQ118" s="6"/>
      <c r="BR118" s="6"/>
      <c r="BS118" s="6"/>
      <c r="BT118" s="105"/>
      <c r="BU118" s="105"/>
      <c r="BW118" s="5"/>
      <c r="BX118" s="5"/>
      <c r="CA118" s="6"/>
      <c r="CB118" s="144"/>
      <c r="CD118" s="23"/>
      <c r="CE118" s="23"/>
      <c r="CF118" s="8"/>
      <c r="CG118" s="5"/>
      <c r="CH118" s="144"/>
      <c r="CI118" s="144"/>
      <c r="CJ118" s="139"/>
      <c r="CK118" s="139"/>
      <c r="CL118" s="136"/>
      <c r="CM118" s="144"/>
      <c r="CN118" s="141"/>
      <c r="CO118" s="144"/>
      <c r="CR118" s="1"/>
      <c r="CS118" s="1"/>
      <c r="CT118" s="1"/>
    </row>
    <row r="119" spans="1:100">
      <c r="A119" s="1"/>
      <c r="B119" s="2"/>
      <c r="E119" s="1"/>
      <c r="F119" s="2"/>
      <c r="H119" s="3"/>
      <c r="J119" s="3"/>
      <c r="K119" s="3"/>
      <c r="L119" s="1"/>
      <c r="M119" s="4"/>
      <c r="N119"/>
      <c r="O119" s="1"/>
      <c r="U119" s="1"/>
      <c r="V119"/>
      <c r="X119" s="3"/>
      <c r="Z119"/>
      <c r="AA119"/>
      <c r="AB119"/>
      <c r="AD119" s="103"/>
      <c r="AE119" s="103"/>
      <c r="AH119"/>
      <c r="AI119" s="37"/>
      <c r="AJ119" s="37"/>
      <c r="AK119" s="5"/>
      <c r="AL119" s="5"/>
      <c r="AM119" s="1"/>
      <c r="AP119" s="100"/>
      <c r="AQ119" s="100"/>
      <c r="AR119" s="100"/>
      <c r="AS119" s="3"/>
      <c r="AT119" s="104"/>
      <c r="AU119"/>
      <c r="AV119" s="6"/>
      <c r="AW119" s="34"/>
      <c r="AY119" s="182"/>
      <c r="BA119" s="100"/>
      <c r="BB119" s="100"/>
      <c r="BC119" s="6"/>
      <c r="BE119" s="1"/>
      <c r="BI119"/>
      <c r="BK119" s="120"/>
      <c r="BL119" s="104"/>
      <c r="BM119" s="1"/>
      <c r="BN119" s="103"/>
      <c r="BO119" s="6"/>
      <c r="BP119" s="103"/>
      <c r="BQ119" s="6"/>
      <c r="BR119" s="6"/>
      <c r="BS119" s="6"/>
      <c r="BT119" s="105"/>
      <c r="BU119" s="105"/>
      <c r="BW119" s="5"/>
      <c r="BX119" s="5"/>
      <c r="CA119" s="6"/>
      <c r="CB119" s="1"/>
      <c r="CD119" s="23"/>
      <c r="CE119" s="23"/>
      <c r="CF119" s="8"/>
      <c r="CG119" s="5"/>
      <c r="CI119" s="1"/>
      <c r="CK119" s="10"/>
      <c r="CL119" s="106"/>
      <c r="CM119"/>
      <c r="CN119" s="103"/>
      <c r="CR119" s="1"/>
      <c r="CS119" s="1"/>
      <c r="CT119" s="1"/>
    </row>
    <row r="120" spans="1:100">
      <c r="A120" s="1"/>
      <c r="B120" s="2"/>
      <c r="E120" s="1"/>
      <c r="F120" s="2"/>
      <c r="H120" s="3"/>
      <c r="J120" s="3"/>
      <c r="K120" s="3"/>
      <c r="L120" s="1"/>
      <c r="M120" s="4"/>
      <c r="N120"/>
      <c r="O120" s="1"/>
      <c r="U120" s="1"/>
      <c r="V120"/>
      <c r="X120" s="3"/>
      <c r="Z120"/>
      <c r="AA120"/>
      <c r="AB120"/>
      <c r="AD120" s="103"/>
      <c r="AE120" s="103"/>
      <c r="AH120"/>
      <c r="AI120" s="37"/>
      <c r="AJ120" s="37"/>
      <c r="AK120" s="5"/>
      <c r="AL120" s="5"/>
      <c r="AM120" s="1"/>
      <c r="AP120" s="100"/>
      <c r="AQ120" s="100"/>
      <c r="AR120" s="100"/>
      <c r="AS120" s="3"/>
      <c r="AT120" s="104"/>
      <c r="AU120"/>
      <c r="AV120" s="6"/>
      <c r="AW120" s="34"/>
      <c r="AY120" s="182"/>
      <c r="BA120" s="100"/>
      <c r="BB120" s="100"/>
      <c r="BC120" s="6"/>
      <c r="BE120" s="1"/>
      <c r="BI120"/>
      <c r="BK120" s="118"/>
      <c r="BL120" s="104"/>
      <c r="BM120" s="1"/>
      <c r="BN120" s="103"/>
      <c r="BO120" s="6"/>
      <c r="BP120" s="103"/>
      <c r="BQ120" s="6"/>
      <c r="BR120" s="6"/>
      <c r="BS120" s="6"/>
      <c r="BT120" s="105"/>
      <c r="BU120" s="105"/>
      <c r="BW120" s="5"/>
      <c r="BX120" s="5"/>
      <c r="CA120" s="6"/>
      <c r="CB120" s="1"/>
      <c r="CD120" s="23"/>
      <c r="CE120" s="23"/>
      <c r="CF120" s="8"/>
      <c r="CG120" s="5"/>
      <c r="CI120" s="1"/>
      <c r="CK120" s="10"/>
      <c r="CL120" s="106"/>
      <c r="CM120"/>
      <c r="CN120" s="103"/>
      <c r="CR120" s="1"/>
      <c r="CS120" s="1"/>
      <c r="CT120" s="1"/>
    </row>
    <row r="121" spans="1:100">
      <c r="A121" s="1"/>
      <c r="B121" s="2"/>
      <c r="E121" s="1"/>
      <c r="F121" s="2"/>
      <c r="H121" s="3"/>
      <c r="J121" s="3"/>
      <c r="K121" s="3"/>
      <c r="L121" s="1"/>
      <c r="M121" s="4"/>
      <c r="N121"/>
      <c r="O121" s="1"/>
      <c r="U121" s="1"/>
      <c r="V121"/>
      <c r="X121" s="3"/>
      <c r="Z121"/>
      <c r="AA121"/>
      <c r="AB121"/>
      <c r="AD121" s="103"/>
      <c r="AE121" s="103"/>
      <c r="AH121"/>
      <c r="AI121" s="37"/>
      <c r="AJ121" s="37"/>
      <c r="AK121" s="5"/>
      <c r="AL121" s="5"/>
      <c r="AM121" s="1"/>
      <c r="AP121" s="100"/>
      <c r="AQ121" s="100"/>
      <c r="AR121" s="100"/>
      <c r="AS121" s="3"/>
      <c r="AT121" s="104"/>
      <c r="AU121"/>
      <c r="AV121" s="6"/>
      <c r="AW121" s="34"/>
      <c r="AY121" s="182"/>
      <c r="BA121" s="100"/>
      <c r="BB121" s="100"/>
      <c r="BC121" s="6"/>
      <c r="BE121" s="1"/>
      <c r="BI121"/>
      <c r="BK121" s="118"/>
      <c r="BL121" s="104"/>
      <c r="BM121" s="1"/>
      <c r="BN121" s="103"/>
      <c r="BO121" s="6"/>
      <c r="BP121" s="103"/>
      <c r="BQ121" s="6"/>
      <c r="BR121" s="6"/>
      <c r="BS121" s="6"/>
      <c r="BT121" s="105"/>
      <c r="BU121" s="105"/>
      <c r="BW121" s="5"/>
      <c r="BX121" s="5"/>
      <c r="CA121" s="6"/>
      <c r="CB121" s="1"/>
      <c r="CD121" s="23"/>
      <c r="CE121" s="23"/>
      <c r="CF121" s="8"/>
      <c r="CG121" s="5"/>
      <c r="CI121" s="1"/>
      <c r="CK121" s="10"/>
      <c r="CL121" s="106"/>
      <c r="CM121"/>
      <c r="CN121" s="103"/>
      <c r="CR121" s="1"/>
      <c r="CS121" s="1"/>
      <c r="CT121" s="1"/>
    </row>
    <row r="122" spans="1:100">
      <c r="A122" s="1"/>
      <c r="B122" s="2"/>
      <c r="E122" s="1"/>
      <c r="F122" s="2"/>
      <c r="H122" s="3"/>
      <c r="J122" s="3"/>
      <c r="K122" s="3"/>
      <c r="L122" s="1"/>
      <c r="M122" s="4"/>
      <c r="N122"/>
      <c r="O122" s="1"/>
      <c r="U122" s="1"/>
      <c r="V122"/>
      <c r="X122" s="3"/>
      <c r="Z122"/>
      <c r="AA122"/>
      <c r="AB122"/>
      <c r="AD122" s="103"/>
      <c r="AE122" s="103"/>
      <c r="AH122"/>
      <c r="AI122" s="37"/>
      <c r="AJ122" s="37"/>
      <c r="AK122" s="5"/>
      <c r="AL122" s="5"/>
      <c r="AM122" s="1"/>
      <c r="AP122" s="100"/>
      <c r="AQ122" s="100"/>
      <c r="AR122" s="100"/>
      <c r="AS122" s="3"/>
      <c r="AT122" s="104"/>
      <c r="AU122"/>
      <c r="AV122" s="6"/>
      <c r="AW122" s="34"/>
      <c r="AY122" s="182"/>
      <c r="BA122" s="100"/>
      <c r="BB122" s="100"/>
      <c r="BC122" s="6"/>
      <c r="BE122" s="1"/>
      <c r="BI122"/>
      <c r="BK122" s="120"/>
      <c r="BL122" s="104"/>
      <c r="BM122" s="1"/>
      <c r="BN122" s="103"/>
      <c r="BO122" s="6"/>
      <c r="BP122" s="103"/>
      <c r="BQ122" s="6"/>
      <c r="BR122" s="6"/>
      <c r="BS122" s="6"/>
      <c r="BT122" s="105"/>
      <c r="BU122" s="105"/>
      <c r="BW122" s="5"/>
      <c r="BX122" s="5"/>
      <c r="CA122" s="6"/>
      <c r="CB122" s="1"/>
      <c r="CD122" s="23"/>
      <c r="CE122" s="23"/>
      <c r="CF122" s="8"/>
      <c r="CG122" s="5"/>
      <c r="CI122" s="1"/>
      <c r="CK122" s="10"/>
      <c r="CL122" s="106"/>
      <c r="CM122"/>
      <c r="CN122" s="103"/>
      <c r="CR122" s="1"/>
      <c r="CS122" s="1"/>
      <c r="CT122" s="1"/>
    </row>
    <row r="123" spans="1:100">
      <c r="A123" s="1"/>
      <c r="B123" s="2"/>
      <c r="E123" s="1"/>
      <c r="F123" s="2"/>
      <c r="H123" s="3"/>
      <c r="J123" s="3"/>
      <c r="K123" s="3"/>
      <c r="L123" s="1"/>
      <c r="M123" s="4"/>
      <c r="N123"/>
      <c r="O123" s="1"/>
      <c r="U123" s="1"/>
      <c r="V123"/>
      <c r="X123" s="3"/>
      <c r="Z123"/>
      <c r="AA123"/>
      <c r="AB123"/>
      <c r="AD123" s="103"/>
      <c r="AE123" s="103"/>
      <c r="AH123"/>
      <c r="AI123" s="37"/>
      <c r="AJ123" s="37"/>
      <c r="AK123" s="5"/>
      <c r="AL123" s="5"/>
      <c r="AM123" s="1"/>
      <c r="AP123" s="100"/>
      <c r="AQ123" s="100"/>
      <c r="AR123" s="100"/>
      <c r="AS123" s="3"/>
      <c r="AT123" s="104"/>
      <c r="AU123"/>
      <c r="AV123" s="6"/>
      <c r="AW123" s="34"/>
      <c r="AY123" s="182"/>
      <c r="BA123" s="100"/>
      <c r="BB123" s="100"/>
      <c r="BC123" s="6"/>
      <c r="BE123" s="1"/>
      <c r="BI123"/>
      <c r="BK123" s="118"/>
      <c r="BL123" s="104"/>
      <c r="BM123" s="1"/>
      <c r="BN123" s="103"/>
      <c r="BO123" s="6"/>
      <c r="BP123" s="103"/>
      <c r="BQ123" s="6"/>
      <c r="BR123" s="6"/>
      <c r="BS123" s="6"/>
      <c r="BT123" s="105"/>
      <c r="BU123" s="105"/>
      <c r="BW123" s="5"/>
      <c r="BX123" s="5"/>
      <c r="CA123" s="6"/>
      <c r="CB123" s="1"/>
      <c r="CD123" s="23"/>
      <c r="CE123" s="23"/>
      <c r="CF123" s="8"/>
      <c r="CG123" s="5"/>
      <c r="CI123" s="1"/>
      <c r="CK123" s="10"/>
      <c r="CL123" s="106"/>
      <c r="CM123"/>
      <c r="CN123" s="103"/>
      <c r="CR123" s="1"/>
      <c r="CS123" s="1"/>
      <c r="CT123" s="1"/>
    </row>
    <row r="124" spans="1:100">
      <c r="A124" s="1"/>
      <c r="B124" s="2"/>
      <c r="E124" s="1"/>
      <c r="F124" s="2"/>
      <c r="H124" s="3"/>
      <c r="J124" s="3"/>
      <c r="K124" s="3"/>
      <c r="L124" s="1"/>
      <c r="M124" s="4"/>
      <c r="N124"/>
      <c r="O124" s="1"/>
      <c r="U124" s="1"/>
      <c r="V124"/>
      <c r="X124" s="3"/>
      <c r="Z124"/>
      <c r="AA124"/>
      <c r="AB124"/>
      <c r="AD124" s="103"/>
      <c r="AE124" s="103"/>
      <c r="AH124"/>
      <c r="AI124" s="37"/>
      <c r="AJ124" s="37"/>
      <c r="AK124" s="5"/>
      <c r="AL124" s="5"/>
      <c r="AM124" s="1"/>
      <c r="AP124" s="100"/>
      <c r="AQ124" s="100"/>
      <c r="AR124" s="100"/>
      <c r="AS124" s="3"/>
      <c r="AT124" s="104"/>
      <c r="AU124"/>
      <c r="AV124" s="6"/>
      <c r="AW124" s="34"/>
      <c r="AY124" s="182"/>
      <c r="BA124" s="100"/>
      <c r="BB124" s="100"/>
      <c r="BC124" s="6"/>
      <c r="BE124" s="1"/>
      <c r="BI124"/>
      <c r="BK124" s="120"/>
      <c r="BL124" s="104"/>
      <c r="BM124" s="1"/>
      <c r="BN124" s="103"/>
      <c r="BO124" s="6"/>
      <c r="BP124" s="103"/>
      <c r="BQ124" s="6"/>
      <c r="BR124" s="6"/>
      <c r="BS124" s="6"/>
      <c r="BT124" s="105"/>
      <c r="BU124" s="105"/>
      <c r="BW124" s="5"/>
      <c r="BX124" s="5"/>
      <c r="CA124" s="6"/>
      <c r="CB124" s="1"/>
      <c r="CD124" s="23"/>
      <c r="CE124" s="23"/>
      <c r="CF124" s="8"/>
      <c r="CG124" s="5"/>
      <c r="CI124" s="1"/>
      <c r="CK124" s="10"/>
      <c r="CL124" s="106"/>
      <c r="CM124"/>
      <c r="CN124" s="103"/>
      <c r="CR124" s="1"/>
      <c r="CS124" s="1"/>
      <c r="CT124" s="1"/>
    </row>
    <row r="125" spans="1:100">
      <c r="A125" s="1"/>
      <c r="B125" s="2"/>
      <c r="E125" s="1"/>
      <c r="F125" s="2"/>
      <c r="H125" s="3"/>
      <c r="J125" s="3"/>
      <c r="K125" s="3"/>
      <c r="L125" s="1"/>
      <c r="M125" s="4"/>
      <c r="N125"/>
      <c r="O125" s="1"/>
      <c r="U125" s="1"/>
      <c r="V125"/>
      <c r="X125" s="3"/>
      <c r="Z125"/>
      <c r="AA125"/>
      <c r="AB125"/>
      <c r="AD125" s="103"/>
      <c r="AE125" s="103"/>
      <c r="AH125"/>
      <c r="AI125" s="37"/>
      <c r="AJ125" s="37"/>
      <c r="AK125" s="5"/>
      <c r="AL125" s="5"/>
      <c r="AM125" s="1"/>
      <c r="AP125" s="100"/>
      <c r="AQ125" s="100"/>
      <c r="AR125" s="100"/>
      <c r="AS125" s="3"/>
      <c r="AT125" s="104"/>
      <c r="AU125"/>
      <c r="AV125" s="6"/>
      <c r="AW125" s="34"/>
      <c r="AY125" s="182"/>
      <c r="BA125" s="100"/>
      <c r="BB125" s="100"/>
      <c r="BC125" s="6"/>
      <c r="BE125" s="1"/>
      <c r="BI125"/>
      <c r="BK125" s="118"/>
      <c r="BL125" s="104"/>
      <c r="BM125" s="1"/>
      <c r="BN125" s="103"/>
      <c r="BO125" s="6"/>
      <c r="BP125" s="103"/>
      <c r="BQ125" s="6"/>
      <c r="BR125" s="6"/>
      <c r="BS125" s="6"/>
      <c r="BT125" s="105"/>
      <c r="BU125" s="105"/>
      <c r="BW125" s="5"/>
      <c r="BX125" s="5"/>
      <c r="CA125" s="6"/>
      <c r="CB125" s="1"/>
      <c r="CD125" s="23"/>
      <c r="CE125" s="23"/>
      <c r="CF125" s="8"/>
      <c r="CG125" s="5"/>
      <c r="CI125" s="1"/>
      <c r="CK125" s="10"/>
      <c r="CL125" s="106"/>
      <c r="CM125"/>
      <c r="CN125" s="103"/>
      <c r="CR125" s="1"/>
      <c r="CS125" s="1"/>
      <c r="CT125" s="1"/>
    </row>
    <row r="126" spans="1:100">
      <c r="A126" s="1"/>
      <c r="B126" s="2"/>
      <c r="E126" s="1"/>
      <c r="F126" s="2"/>
      <c r="H126" s="3"/>
      <c r="J126" s="3"/>
      <c r="K126" s="3"/>
      <c r="L126" s="1"/>
      <c r="M126" s="4"/>
      <c r="N126"/>
      <c r="O126" s="1"/>
      <c r="U126" s="1"/>
      <c r="V126"/>
      <c r="X126" s="3"/>
      <c r="Z126"/>
      <c r="AA126"/>
      <c r="AB126"/>
      <c r="AD126" s="103"/>
      <c r="AE126" s="103"/>
      <c r="AH126"/>
      <c r="AI126" s="37"/>
      <c r="AJ126" s="37"/>
      <c r="AK126" s="5"/>
      <c r="AL126" s="5"/>
      <c r="AM126" s="1"/>
      <c r="AP126" s="100"/>
      <c r="AQ126" s="100"/>
      <c r="AR126" s="100"/>
      <c r="AS126" s="3"/>
      <c r="AT126" s="104"/>
      <c r="AU126"/>
      <c r="AV126" s="6"/>
      <c r="AW126" s="34"/>
      <c r="AY126" s="182"/>
      <c r="BA126" s="100"/>
      <c r="BB126" s="100"/>
      <c r="BC126" s="6"/>
      <c r="BE126" s="1"/>
      <c r="BI126"/>
      <c r="BK126" s="118"/>
      <c r="BL126" s="104"/>
      <c r="BM126" s="1"/>
      <c r="BN126" s="103"/>
      <c r="BO126" s="6"/>
      <c r="BP126" s="103"/>
      <c r="BQ126" s="6"/>
      <c r="BR126" s="6"/>
      <c r="BS126" s="6"/>
      <c r="BT126" s="105"/>
      <c r="BU126" s="105"/>
      <c r="BW126" s="5"/>
      <c r="BX126" s="5"/>
      <c r="CA126" s="6"/>
      <c r="CB126" s="1"/>
      <c r="CD126" s="23"/>
      <c r="CE126" s="23"/>
      <c r="CF126" s="8"/>
      <c r="CG126" s="5"/>
      <c r="CI126" s="1"/>
      <c r="CK126" s="10"/>
      <c r="CL126" s="106"/>
      <c r="CM126"/>
      <c r="CN126" s="103"/>
      <c r="CR126" s="1"/>
      <c r="CS126" s="1"/>
      <c r="CT126" s="1"/>
    </row>
    <row r="127" spans="1:100">
      <c r="A127" s="1"/>
      <c r="B127" s="2"/>
      <c r="E127" s="1"/>
      <c r="F127" s="2"/>
      <c r="H127" s="3"/>
      <c r="J127" s="3"/>
      <c r="K127" s="3"/>
      <c r="L127" s="1"/>
      <c r="M127" s="4"/>
      <c r="N127"/>
      <c r="O127" s="1"/>
      <c r="U127" s="1"/>
      <c r="V127"/>
      <c r="X127" s="3"/>
      <c r="Z127"/>
      <c r="AA127"/>
      <c r="AB127"/>
      <c r="AD127" s="103"/>
      <c r="AE127" s="103"/>
      <c r="AH127"/>
      <c r="AI127" s="37"/>
      <c r="AJ127" s="37"/>
      <c r="AK127" s="5"/>
      <c r="AL127" s="5"/>
      <c r="AM127" s="1"/>
      <c r="AP127" s="100"/>
      <c r="AQ127" s="100"/>
      <c r="AR127" s="100"/>
      <c r="AS127" s="3"/>
      <c r="AT127" s="104"/>
      <c r="AU127"/>
      <c r="AV127" s="6"/>
      <c r="AW127" s="34"/>
      <c r="AY127" s="182"/>
      <c r="BA127" s="100"/>
      <c r="BB127" s="100"/>
      <c r="BC127" s="6"/>
      <c r="BE127" s="1"/>
      <c r="BI127"/>
      <c r="BK127" s="118"/>
      <c r="BL127" s="104"/>
      <c r="BM127" s="1"/>
      <c r="BN127" s="103"/>
      <c r="BO127" s="6"/>
      <c r="BP127" s="103"/>
      <c r="BQ127" s="6"/>
      <c r="BR127" s="6"/>
      <c r="BS127" s="6"/>
      <c r="BT127" s="105"/>
      <c r="BU127" s="105"/>
      <c r="BW127" s="5"/>
      <c r="BX127" s="5"/>
      <c r="CA127" s="6"/>
      <c r="CB127" s="1"/>
      <c r="CD127" s="23"/>
      <c r="CE127" s="23"/>
      <c r="CF127" s="8"/>
      <c r="CG127" s="5"/>
      <c r="CI127" s="1"/>
      <c r="CK127" s="10"/>
      <c r="CL127" s="106"/>
      <c r="CM127"/>
      <c r="CN127" s="103"/>
      <c r="CR127" s="1"/>
      <c r="CS127" s="1"/>
      <c r="CT127" s="1"/>
    </row>
    <row r="128" spans="1:100">
      <c r="A128" s="1"/>
      <c r="B128" s="2"/>
      <c r="E128" s="1"/>
      <c r="F128" s="2"/>
      <c r="H128" s="3"/>
      <c r="J128" s="3"/>
      <c r="K128" s="3"/>
      <c r="L128" s="1"/>
      <c r="M128" s="4"/>
      <c r="N128"/>
      <c r="O128" s="1"/>
      <c r="U128" s="1"/>
      <c r="V128"/>
      <c r="X128" s="3"/>
      <c r="Z128"/>
      <c r="AA128"/>
      <c r="AB128"/>
      <c r="AD128" s="103"/>
      <c r="AE128" s="103"/>
      <c r="AH128"/>
      <c r="AI128" s="37"/>
      <c r="AJ128" s="37"/>
      <c r="AK128" s="5"/>
      <c r="AL128" s="5"/>
      <c r="AM128" s="1"/>
      <c r="AP128" s="100"/>
      <c r="AQ128" s="100"/>
      <c r="AR128" s="100"/>
      <c r="AS128" s="3"/>
      <c r="AT128" s="104"/>
      <c r="AU128"/>
      <c r="AV128" s="6"/>
      <c r="AW128" s="34"/>
      <c r="AY128" s="182"/>
      <c r="BA128" s="100"/>
      <c r="BB128" s="100"/>
      <c r="BC128" s="6"/>
      <c r="BE128" s="1"/>
      <c r="BI128"/>
      <c r="BK128" s="118"/>
      <c r="BL128" s="104"/>
      <c r="BM128" s="1"/>
      <c r="BN128" s="103"/>
      <c r="BO128" s="6"/>
      <c r="BP128" s="103"/>
      <c r="BQ128" s="6"/>
      <c r="BR128" s="6"/>
      <c r="BS128" s="6"/>
      <c r="BT128" s="105"/>
      <c r="BU128" s="105"/>
      <c r="BW128" s="5"/>
      <c r="BX128" s="5"/>
      <c r="CA128" s="6"/>
      <c r="CB128" s="1"/>
      <c r="CD128" s="23"/>
      <c r="CE128" s="23"/>
      <c r="CF128" s="8"/>
      <c r="CG128" s="5"/>
      <c r="CI128" s="1"/>
      <c r="CK128" s="10"/>
      <c r="CL128" s="106"/>
      <c r="CM128"/>
      <c r="CN128" s="103"/>
      <c r="CR128" s="1"/>
      <c r="CS128" s="1"/>
      <c r="CT128" s="1"/>
    </row>
    <row r="129" spans="1:98">
      <c r="A129" s="1"/>
      <c r="B129" s="2"/>
      <c r="E129" s="1"/>
      <c r="F129" s="2"/>
      <c r="H129" s="3"/>
      <c r="J129" s="3"/>
      <c r="K129" s="3"/>
      <c r="L129" s="1"/>
      <c r="M129" s="4"/>
      <c r="N129"/>
      <c r="O129" s="1"/>
      <c r="U129" s="1"/>
      <c r="V129"/>
      <c r="X129" s="3"/>
      <c r="Z129"/>
      <c r="AA129"/>
      <c r="AB129"/>
      <c r="AC129" s="122"/>
      <c r="AD129" s="103"/>
      <c r="AE129" s="103"/>
      <c r="AH129"/>
      <c r="AI129" s="37"/>
      <c r="AJ129" s="37"/>
      <c r="AK129" s="5"/>
      <c r="AL129" s="5"/>
      <c r="AM129" s="1"/>
      <c r="AP129" s="100"/>
      <c r="AQ129" s="100"/>
      <c r="AR129" s="100"/>
      <c r="AS129" s="3"/>
      <c r="AT129" s="104"/>
      <c r="AU129"/>
      <c r="AV129" s="6"/>
      <c r="AW129" s="34"/>
      <c r="AY129" s="182"/>
      <c r="BA129" s="100"/>
      <c r="BB129" s="100"/>
      <c r="BC129" s="6"/>
      <c r="BE129" s="1"/>
      <c r="BI129"/>
      <c r="BK129" s="118"/>
      <c r="BL129" s="104"/>
      <c r="BM129" s="1"/>
      <c r="BN129" s="103"/>
      <c r="BO129" s="6"/>
      <c r="BP129" s="103"/>
      <c r="BQ129" s="6"/>
      <c r="BR129" s="6"/>
      <c r="BS129" s="6"/>
      <c r="BT129" s="105"/>
      <c r="BU129" s="105"/>
      <c r="BW129" s="5"/>
      <c r="BX129" s="5"/>
      <c r="CA129" s="6"/>
      <c r="CB129" s="1"/>
      <c r="CD129" s="23"/>
      <c r="CE129" s="23"/>
      <c r="CF129" s="8"/>
      <c r="CG129" s="5"/>
      <c r="CI129" s="1"/>
      <c r="CK129" s="10"/>
      <c r="CL129" s="106"/>
      <c r="CM129"/>
      <c r="CN129" s="103"/>
      <c r="CR129" s="1"/>
      <c r="CS129" s="1"/>
      <c r="CT129" s="1"/>
    </row>
    <row r="130" spans="1:98">
      <c r="A130" s="1"/>
      <c r="B130" s="2"/>
      <c r="E130" s="1"/>
      <c r="F130" s="2"/>
      <c r="H130" s="3"/>
      <c r="J130" s="3"/>
      <c r="K130" s="3"/>
      <c r="L130" s="1"/>
      <c r="M130" s="4"/>
      <c r="N130"/>
      <c r="O130" s="1"/>
      <c r="U130" s="1"/>
      <c r="V130"/>
      <c r="X130" s="3"/>
      <c r="Z130"/>
      <c r="AA130"/>
      <c r="AB130"/>
      <c r="AD130" s="103"/>
      <c r="AE130" s="103"/>
      <c r="AH130"/>
      <c r="AK130" s="5"/>
      <c r="AL130" s="5"/>
      <c r="AM130" s="1"/>
      <c r="AP130" s="100"/>
      <c r="AQ130" s="100"/>
      <c r="AR130" s="100"/>
      <c r="AS130" s="3"/>
      <c r="AT130" s="104"/>
      <c r="AU130"/>
      <c r="AV130" s="6"/>
      <c r="AW130" s="34"/>
      <c r="AY130" s="182"/>
      <c r="BA130" s="100"/>
      <c r="BB130" s="100"/>
      <c r="BC130" s="6"/>
      <c r="BE130" s="1"/>
      <c r="BI130"/>
      <c r="BK130" s="118"/>
      <c r="BL130" s="104"/>
      <c r="BM130" s="1"/>
      <c r="BN130" s="103"/>
      <c r="BO130" s="6"/>
      <c r="BP130" s="103"/>
      <c r="BQ130" s="6"/>
      <c r="BR130" s="6"/>
      <c r="BS130" s="6"/>
      <c r="BT130" s="105"/>
      <c r="BU130" s="105"/>
      <c r="BW130" s="5"/>
      <c r="BX130" s="5"/>
      <c r="CA130" s="6"/>
      <c r="CB130" s="1"/>
      <c r="CD130" s="23"/>
      <c r="CE130" s="23"/>
      <c r="CF130" s="8"/>
      <c r="CG130" s="5"/>
      <c r="CI130" s="1"/>
      <c r="CK130" s="10"/>
      <c r="CL130" s="106"/>
      <c r="CM130"/>
      <c r="CN130" s="103"/>
      <c r="CR130" s="1"/>
      <c r="CS130" s="1"/>
      <c r="CT130" s="1"/>
    </row>
    <row r="131" spans="1:98">
      <c r="A131" s="1"/>
      <c r="B131" s="2"/>
      <c r="E131" s="1"/>
      <c r="F131" s="2"/>
      <c r="H131" s="3"/>
      <c r="J131" s="3"/>
      <c r="K131" s="3"/>
      <c r="L131" s="1"/>
      <c r="M131" s="4"/>
      <c r="N131"/>
      <c r="O131" s="1"/>
      <c r="U131" s="1"/>
      <c r="V131"/>
      <c r="X131" s="3"/>
      <c r="Z131"/>
      <c r="AA131"/>
      <c r="AB131"/>
      <c r="AD131" s="103"/>
      <c r="AE131" s="103"/>
      <c r="AH131"/>
      <c r="AI131" s="37"/>
      <c r="AJ131" s="37"/>
      <c r="AK131" s="5"/>
      <c r="AL131" s="5"/>
      <c r="AM131" s="1"/>
      <c r="AP131" s="100"/>
      <c r="AQ131" s="100"/>
      <c r="AR131" s="100"/>
      <c r="AS131" s="3"/>
      <c r="AT131" s="104"/>
      <c r="AU131"/>
      <c r="AV131" s="6"/>
      <c r="AW131" s="34"/>
      <c r="AY131" s="182"/>
      <c r="BA131" s="100"/>
      <c r="BB131" s="100"/>
      <c r="BC131" s="6"/>
      <c r="BE131" s="1"/>
      <c r="BI131"/>
      <c r="BK131" s="118"/>
      <c r="BL131" s="104"/>
      <c r="BM131" s="1"/>
      <c r="BN131" s="103"/>
      <c r="BO131" s="6"/>
      <c r="BP131" s="103"/>
      <c r="BQ131" s="6"/>
      <c r="BR131" s="6"/>
      <c r="BS131" s="6"/>
      <c r="BT131" s="105"/>
      <c r="BU131" s="105"/>
      <c r="BW131" s="5"/>
      <c r="BX131" s="5"/>
      <c r="CA131" s="6"/>
      <c r="CB131" s="1"/>
      <c r="CD131" s="23"/>
      <c r="CE131" s="23"/>
      <c r="CF131" s="8"/>
      <c r="CG131" s="5"/>
      <c r="CI131" s="1"/>
      <c r="CK131" s="10"/>
      <c r="CL131" s="106"/>
      <c r="CM131"/>
      <c r="CN131" s="103"/>
      <c r="CR131" s="1"/>
      <c r="CS131" s="1"/>
      <c r="CT131" s="1"/>
    </row>
    <row r="132" spans="1:98">
      <c r="A132" s="1"/>
      <c r="B132" s="2"/>
      <c r="E132" s="1"/>
      <c r="F132" s="2"/>
      <c r="H132" s="3"/>
      <c r="J132" s="3"/>
      <c r="K132" s="3"/>
      <c r="L132" s="1"/>
      <c r="M132" s="4"/>
      <c r="N132"/>
      <c r="O132" s="1"/>
      <c r="U132" s="1"/>
      <c r="V132"/>
      <c r="X132" s="3"/>
      <c r="Z132"/>
      <c r="AA132"/>
      <c r="AB132"/>
      <c r="AD132" s="103"/>
      <c r="AE132" s="103"/>
      <c r="AH132"/>
      <c r="AI132" s="37"/>
      <c r="AJ132" s="37"/>
      <c r="AK132" s="5"/>
      <c r="AL132" s="5"/>
      <c r="AM132" s="1"/>
      <c r="AP132" s="100"/>
      <c r="AQ132" s="100"/>
      <c r="AR132" s="100"/>
      <c r="AS132" s="3"/>
      <c r="AT132" s="104"/>
      <c r="AU132"/>
      <c r="AV132" s="6"/>
      <c r="AW132" s="34"/>
      <c r="AY132" s="182"/>
      <c r="BA132" s="100"/>
      <c r="BB132" s="100"/>
      <c r="BC132" s="6"/>
      <c r="BE132" s="1"/>
      <c r="BI132"/>
      <c r="BK132" s="118"/>
      <c r="BL132" s="104"/>
      <c r="BM132" s="1"/>
      <c r="BN132" s="103"/>
      <c r="BO132" s="6"/>
      <c r="BP132" s="103"/>
      <c r="BQ132" s="6"/>
      <c r="BR132" s="6"/>
      <c r="BS132" s="6"/>
      <c r="BT132" s="105"/>
      <c r="BU132" s="105"/>
      <c r="BW132" s="5"/>
      <c r="BX132" s="5"/>
      <c r="CA132" s="6"/>
      <c r="CB132" s="1"/>
      <c r="CD132" s="23"/>
      <c r="CE132" s="23"/>
      <c r="CF132" s="8"/>
      <c r="CG132" s="5"/>
      <c r="CI132" s="1"/>
      <c r="CK132" s="10"/>
      <c r="CL132" s="106"/>
      <c r="CM132"/>
      <c r="CN132" s="103"/>
      <c r="CR132" s="1"/>
      <c r="CS132" s="1"/>
      <c r="CT132" s="1"/>
    </row>
    <row r="133" spans="1:98">
      <c r="A133" s="1"/>
      <c r="B133" s="2"/>
      <c r="E133" s="1"/>
      <c r="F133" s="2"/>
      <c r="H133" s="3"/>
      <c r="J133" s="3"/>
      <c r="K133" s="3"/>
      <c r="L133" s="1"/>
      <c r="M133" s="4"/>
      <c r="N133"/>
      <c r="O133" s="1"/>
      <c r="U133" s="1"/>
      <c r="V133"/>
      <c r="X133" s="3"/>
      <c r="Z133"/>
      <c r="AA133"/>
      <c r="AB133"/>
      <c r="AD133" s="103"/>
      <c r="AE133" s="103"/>
      <c r="AH133"/>
      <c r="AI133" s="37"/>
      <c r="AJ133" s="37"/>
      <c r="AK133" s="37"/>
      <c r="AL133" s="5"/>
      <c r="AM133" s="1"/>
      <c r="AP133" s="100"/>
      <c r="AQ133" s="100"/>
      <c r="AR133" s="100"/>
      <c r="AS133" s="3"/>
      <c r="AT133" s="104"/>
      <c r="AU133"/>
      <c r="AV133" s="6"/>
      <c r="AW133" s="34"/>
      <c r="AY133" s="182"/>
      <c r="BA133" s="100"/>
      <c r="BB133" s="100"/>
      <c r="BC133" s="6"/>
      <c r="BE133" s="1"/>
      <c r="BI133"/>
      <c r="BK133" s="118"/>
      <c r="BL133" s="104"/>
      <c r="BM133" s="1"/>
      <c r="BN133" s="103"/>
      <c r="BO133" s="6"/>
      <c r="BP133" s="103"/>
      <c r="BQ133" s="6"/>
      <c r="BR133" s="6"/>
      <c r="BS133" s="6"/>
      <c r="BT133" s="105"/>
      <c r="BU133" s="105"/>
      <c r="BW133" s="5"/>
      <c r="BX133" s="5"/>
      <c r="CA133" s="6"/>
      <c r="CB133" s="1"/>
      <c r="CD133" s="23"/>
      <c r="CE133" s="23"/>
      <c r="CF133" s="8"/>
      <c r="CG133" s="5"/>
      <c r="CI133" s="1"/>
      <c r="CK133" s="10"/>
      <c r="CL133" s="106"/>
      <c r="CM133"/>
      <c r="CN133" s="103"/>
      <c r="CR133" s="1"/>
      <c r="CS133" s="1"/>
      <c r="CT133" s="1"/>
    </row>
    <row r="134" spans="1:98">
      <c r="A134" s="1"/>
      <c r="B134" s="2"/>
      <c r="E134" s="1"/>
      <c r="F134" s="2"/>
      <c r="H134" s="3"/>
      <c r="J134" s="3"/>
      <c r="K134" s="3"/>
      <c r="L134" s="1"/>
      <c r="M134" s="4"/>
      <c r="N134"/>
      <c r="O134" s="1"/>
      <c r="U134" s="1"/>
      <c r="V134"/>
      <c r="X134" s="3"/>
      <c r="Z134"/>
      <c r="AA134"/>
      <c r="AB134"/>
      <c r="AD134" s="103"/>
      <c r="AE134" s="103"/>
      <c r="AH134"/>
      <c r="AI134" s="37"/>
      <c r="AJ134" s="37"/>
      <c r="AK134" s="5"/>
      <c r="AL134" s="5"/>
      <c r="AM134" s="1"/>
      <c r="AP134" s="100"/>
      <c r="AQ134" s="100"/>
      <c r="AR134" s="100"/>
      <c r="AS134" s="3"/>
      <c r="AT134" s="104"/>
      <c r="AU134"/>
      <c r="AV134" s="6"/>
      <c r="AW134" s="34"/>
      <c r="AY134" s="182"/>
      <c r="BA134" s="100"/>
      <c r="BB134" s="100"/>
      <c r="BC134" s="6"/>
      <c r="BE134" s="1"/>
      <c r="BI134"/>
      <c r="BK134" s="118"/>
      <c r="BL134" s="104"/>
      <c r="BM134" s="1"/>
      <c r="BN134" s="103"/>
      <c r="BO134" s="6"/>
      <c r="BP134" s="103"/>
      <c r="BQ134" s="6"/>
      <c r="BR134" s="6"/>
      <c r="BS134" s="6"/>
      <c r="BT134" s="105"/>
      <c r="BU134" s="105"/>
      <c r="BW134" s="5"/>
      <c r="BX134" s="5"/>
      <c r="CA134" s="6"/>
      <c r="CB134" s="1"/>
      <c r="CD134" s="23"/>
      <c r="CE134" s="23"/>
      <c r="CF134" s="8"/>
      <c r="CG134" s="5"/>
      <c r="CI134" s="1"/>
      <c r="CK134" s="10"/>
      <c r="CL134" s="106"/>
      <c r="CM134"/>
      <c r="CN134" s="103"/>
      <c r="CR134" s="1"/>
      <c r="CS134" s="1"/>
      <c r="CT134" s="1"/>
    </row>
    <row r="135" spans="1:98">
      <c r="A135" s="1"/>
      <c r="B135" s="2"/>
      <c r="E135" s="1"/>
      <c r="F135" s="2"/>
      <c r="H135" s="3"/>
      <c r="J135" s="3"/>
      <c r="K135" s="3"/>
      <c r="L135" s="1"/>
      <c r="M135" s="4"/>
      <c r="N135"/>
      <c r="O135" s="1"/>
      <c r="U135" s="1"/>
      <c r="V135"/>
      <c r="X135" s="3"/>
      <c r="Z135"/>
      <c r="AA135"/>
      <c r="AB135"/>
      <c r="AD135" s="103"/>
      <c r="AE135" s="103"/>
      <c r="AH135"/>
      <c r="AI135" s="37"/>
      <c r="AJ135" s="37"/>
      <c r="AK135" s="5"/>
      <c r="AL135" s="5"/>
      <c r="AM135" s="1"/>
      <c r="AP135" s="100"/>
      <c r="AQ135" s="100"/>
      <c r="AR135" s="100"/>
      <c r="AS135" s="3"/>
      <c r="AT135" s="104"/>
      <c r="AU135"/>
      <c r="AV135" s="6"/>
      <c r="AW135" s="34"/>
      <c r="AY135" s="182"/>
      <c r="BA135" s="100"/>
      <c r="BB135" s="100"/>
      <c r="BC135" s="6"/>
      <c r="BE135" s="1"/>
      <c r="BI135"/>
      <c r="BK135" s="118"/>
      <c r="BL135" s="104"/>
      <c r="BM135" s="1"/>
      <c r="BN135" s="103"/>
      <c r="BO135" s="6"/>
      <c r="BP135" s="103"/>
      <c r="BQ135" s="6"/>
      <c r="BR135" s="6"/>
      <c r="BS135" s="6"/>
      <c r="BT135" s="105"/>
      <c r="BU135" s="105"/>
      <c r="BW135" s="5"/>
      <c r="BX135" s="5"/>
      <c r="CA135" s="6"/>
      <c r="CB135" s="1"/>
      <c r="CD135" s="23"/>
      <c r="CE135" s="23"/>
      <c r="CF135" s="8"/>
      <c r="CG135" s="5"/>
      <c r="CI135" s="1"/>
      <c r="CK135" s="10"/>
      <c r="CL135" s="106"/>
      <c r="CM135"/>
      <c r="CN135" s="103"/>
      <c r="CR135" s="1"/>
      <c r="CS135" s="1"/>
      <c r="CT135" s="1"/>
    </row>
    <row r="136" spans="1:98">
      <c r="A136" s="1"/>
      <c r="B136" s="2"/>
      <c r="E136" s="1"/>
      <c r="F136" s="2"/>
      <c r="H136" s="3"/>
      <c r="J136" s="3"/>
      <c r="K136" s="3"/>
      <c r="L136" s="1"/>
      <c r="M136" s="4"/>
      <c r="N136"/>
      <c r="O136" s="1"/>
      <c r="U136" s="1"/>
      <c r="V136"/>
      <c r="X136" s="3"/>
      <c r="Z136"/>
      <c r="AA136"/>
      <c r="AB136"/>
      <c r="AD136" s="103"/>
      <c r="AE136" s="103"/>
      <c r="AH136"/>
      <c r="AI136" s="37"/>
      <c r="AJ136" s="37"/>
      <c r="AK136" s="5"/>
      <c r="AL136" s="5"/>
      <c r="AM136" s="1"/>
      <c r="AP136" s="100"/>
      <c r="AQ136" s="100"/>
      <c r="AR136" s="100"/>
      <c r="AS136" s="3"/>
      <c r="AT136" s="104"/>
      <c r="AU136"/>
      <c r="AV136" s="6"/>
      <c r="AW136" s="34"/>
      <c r="AY136" s="182"/>
      <c r="BA136" s="100"/>
      <c r="BB136" s="100"/>
      <c r="BC136" s="6"/>
      <c r="BE136" s="1"/>
      <c r="BI136"/>
      <c r="BK136" s="118"/>
      <c r="BL136" s="104"/>
      <c r="BM136" s="1"/>
      <c r="BN136" s="103"/>
      <c r="BO136" s="6"/>
      <c r="BP136" s="103"/>
      <c r="BQ136" s="6"/>
      <c r="BR136" s="6"/>
      <c r="BS136" s="6"/>
      <c r="BT136" s="105"/>
      <c r="BU136" s="105"/>
      <c r="BW136" s="5"/>
      <c r="BX136" s="5"/>
      <c r="CA136" s="6"/>
      <c r="CB136" s="1"/>
      <c r="CD136" s="23"/>
      <c r="CE136" s="23"/>
      <c r="CF136" s="8"/>
      <c r="CG136" s="5"/>
      <c r="CI136" s="1"/>
      <c r="CK136" s="10"/>
      <c r="CL136" s="106"/>
      <c r="CM136"/>
      <c r="CN136" s="103"/>
      <c r="CR136" s="1"/>
      <c r="CS136" s="1"/>
      <c r="CT136" s="1"/>
    </row>
    <row r="137" spans="1:98">
      <c r="A137" s="1"/>
      <c r="B137" s="2"/>
      <c r="E137" s="1"/>
      <c r="F137" s="2"/>
      <c r="H137" s="3"/>
      <c r="J137" s="3"/>
      <c r="K137" s="3"/>
      <c r="L137" s="1"/>
      <c r="M137" s="4"/>
      <c r="N137"/>
      <c r="O137" s="1"/>
      <c r="U137" s="1"/>
      <c r="V137"/>
      <c r="X137" s="3"/>
      <c r="Z137"/>
      <c r="AA137"/>
      <c r="AB137"/>
      <c r="AD137" s="103"/>
      <c r="AE137" s="103"/>
      <c r="AH137"/>
      <c r="AI137" s="37"/>
      <c r="AJ137" s="37"/>
      <c r="AK137" s="5"/>
      <c r="AL137" s="5"/>
      <c r="AM137" s="1"/>
      <c r="AP137" s="100"/>
      <c r="AQ137" s="100"/>
      <c r="AR137" s="100"/>
      <c r="AS137" s="3"/>
      <c r="AT137" s="104"/>
      <c r="AU137"/>
      <c r="AV137" s="6"/>
      <c r="AW137" s="34"/>
      <c r="AY137" s="182"/>
      <c r="BA137" s="100"/>
      <c r="BB137" s="100"/>
      <c r="BC137" s="6"/>
      <c r="BE137" s="1"/>
      <c r="BI137"/>
      <c r="BK137" s="118"/>
      <c r="BL137" s="104"/>
      <c r="BM137" s="1"/>
      <c r="BN137" s="103"/>
      <c r="BO137" s="6"/>
      <c r="BP137" s="103"/>
      <c r="BQ137" s="6"/>
      <c r="BR137" s="6"/>
      <c r="BS137" s="6"/>
      <c r="BT137" s="105"/>
      <c r="BU137" s="105"/>
      <c r="BW137" s="5"/>
      <c r="BX137" s="5"/>
      <c r="CA137" s="6"/>
      <c r="CB137" s="1"/>
      <c r="CD137" s="23"/>
      <c r="CE137" s="23"/>
      <c r="CF137" s="8"/>
      <c r="CG137" s="5"/>
      <c r="CI137" s="1"/>
      <c r="CK137" s="10"/>
      <c r="CL137" s="106"/>
      <c r="CM137"/>
      <c r="CN137" s="103"/>
      <c r="CR137" s="1"/>
      <c r="CS137" s="1"/>
      <c r="CT137" s="1"/>
    </row>
    <row r="138" spans="1:98">
      <c r="A138" s="1"/>
      <c r="B138" s="2"/>
      <c r="E138" s="1"/>
      <c r="F138" s="2"/>
      <c r="H138" s="3"/>
      <c r="J138" s="3"/>
      <c r="K138" s="3"/>
      <c r="L138" s="1"/>
      <c r="M138" s="4"/>
      <c r="N138"/>
      <c r="O138" s="1"/>
      <c r="U138" s="1"/>
      <c r="V138"/>
      <c r="X138" s="3"/>
      <c r="Z138"/>
      <c r="AA138"/>
      <c r="AB138"/>
      <c r="AD138" s="103"/>
      <c r="AE138" s="103"/>
      <c r="AH138"/>
      <c r="AI138" s="37"/>
      <c r="AJ138" s="37"/>
      <c r="AK138" s="5"/>
      <c r="AL138" s="5"/>
      <c r="AM138" s="1"/>
      <c r="AP138" s="100"/>
      <c r="AQ138" s="100"/>
      <c r="AR138" s="100"/>
      <c r="AS138" s="3"/>
      <c r="AT138" s="104"/>
      <c r="AU138"/>
      <c r="AV138" s="6"/>
      <c r="AW138" s="34"/>
      <c r="AY138" s="182"/>
      <c r="BA138" s="100"/>
      <c r="BB138" s="100"/>
      <c r="BC138" s="6"/>
      <c r="BE138" s="1"/>
      <c r="BI138"/>
      <c r="BK138" s="118"/>
      <c r="BL138" s="104"/>
      <c r="BM138" s="1"/>
      <c r="BN138" s="103"/>
      <c r="BO138" s="6"/>
      <c r="BP138" s="103"/>
      <c r="BQ138" s="6"/>
      <c r="BR138" s="6"/>
      <c r="BS138" s="6"/>
      <c r="BT138" s="105"/>
      <c r="BU138" s="105"/>
      <c r="BW138" s="5"/>
      <c r="BX138" s="5"/>
      <c r="CA138" s="6"/>
      <c r="CB138" s="1"/>
      <c r="CD138" s="23"/>
      <c r="CE138" s="23"/>
      <c r="CF138" s="8"/>
      <c r="CG138" s="5"/>
      <c r="CI138" s="1"/>
      <c r="CK138" s="10"/>
      <c r="CL138" s="106"/>
      <c r="CM138"/>
      <c r="CN138" s="103"/>
      <c r="CR138" s="1"/>
      <c r="CS138" s="1"/>
      <c r="CT138" s="1"/>
    </row>
    <row r="139" spans="1:98">
      <c r="A139" s="1"/>
      <c r="B139" s="2"/>
      <c r="E139" s="1"/>
      <c r="F139" s="2"/>
      <c r="H139" s="3"/>
      <c r="J139" s="3"/>
      <c r="K139" s="3"/>
      <c r="L139" s="1"/>
      <c r="M139" s="4"/>
      <c r="N139"/>
      <c r="O139" s="1"/>
      <c r="U139" s="1"/>
      <c r="V139"/>
      <c r="X139" s="3"/>
      <c r="Z139"/>
      <c r="AA139"/>
      <c r="AB139"/>
      <c r="AD139" s="103"/>
      <c r="AE139" s="103"/>
      <c r="AH139"/>
      <c r="AI139" s="37"/>
      <c r="AJ139" s="37"/>
      <c r="AK139" s="5"/>
      <c r="AL139" s="5"/>
      <c r="AM139" s="1"/>
      <c r="AP139" s="100"/>
      <c r="AQ139" s="100"/>
      <c r="AR139" s="100"/>
      <c r="AS139" s="3"/>
      <c r="AT139" s="104"/>
      <c r="AU139"/>
      <c r="AV139" s="6"/>
      <c r="AW139" s="34"/>
      <c r="AY139" s="182"/>
      <c r="BA139" s="100"/>
      <c r="BB139" s="100"/>
      <c r="BC139" s="6"/>
      <c r="BE139" s="1"/>
      <c r="BI139"/>
      <c r="BK139" s="118"/>
      <c r="BL139" s="104"/>
      <c r="BM139" s="1"/>
      <c r="BN139" s="103"/>
      <c r="BO139" s="6"/>
      <c r="BP139" s="103"/>
      <c r="BQ139" s="6"/>
      <c r="BR139" s="6"/>
      <c r="BS139" s="6"/>
      <c r="BT139" s="105"/>
      <c r="BU139" s="105"/>
      <c r="BW139" s="5"/>
      <c r="BX139" s="5"/>
      <c r="CA139" s="6"/>
      <c r="CB139" s="1"/>
      <c r="CD139" s="23"/>
      <c r="CE139" s="23"/>
      <c r="CF139" s="8"/>
      <c r="CG139" s="5"/>
      <c r="CI139" s="1"/>
      <c r="CK139" s="10"/>
      <c r="CL139" s="106"/>
      <c r="CM139"/>
      <c r="CN139" s="103"/>
      <c r="CR139" s="1"/>
      <c r="CS139" s="1"/>
      <c r="CT139" s="1"/>
    </row>
    <row r="140" spans="1:98">
      <c r="A140" s="1"/>
      <c r="B140" s="2"/>
      <c r="E140" s="1"/>
      <c r="F140" s="2"/>
      <c r="H140" s="3"/>
      <c r="J140" s="3"/>
      <c r="K140" s="3"/>
      <c r="L140" s="1"/>
      <c r="M140" s="4"/>
      <c r="N140"/>
      <c r="O140" s="1"/>
      <c r="U140" s="1"/>
      <c r="V140"/>
      <c r="X140" s="3"/>
      <c r="Z140"/>
      <c r="AA140"/>
      <c r="AB140"/>
      <c r="AD140" s="103"/>
      <c r="AE140" s="103"/>
      <c r="AH140"/>
      <c r="AI140" s="37"/>
      <c r="AJ140" s="37"/>
      <c r="AK140" s="5"/>
      <c r="AL140" s="5"/>
      <c r="AM140" s="1"/>
      <c r="AP140" s="100"/>
      <c r="AQ140" s="100"/>
      <c r="AR140" s="100"/>
      <c r="AS140" s="3"/>
      <c r="AT140" s="104"/>
      <c r="AU140"/>
      <c r="AV140" s="6"/>
      <c r="AW140" s="34"/>
      <c r="AY140" s="182"/>
      <c r="BA140" s="100"/>
      <c r="BB140" s="100"/>
      <c r="BC140" s="6"/>
      <c r="BE140" s="1"/>
      <c r="BI140"/>
      <c r="BK140" s="118"/>
      <c r="BL140" s="104"/>
      <c r="BM140" s="1"/>
      <c r="BN140" s="103"/>
      <c r="BO140" s="6"/>
      <c r="BP140" s="103"/>
      <c r="BQ140" s="6"/>
      <c r="BR140" s="6"/>
      <c r="BS140" s="6"/>
      <c r="BT140" s="105"/>
      <c r="BU140" s="105"/>
      <c r="BW140" s="5"/>
      <c r="BX140" s="5"/>
      <c r="CA140" s="6"/>
      <c r="CB140" s="1"/>
      <c r="CD140" s="23"/>
      <c r="CE140" s="23"/>
      <c r="CF140" s="8"/>
      <c r="CG140" s="5"/>
      <c r="CI140" s="1"/>
      <c r="CK140" s="10"/>
      <c r="CL140" s="106"/>
      <c r="CM140"/>
      <c r="CN140" s="103"/>
      <c r="CR140" s="1"/>
      <c r="CS140" s="1"/>
      <c r="CT140" s="1"/>
    </row>
    <row r="141" spans="1:98">
      <c r="A141" s="1"/>
      <c r="B141" s="2"/>
      <c r="E141" s="1"/>
      <c r="F141" s="2"/>
      <c r="H141" s="3"/>
      <c r="J141" s="3"/>
      <c r="K141" s="3"/>
      <c r="L141" s="1"/>
      <c r="M141" s="4"/>
      <c r="N141"/>
      <c r="O141" s="1"/>
      <c r="U141" s="1"/>
      <c r="V141"/>
      <c r="X141" s="3"/>
      <c r="Z141"/>
      <c r="AA141"/>
      <c r="AB141"/>
      <c r="AD141" s="103"/>
      <c r="AE141" s="103"/>
      <c r="AH141"/>
      <c r="AI141" s="37"/>
      <c r="AJ141" s="37"/>
      <c r="AK141" s="5"/>
      <c r="AL141" s="5"/>
      <c r="AM141" s="1"/>
      <c r="AP141" s="100"/>
      <c r="AQ141" s="100"/>
      <c r="AR141" s="100"/>
      <c r="AS141" s="3"/>
      <c r="AT141" s="104"/>
      <c r="AU141"/>
      <c r="AV141" s="6"/>
      <c r="AW141" s="34"/>
      <c r="AY141" s="182"/>
      <c r="BA141" s="100"/>
      <c r="BB141" s="100"/>
      <c r="BC141" s="6"/>
      <c r="BE141" s="1"/>
      <c r="BI141"/>
      <c r="BK141" s="118"/>
      <c r="BL141" s="104"/>
      <c r="BM141" s="1"/>
      <c r="BN141" s="103"/>
      <c r="BO141" s="6"/>
      <c r="BP141" s="103"/>
      <c r="BQ141" s="6"/>
      <c r="BR141" s="6"/>
      <c r="BS141" s="6"/>
      <c r="BT141" s="105"/>
      <c r="BU141" s="105"/>
      <c r="BW141" s="5"/>
      <c r="BX141" s="5"/>
      <c r="CA141" s="6"/>
      <c r="CB141" s="1"/>
      <c r="CD141" s="23"/>
      <c r="CE141" s="23"/>
      <c r="CF141" s="8"/>
      <c r="CG141" s="5"/>
      <c r="CI141" s="1"/>
      <c r="CK141" s="10"/>
      <c r="CL141" s="106"/>
      <c r="CM141"/>
      <c r="CN141" s="103"/>
      <c r="CR141" s="1"/>
      <c r="CS141" s="1"/>
      <c r="CT141" s="1"/>
    </row>
    <row r="142" spans="1:98">
      <c r="A142" s="1"/>
      <c r="B142" s="2"/>
      <c r="E142" s="1"/>
      <c r="F142" s="2"/>
      <c r="H142" s="3"/>
      <c r="J142" s="3"/>
      <c r="K142" s="3"/>
      <c r="L142" s="1"/>
      <c r="M142" s="4"/>
      <c r="N142"/>
      <c r="O142" s="1"/>
      <c r="U142" s="1"/>
      <c r="V142"/>
      <c r="X142" s="3"/>
      <c r="Z142"/>
      <c r="AA142"/>
      <c r="AB142"/>
      <c r="AD142" s="103"/>
      <c r="AE142" s="103"/>
      <c r="AH142"/>
      <c r="AI142" s="37"/>
      <c r="AJ142" s="37"/>
      <c r="AK142" s="5"/>
      <c r="AL142" s="5"/>
      <c r="AM142" s="1"/>
      <c r="AP142" s="100"/>
      <c r="AQ142" s="100"/>
      <c r="AR142" s="100"/>
      <c r="AS142" s="3"/>
      <c r="AT142" s="104"/>
      <c r="AU142"/>
      <c r="AV142" s="6"/>
      <c r="AW142" s="34"/>
      <c r="AY142" s="182"/>
      <c r="BA142" s="100"/>
      <c r="BB142" s="100"/>
      <c r="BC142" s="6"/>
      <c r="BE142" s="1"/>
      <c r="BI142"/>
      <c r="BK142" s="118"/>
      <c r="BL142" s="104"/>
      <c r="BM142" s="1"/>
      <c r="BN142" s="103"/>
      <c r="BO142" s="6"/>
      <c r="BP142" s="103"/>
      <c r="BQ142" s="6"/>
      <c r="BR142" s="6"/>
      <c r="BS142" s="6"/>
      <c r="BT142" s="105"/>
      <c r="BU142" s="105"/>
      <c r="BW142" s="5"/>
      <c r="BX142" s="5"/>
      <c r="CA142" s="6"/>
      <c r="CB142" s="1"/>
      <c r="CD142" s="23"/>
      <c r="CE142" s="23"/>
      <c r="CF142" s="8"/>
      <c r="CG142" s="5"/>
      <c r="CI142" s="1"/>
      <c r="CK142" s="10"/>
      <c r="CL142" s="106"/>
      <c r="CM142"/>
      <c r="CN142" s="103"/>
      <c r="CR142" s="1"/>
      <c r="CS142" s="1"/>
      <c r="CT142" s="1"/>
    </row>
    <row r="143" spans="1:98">
      <c r="A143" s="1"/>
      <c r="B143" s="2"/>
      <c r="E143" s="1"/>
      <c r="F143" s="2"/>
      <c r="H143" s="3"/>
      <c r="J143" s="3"/>
      <c r="K143" s="3"/>
      <c r="L143" s="1"/>
      <c r="M143" s="4"/>
      <c r="N143"/>
      <c r="O143" s="1"/>
      <c r="U143" s="1"/>
      <c r="V143"/>
      <c r="X143" s="3"/>
      <c r="Z143"/>
      <c r="AA143"/>
      <c r="AB143"/>
      <c r="AD143" s="103"/>
      <c r="AE143" s="103"/>
      <c r="AH143"/>
      <c r="AI143" s="37"/>
      <c r="AJ143" s="37"/>
      <c r="AK143" s="5"/>
      <c r="AL143" s="5"/>
      <c r="AM143" s="1"/>
      <c r="AP143" s="100"/>
      <c r="AQ143" s="100"/>
      <c r="AR143" s="100"/>
      <c r="AS143" s="3"/>
      <c r="AT143" s="104"/>
      <c r="AU143"/>
      <c r="AV143" s="6"/>
      <c r="AW143" s="34"/>
      <c r="AY143" s="182"/>
      <c r="BA143" s="100"/>
      <c r="BB143" s="100"/>
      <c r="BC143" s="6"/>
      <c r="BE143" s="1"/>
      <c r="BI143"/>
      <c r="BK143" s="118"/>
      <c r="BL143" s="104"/>
      <c r="BM143" s="1"/>
      <c r="BN143" s="103"/>
      <c r="BO143" s="6"/>
      <c r="BP143" s="103"/>
      <c r="BQ143" s="6"/>
      <c r="BR143" s="6"/>
      <c r="BS143" s="6"/>
      <c r="BT143" s="105"/>
      <c r="BU143" s="105"/>
      <c r="BW143" s="5"/>
      <c r="BX143" s="5"/>
      <c r="CA143" s="6"/>
      <c r="CB143" s="1"/>
      <c r="CD143" s="23"/>
      <c r="CE143" s="23"/>
      <c r="CF143" s="8"/>
      <c r="CG143" s="5"/>
      <c r="CI143" s="1"/>
      <c r="CK143" s="10"/>
      <c r="CL143" s="106"/>
      <c r="CM143"/>
      <c r="CN143" s="103"/>
      <c r="CR143" s="1"/>
      <c r="CS143" s="1"/>
      <c r="CT143" s="1"/>
    </row>
    <row r="144" spans="1:98">
      <c r="A144" s="1"/>
      <c r="B144" s="2"/>
      <c r="E144" s="1"/>
      <c r="F144" s="2"/>
      <c r="H144" s="3"/>
      <c r="J144" s="3"/>
      <c r="K144" s="3"/>
      <c r="L144" s="1"/>
      <c r="M144" s="4"/>
      <c r="N144"/>
      <c r="O144" s="1"/>
      <c r="U144" s="1"/>
      <c r="V144"/>
      <c r="X144" s="3"/>
      <c r="Z144"/>
      <c r="AA144"/>
      <c r="AB144"/>
      <c r="AD144" s="103"/>
      <c r="AE144" s="103"/>
      <c r="AH144"/>
      <c r="AI144" s="37"/>
      <c r="AJ144" s="37"/>
      <c r="AK144" s="5"/>
      <c r="AL144" s="5"/>
      <c r="AM144" s="1"/>
      <c r="AP144" s="100"/>
      <c r="AQ144" s="100"/>
      <c r="AR144" s="100"/>
      <c r="AS144" s="3"/>
      <c r="AT144" s="104"/>
      <c r="AU144"/>
      <c r="AV144" s="6"/>
      <c r="AW144" s="34"/>
      <c r="AY144" s="182"/>
      <c r="BA144" s="100"/>
      <c r="BB144" s="100"/>
      <c r="BC144" s="6"/>
      <c r="BE144" s="1"/>
      <c r="BI144"/>
      <c r="BK144" s="118"/>
      <c r="BL144" s="104"/>
      <c r="BM144" s="1"/>
      <c r="BN144" s="103"/>
      <c r="BO144" s="6"/>
      <c r="BP144" s="103"/>
      <c r="BQ144" s="6"/>
      <c r="BR144" s="6"/>
      <c r="BS144" s="6"/>
      <c r="BT144" s="105"/>
      <c r="BU144" s="105"/>
      <c r="BW144" s="5"/>
      <c r="BX144" s="5"/>
      <c r="CA144" s="6"/>
      <c r="CB144" s="1"/>
      <c r="CD144" s="23"/>
      <c r="CE144" s="23"/>
      <c r="CF144" s="8"/>
      <c r="CG144" s="5"/>
      <c r="CI144" s="1"/>
      <c r="CK144" s="10"/>
      <c r="CL144" s="106"/>
      <c r="CM144"/>
      <c r="CN144" s="103"/>
      <c r="CR144" s="1"/>
      <c r="CS144" s="1"/>
      <c r="CT144" s="1"/>
    </row>
    <row r="145" spans="1:98">
      <c r="A145" s="1"/>
      <c r="B145" s="2"/>
      <c r="E145" s="1"/>
      <c r="F145" s="2"/>
      <c r="H145" s="3"/>
      <c r="J145" s="3"/>
      <c r="K145" s="3"/>
      <c r="L145" s="1"/>
      <c r="M145" s="4"/>
      <c r="N145"/>
      <c r="O145" s="1"/>
      <c r="U145" s="1"/>
      <c r="V145"/>
      <c r="X145" s="3"/>
      <c r="Z145"/>
      <c r="AA145"/>
      <c r="AB145"/>
      <c r="AD145" s="103"/>
      <c r="AE145" s="103"/>
      <c r="AH145"/>
      <c r="AI145" s="37"/>
      <c r="AJ145" s="37"/>
      <c r="AK145" s="5"/>
      <c r="AL145" s="5"/>
      <c r="AM145" s="1"/>
      <c r="AP145" s="100"/>
      <c r="AQ145" s="100"/>
      <c r="AR145" s="100"/>
      <c r="AS145" s="3"/>
      <c r="AT145" s="104"/>
      <c r="AU145"/>
      <c r="AV145" s="6"/>
      <c r="AW145" s="34"/>
      <c r="AY145" s="182"/>
      <c r="BA145" s="100"/>
      <c r="BB145" s="100"/>
      <c r="BC145" s="6"/>
      <c r="BE145" s="1"/>
      <c r="BI145"/>
      <c r="BK145" s="118"/>
      <c r="BL145" s="104"/>
      <c r="BM145" s="1"/>
      <c r="BN145" s="103"/>
      <c r="BO145" s="6"/>
      <c r="BP145" s="103"/>
      <c r="BQ145" s="6"/>
      <c r="BR145" s="6"/>
      <c r="BS145" s="6"/>
      <c r="BT145" s="105"/>
      <c r="BU145" s="105"/>
      <c r="BW145" s="5"/>
      <c r="BX145" s="5"/>
      <c r="CA145" s="6"/>
      <c r="CB145" s="1"/>
      <c r="CD145" s="23"/>
      <c r="CE145" s="23"/>
      <c r="CF145" s="8"/>
      <c r="CG145" s="5"/>
      <c r="CI145" s="1"/>
      <c r="CK145" s="10"/>
      <c r="CL145" s="106"/>
      <c r="CM145"/>
      <c r="CN145" s="103"/>
      <c r="CR145" s="1"/>
      <c r="CS145" s="1"/>
      <c r="CT145" s="1"/>
    </row>
    <row r="146" spans="1:98">
      <c r="A146" s="1"/>
      <c r="B146" s="2"/>
      <c r="E146" s="1"/>
      <c r="F146" s="2"/>
      <c r="H146" s="3"/>
      <c r="J146" s="3"/>
      <c r="K146" s="3"/>
      <c r="L146" s="1"/>
      <c r="M146" s="4"/>
      <c r="N146"/>
      <c r="O146" s="1"/>
      <c r="U146" s="1"/>
      <c r="V146"/>
      <c r="X146" s="3"/>
      <c r="Z146"/>
      <c r="AA146"/>
      <c r="AB146"/>
      <c r="AD146" s="103"/>
      <c r="AE146" s="103"/>
      <c r="AH146"/>
      <c r="AI146" s="37"/>
      <c r="AJ146" s="37"/>
      <c r="AK146" s="5"/>
      <c r="AL146" s="5"/>
      <c r="AM146" s="1"/>
      <c r="AP146" s="100"/>
      <c r="AQ146" s="100"/>
      <c r="AR146" s="100"/>
      <c r="AS146" s="3"/>
      <c r="AT146" s="104"/>
      <c r="AU146"/>
      <c r="AV146" s="6"/>
      <c r="AW146" s="34"/>
      <c r="AY146" s="182"/>
      <c r="BA146" s="100"/>
      <c r="BB146" s="100"/>
      <c r="BC146" s="6"/>
      <c r="BE146" s="1"/>
      <c r="BI146"/>
      <c r="BK146" s="118"/>
      <c r="BL146" s="104"/>
      <c r="BM146" s="1"/>
      <c r="BN146" s="103"/>
      <c r="BO146" s="6"/>
      <c r="BP146" s="103"/>
      <c r="BQ146" s="6"/>
      <c r="BR146" s="6"/>
      <c r="BS146" s="6"/>
      <c r="BT146" s="105"/>
      <c r="BU146" s="105"/>
      <c r="BW146" s="5"/>
      <c r="BX146" s="5"/>
      <c r="CA146" s="6"/>
      <c r="CB146" s="1"/>
      <c r="CD146" s="23"/>
      <c r="CE146" s="23"/>
      <c r="CF146" s="8"/>
      <c r="CG146" s="5"/>
      <c r="CI146" s="1"/>
      <c r="CK146" s="10"/>
      <c r="CL146" s="106"/>
      <c r="CM146"/>
      <c r="CN146" s="103"/>
      <c r="CR146" s="1"/>
      <c r="CS146" s="1"/>
      <c r="CT146" s="1"/>
    </row>
    <row r="147" spans="1:98">
      <c r="A147" s="1"/>
      <c r="B147" s="2"/>
      <c r="E147" s="1"/>
      <c r="F147" s="2"/>
      <c r="H147" s="3"/>
      <c r="J147" s="3"/>
      <c r="K147" s="3"/>
      <c r="L147" s="1"/>
      <c r="M147" s="4"/>
      <c r="N147"/>
      <c r="O147" s="1"/>
      <c r="U147" s="1"/>
      <c r="V147"/>
      <c r="X147" s="3"/>
      <c r="Z147"/>
      <c r="AA147"/>
      <c r="AB147"/>
      <c r="AD147" s="103"/>
      <c r="AE147" s="103"/>
      <c r="AH147"/>
      <c r="AI147" s="37"/>
      <c r="AJ147" s="37"/>
      <c r="AK147" s="5"/>
      <c r="AL147" s="5"/>
      <c r="AM147" s="1"/>
      <c r="AP147" s="100"/>
      <c r="AQ147" s="100"/>
      <c r="AR147" s="100"/>
      <c r="AS147" s="3"/>
      <c r="AT147" s="104"/>
      <c r="AU147"/>
      <c r="AV147" s="6"/>
      <c r="AW147" s="34"/>
      <c r="AY147" s="182"/>
      <c r="BA147" s="100"/>
      <c r="BB147" s="100"/>
      <c r="BC147" s="6"/>
      <c r="BE147" s="1"/>
      <c r="BI147"/>
      <c r="BK147" s="118"/>
      <c r="BL147" s="104"/>
      <c r="BM147" s="1"/>
      <c r="BN147" s="103"/>
      <c r="BO147" s="6"/>
      <c r="BP147" s="103"/>
      <c r="BQ147" s="6"/>
      <c r="BR147" s="6"/>
      <c r="BS147" s="6"/>
      <c r="BT147" s="105"/>
      <c r="BU147" s="105"/>
      <c r="BW147" s="5"/>
      <c r="BX147" s="5"/>
      <c r="CA147" s="6"/>
      <c r="CB147" s="1"/>
      <c r="CD147" s="23"/>
      <c r="CE147" s="23"/>
      <c r="CF147" s="8"/>
      <c r="CG147" s="5"/>
      <c r="CI147" s="1"/>
      <c r="CK147" s="10"/>
      <c r="CL147" s="106"/>
      <c r="CM147"/>
      <c r="CN147" s="103"/>
      <c r="CR147" s="1"/>
      <c r="CS147" s="1"/>
      <c r="CT147" s="1"/>
    </row>
    <row r="148" spans="1:98">
      <c r="A148" s="1"/>
      <c r="B148" s="2"/>
      <c r="E148" s="1"/>
      <c r="F148" s="2"/>
      <c r="H148" s="3"/>
      <c r="J148" s="3"/>
      <c r="K148" s="3"/>
      <c r="L148" s="1"/>
      <c r="M148" s="4"/>
      <c r="N148"/>
      <c r="O148" s="1"/>
      <c r="U148" s="1"/>
      <c r="V148"/>
      <c r="X148" s="3"/>
      <c r="Z148"/>
      <c r="AA148"/>
      <c r="AB148"/>
      <c r="AD148" s="103"/>
      <c r="AE148" s="103"/>
      <c r="AH148"/>
      <c r="AI148" s="37"/>
      <c r="AJ148" s="37"/>
      <c r="AK148" s="5"/>
      <c r="AL148" s="5"/>
      <c r="AM148" s="1"/>
      <c r="AP148" s="100"/>
      <c r="AQ148" s="100"/>
      <c r="AR148" s="100"/>
      <c r="AS148" s="3"/>
      <c r="AT148" s="104"/>
      <c r="AU148"/>
      <c r="AV148" s="6"/>
      <c r="AW148" s="34"/>
      <c r="AY148" s="35"/>
      <c r="BA148" s="100"/>
      <c r="BB148" s="100"/>
      <c r="BC148" s="6"/>
      <c r="BE148" s="1"/>
      <c r="BI148"/>
      <c r="BK148" s="118"/>
      <c r="BL148" s="104"/>
      <c r="BM148" s="1"/>
      <c r="BN148" s="103"/>
      <c r="BO148" s="6"/>
      <c r="BP148" s="103"/>
      <c r="BQ148" s="6"/>
      <c r="BR148" s="6"/>
      <c r="BS148" s="6"/>
      <c r="BT148" s="105"/>
      <c r="BU148" s="105"/>
      <c r="BW148" s="5"/>
      <c r="BX148" s="5"/>
      <c r="CA148" s="6"/>
      <c r="CB148" s="1"/>
      <c r="CD148" s="23"/>
      <c r="CE148" s="23"/>
      <c r="CF148" s="8"/>
      <c r="CG148" s="5"/>
      <c r="CI148" s="1"/>
      <c r="CK148" s="10"/>
      <c r="CL148" s="106"/>
      <c r="CM148"/>
      <c r="CN148" s="103"/>
      <c r="CR148" s="1"/>
      <c r="CS148" s="1"/>
      <c r="CT148" s="1"/>
    </row>
    <row r="149" spans="1:98">
      <c r="A149" s="1"/>
      <c r="B149" s="2"/>
      <c r="E149" s="1"/>
      <c r="F149" s="2"/>
      <c r="H149" s="3"/>
      <c r="J149" s="3"/>
      <c r="K149" s="3"/>
      <c r="L149" s="1"/>
      <c r="M149" s="4"/>
      <c r="N149"/>
      <c r="O149" s="1"/>
      <c r="U149" s="1"/>
      <c r="V149"/>
      <c r="X149" s="3"/>
      <c r="Z149"/>
      <c r="AA149"/>
      <c r="AB149"/>
      <c r="AD149" s="103"/>
      <c r="AE149" s="103"/>
      <c r="AH149"/>
      <c r="AI149" s="37"/>
      <c r="AJ149" s="37"/>
      <c r="AK149" s="5"/>
      <c r="AL149" s="5"/>
      <c r="AM149" s="1"/>
      <c r="AP149" s="100"/>
      <c r="AQ149" s="100"/>
      <c r="AR149" s="100"/>
      <c r="AS149" s="3"/>
      <c r="AT149" s="104"/>
      <c r="AU149"/>
      <c r="AV149" s="6"/>
      <c r="AW149" s="34"/>
      <c r="AY149" s="182"/>
      <c r="BA149" s="100"/>
      <c r="BB149" s="100"/>
      <c r="BC149" s="6"/>
      <c r="BE149" s="1"/>
      <c r="BI149"/>
      <c r="BK149" s="118"/>
      <c r="BL149" s="104"/>
      <c r="BM149" s="1"/>
      <c r="BN149" s="103"/>
      <c r="BO149" s="6"/>
      <c r="BP149" s="103"/>
      <c r="BQ149" s="6"/>
      <c r="BR149" s="6"/>
      <c r="BS149" s="6"/>
      <c r="BT149" s="105"/>
      <c r="BU149" s="105"/>
      <c r="BW149" s="5"/>
      <c r="BX149" s="5"/>
      <c r="CA149" s="6"/>
      <c r="CB149" s="1"/>
      <c r="CD149" s="23"/>
      <c r="CE149" s="23"/>
      <c r="CF149" s="8"/>
      <c r="CG149" s="5"/>
      <c r="CI149" s="1"/>
      <c r="CK149" s="10"/>
      <c r="CL149" s="106"/>
      <c r="CM149"/>
      <c r="CN149" s="103"/>
      <c r="CR149" s="1"/>
      <c r="CS149" s="1"/>
      <c r="CT149" s="1"/>
    </row>
    <row r="150" spans="1:98">
      <c r="A150" s="1"/>
      <c r="B150" s="2"/>
      <c r="E150" s="1"/>
      <c r="F150" s="2"/>
      <c r="H150" s="3"/>
      <c r="J150" s="3"/>
      <c r="K150" s="3"/>
      <c r="L150" s="1"/>
      <c r="M150" s="4"/>
      <c r="N150"/>
      <c r="O150" s="1"/>
      <c r="U150" s="1"/>
      <c r="V150"/>
      <c r="X150" s="3"/>
      <c r="Z150"/>
      <c r="AA150"/>
      <c r="AB150"/>
      <c r="AD150" s="103"/>
      <c r="AE150" s="103"/>
      <c r="AH150"/>
      <c r="AI150" s="37"/>
      <c r="AJ150" s="37"/>
      <c r="AK150" s="5"/>
      <c r="AL150" s="5"/>
      <c r="AM150" s="1"/>
      <c r="AP150" s="100"/>
      <c r="AQ150" s="100"/>
      <c r="AR150" s="100"/>
      <c r="AS150" s="3"/>
      <c r="AT150" s="104"/>
      <c r="AU150"/>
      <c r="AV150" s="6"/>
      <c r="AW150" s="34"/>
      <c r="AY150" s="182"/>
      <c r="BA150" s="100"/>
      <c r="BB150" s="100"/>
      <c r="BC150" s="6"/>
      <c r="BE150" s="1"/>
      <c r="BI150"/>
      <c r="BK150" s="118"/>
      <c r="BL150" s="104"/>
      <c r="BM150" s="1"/>
      <c r="BN150" s="103"/>
      <c r="BO150" s="6"/>
      <c r="BP150" s="103"/>
      <c r="BQ150" s="6"/>
      <c r="BR150" s="6"/>
      <c r="BS150" s="6"/>
      <c r="BT150" s="105"/>
      <c r="BU150" s="105"/>
      <c r="BW150" s="5"/>
      <c r="BX150" s="5"/>
      <c r="CA150" s="6"/>
      <c r="CB150" s="1"/>
      <c r="CD150" s="23"/>
      <c r="CE150" s="23"/>
      <c r="CF150" s="8"/>
      <c r="CG150" s="5"/>
      <c r="CI150" s="1"/>
      <c r="CK150" s="10"/>
      <c r="CL150" s="106"/>
      <c r="CM150"/>
      <c r="CN150" s="103"/>
      <c r="CR150" s="1"/>
      <c r="CS150" s="1"/>
      <c r="CT150" s="1"/>
    </row>
    <row r="151" spans="1:98" ht="15" customHeight="1">
      <c r="A151" s="1"/>
      <c r="B151" s="2"/>
      <c r="E151" s="1"/>
      <c r="F151" s="2"/>
      <c r="H151" s="3"/>
      <c r="J151" s="3"/>
      <c r="K151" s="3"/>
      <c r="L151" s="1"/>
      <c r="M151" s="4"/>
      <c r="N151"/>
      <c r="O151" s="1"/>
      <c r="U151" s="1"/>
      <c r="V151"/>
      <c r="X151" s="3"/>
      <c r="Z151"/>
      <c r="AA151"/>
      <c r="AB151"/>
      <c r="AD151" s="103"/>
      <c r="AE151" s="103"/>
      <c r="AH151"/>
      <c r="AI151" s="37"/>
      <c r="AJ151" s="37"/>
      <c r="AK151" s="5"/>
      <c r="AL151" s="5"/>
      <c r="AM151" s="1"/>
      <c r="AP151" s="100"/>
      <c r="AQ151" s="100"/>
      <c r="AR151" s="100"/>
      <c r="AS151" s="3"/>
      <c r="AT151" s="104"/>
      <c r="AU151"/>
      <c r="AV151" s="6"/>
      <c r="AW151" s="34"/>
      <c r="AY151" s="182"/>
      <c r="BA151" s="100"/>
      <c r="BB151" s="100"/>
      <c r="BC151" s="6"/>
      <c r="BE151" s="1"/>
      <c r="BI151"/>
      <c r="BK151" s="118"/>
      <c r="BL151" s="104"/>
      <c r="BM151" s="1"/>
      <c r="BN151" s="103"/>
      <c r="BO151" s="6"/>
      <c r="BP151" s="103"/>
      <c r="BQ151" s="6"/>
      <c r="BR151" s="6"/>
      <c r="BS151" s="6"/>
      <c r="BT151" s="105"/>
      <c r="BU151" s="105"/>
      <c r="BW151" s="5"/>
      <c r="BX151" s="5"/>
      <c r="CA151" s="6"/>
      <c r="CB151" s="1"/>
      <c r="CD151" s="23"/>
      <c r="CE151" s="23"/>
      <c r="CF151" s="8"/>
      <c r="CG151" s="5"/>
      <c r="CI151" s="1"/>
      <c r="CK151" s="10"/>
      <c r="CL151" s="106"/>
      <c r="CM151"/>
      <c r="CN151" s="103"/>
      <c r="CR151" s="1"/>
      <c r="CS151" s="1"/>
      <c r="CT151" s="1"/>
    </row>
    <row r="152" spans="1:98">
      <c r="A152" s="1"/>
      <c r="B152" s="2"/>
      <c r="E152" s="1"/>
      <c r="F152" s="2"/>
      <c r="H152" s="3"/>
      <c r="J152" s="3"/>
      <c r="K152" s="3"/>
      <c r="L152" s="1"/>
      <c r="M152" s="4"/>
      <c r="N152"/>
      <c r="O152" s="1"/>
      <c r="U152" s="1"/>
      <c r="V152"/>
      <c r="X152" s="3"/>
      <c r="Z152"/>
      <c r="AA152"/>
      <c r="AB152"/>
      <c r="AD152" s="103"/>
      <c r="AE152" s="103"/>
      <c r="AH152"/>
      <c r="AI152" s="37"/>
      <c r="AJ152" s="37"/>
      <c r="AK152" s="5"/>
      <c r="AL152" s="5"/>
      <c r="AM152" s="1"/>
      <c r="AP152" s="100"/>
      <c r="AQ152" s="100"/>
      <c r="AR152" s="100"/>
      <c r="AS152" s="3"/>
      <c r="AT152" s="104"/>
      <c r="AU152"/>
      <c r="AV152" s="6"/>
      <c r="AW152" s="34"/>
      <c r="AY152" s="182"/>
      <c r="BA152" s="100"/>
      <c r="BB152" s="100"/>
      <c r="BC152" s="6"/>
      <c r="BE152" s="1"/>
      <c r="BI152"/>
      <c r="BK152" s="118"/>
      <c r="BL152" s="104"/>
      <c r="BM152" s="1"/>
      <c r="BN152" s="103"/>
      <c r="BO152" s="6"/>
      <c r="BP152" s="103"/>
      <c r="BQ152" s="6"/>
      <c r="BR152" s="6"/>
      <c r="BS152" s="6"/>
      <c r="BT152" s="105"/>
      <c r="BU152" s="105"/>
      <c r="BW152" s="5"/>
      <c r="BX152" s="5"/>
      <c r="CA152" s="6"/>
      <c r="CB152" s="1"/>
      <c r="CD152" s="23"/>
      <c r="CE152" s="23"/>
      <c r="CF152" s="8"/>
      <c r="CG152" s="5"/>
      <c r="CI152" s="1"/>
      <c r="CK152" s="10"/>
      <c r="CL152" s="106"/>
      <c r="CM152"/>
      <c r="CN152" s="103"/>
      <c r="CR152" s="1"/>
      <c r="CS152" s="1"/>
      <c r="CT152" s="1"/>
    </row>
    <row r="153" spans="1:98">
      <c r="A153" s="1"/>
      <c r="B153" s="2"/>
      <c r="E153" s="1"/>
      <c r="F153" s="2"/>
      <c r="H153" s="3"/>
      <c r="J153" s="3"/>
      <c r="K153" s="3"/>
      <c r="L153" s="1"/>
      <c r="M153" s="4"/>
      <c r="N153"/>
      <c r="O153" s="1"/>
      <c r="U153" s="1"/>
      <c r="V153"/>
      <c r="X153" s="3"/>
      <c r="Z153"/>
      <c r="AA153"/>
      <c r="AB153"/>
      <c r="AD153" s="103"/>
      <c r="AE153" s="103"/>
      <c r="AH153"/>
      <c r="AI153" s="37"/>
      <c r="AJ153" s="37"/>
      <c r="AK153" s="5"/>
      <c r="AL153" s="5"/>
      <c r="AM153" s="1"/>
      <c r="AP153" s="100"/>
      <c r="AQ153" s="100"/>
      <c r="AR153" s="100"/>
      <c r="AS153" s="3"/>
      <c r="AT153" s="104"/>
      <c r="AU153"/>
      <c r="AV153" s="6"/>
      <c r="AW153" s="34"/>
      <c r="AY153" s="182"/>
      <c r="BA153" s="100"/>
      <c r="BB153" s="100"/>
      <c r="BC153" s="6"/>
      <c r="BE153" s="1"/>
      <c r="BI153"/>
      <c r="BK153" s="118"/>
      <c r="BL153" s="104"/>
      <c r="BM153" s="1"/>
      <c r="BN153" s="103"/>
      <c r="BO153" s="6"/>
      <c r="BP153" s="103"/>
      <c r="BQ153" s="6"/>
      <c r="BR153" s="6"/>
      <c r="BS153" s="6"/>
      <c r="BT153" s="105"/>
      <c r="BU153" s="105"/>
      <c r="BW153" s="5"/>
      <c r="BX153" s="5"/>
      <c r="CA153" s="6"/>
      <c r="CB153" s="1"/>
      <c r="CD153" s="23"/>
      <c r="CE153" s="23"/>
      <c r="CF153" s="8"/>
      <c r="CG153" s="5"/>
      <c r="CI153" s="1"/>
      <c r="CK153" s="10"/>
      <c r="CL153" s="106"/>
      <c r="CM153"/>
      <c r="CN153" s="103"/>
      <c r="CR153" s="1"/>
      <c r="CS153" s="1"/>
      <c r="CT153" s="1"/>
    </row>
    <row r="154" spans="1:98">
      <c r="A154" s="1"/>
      <c r="B154" s="2"/>
      <c r="E154" s="1"/>
      <c r="F154" s="2"/>
      <c r="H154" s="3"/>
      <c r="J154" s="3"/>
      <c r="K154" s="3"/>
      <c r="L154" s="1"/>
      <c r="M154" s="4"/>
      <c r="N154"/>
      <c r="O154" s="1"/>
      <c r="U154" s="1"/>
      <c r="V154"/>
      <c r="X154" s="3"/>
      <c r="Z154"/>
      <c r="AA154"/>
      <c r="AB154"/>
      <c r="AD154" s="103"/>
      <c r="AE154" s="103"/>
      <c r="AH154"/>
      <c r="AI154" s="37"/>
      <c r="AJ154" s="37"/>
      <c r="AK154" s="5"/>
      <c r="AL154" s="5"/>
      <c r="AM154" s="1"/>
      <c r="AP154" s="100"/>
      <c r="AQ154" s="100"/>
      <c r="AR154" s="100"/>
      <c r="AS154" s="3"/>
      <c r="AT154" s="104"/>
      <c r="AU154"/>
      <c r="AV154" s="6"/>
      <c r="AW154" s="34"/>
      <c r="AY154" s="182"/>
      <c r="BA154" s="100"/>
      <c r="BB154" s="100"/>
      <c r="BC154" s="6"/>
      <c r="BE154" s="1"/>
      <c r="BI154"/>
      <c r="BK154" s="118"/>
      <c r="BL154" s="104"/>
      <c r="BM154" s="1"/>
      <c r="BN154" s="103"/>
      <c r="BO154" s="6"/>
      <c r="BP154" s="103"/>
      <c r="BQ154" s="6"/>
      <c r="BR154" s="6"/>
      <c r="BS154" s="6"/>
      <c r="BT154" s="105"/>
      <c r="BU154" s="105"/>
      <c r="BW154" s="5"/>
      <c r="BX154" s="5"/>
      <c r="CA154" s="6"/>
      <c r="CB154" s="1"/>
      <c r="CD154" s="23"/>
      <c r="CE154" s="23"/>
      <c r="CF154" s="8"/>
      <c r="CG154" s="5"/>
      <c r="CI154" s="1"/>
      <c r="CK154" s="10"/>
      <c r="CL154" s="106"/>
      <c r="CM154"/>
      <c r="CN154" s="103"/>
      <c r="CR154" s="1"/>
      <c r="CS154" s="1"/>
      <c r="CT154" s="1"/>
    </row>
    <row r="155" spans="1:98">
      <c r="A155" s="1"/>
      <c r="B155" s="2"/>
      <c r="E155" s="1"/>
      <c r="F155" s="2"/>
      <c r="H155" s="3"/>
      <c r="J155" s="3"/>
      <c r="K155" s="3"/>
      <c r="L155" s="1"/>
      <c r="M155" s="4"/>
      <c r="N155"/>
      <c r="O155" s="1"/>
      <c r="U155" s="1"/>
      <c r="V155"/>
      <c r="X155" s="3"/>
      <c r="Z155"/>
      <c r="AA155"/>
      <c r="AB155"/>
      <c r="AD155" s="103"/>
      <c r="AE155" s="103"/>
      <c r="AH155"/>
      <c r="AI155" s="37"/>
      <c r="AJ155" s="37"/>
      <c r="AK155" s="5"/>
      <c r="AL155" s="5"/>
      <c r="AM155" s="1"/>
      <c r="AP155" s="100"/>
      <c r="AQ155" s="100"/>
      <c r="AR155" s="100"/>
      <c r="AS155" s="3"/>
      <c r="AT155" s="104"/>
      <c r="AU155"/>
      <c r="AV155" s="6"/>
      <c r="AW155" s="34"/>
      <c r="AY155" s="182"/>
      <c r="BA155" s="100"/>
      <c r="BB155" s="100"/>
      <c r="BC155" s="6"/>
      <c r="BE155" s="1"/>
      <c r="BI155"/>
      <c r="BK155" s="118"/>
      <c r="BL155" s="104"/>
      <c r="BM155" s="1"/>
      <c r="BN155" s="103"/>
      <c r="BO155" s="6"/>
      <c r="BP155" s="103"/>
      <c r="BQ155" s="6"/>
      <c r="BR155" s="6"/>
      <c r="BS155" s="6"/>
      <c r="BT155" s="105"/>
      <c r="BU155" s="105"/>
      <c r="BW155" s="5"/>
      <c r="BX155" s="5"/>
      <c r="CA155" s="6"/>
      <c r="CB155" s="1"/>
      <c r="CD155" s="23"/>
      <c r="CE155" s="23"/>
      <c r="CF155" s="8"/>
      <c r="CG155" s="5"/>
      <c r="CI155" s="1"/>
      <c r="CK155" s="10"/>
      <c r="CL155" s="106"/>
      <c r="CM155"/>
      <c r="CN155" s="103"/>
      <c r="CR155" s="1"/>
      <c r="CS155" s="1"/>
      <c r="CT155" s="1"/>
    </row>
    <row r="156" spans="1:98">
      <c r="A156" s="1"/>
      <c r="B156" s="2"/>
      <c r="E156" s="1"/>
      <c r="F156" s="2"/>
      <c r="H156" s="3"/>
      <c r="J156" s="3"/>
      <c r="K156" s="3"/>
      <c r="L156" s="1"/>
      <c r="M156" s="4"/>
      <c r="N156"/>
      <c r="O156" s="1"/>
      <c r="U156" s="1"/>
      <c r="V156"/>
      <c r="X156" s="3"/>
      <c r="Z156"/>
      <c r="AA156"/>
      <c r="AB156"/>
      <c r="AD156" s="103"/>
      <c r="AE156" s="103"/>
      <c r="AH156"/>
      <c r="AI156" s="37"/>
      <c r="AJ156" s="37"/>
      <c r="AK156" s="5"/>
      <c r="AL156" s="5"/>
      <c r="AM156" s="1"/>
      <c r="AP156" s="100"/>
      <c r="AQ156" s="100"/>
      <c r="AR156" s="100"/>
      <c r="AS156" s="3"/>
      <c r="AT156" s="104"/>
      <c r="AU156"/>
      <c r="AV156" s="6"/>
      <c r="AW156" s="34"/>
      <c r="AY156" s="182"/>
      <c r="BA156" s="100"/>
      <c r="BB156" s="100"/>
      <c r="BC156" s="6"/>
      <c r="BE156" s="1"/>
      <c r="BI156"/>
      <c r="BK156" s="118"/>
      <c r="BL156" s="104"/>
      <c r="BM156" s="1"/>
      <c r="BN156" s="103"/>
      <c r="BO156" s="6"/>
      <c r="BP156" s="103"/>
      <c r="BQ156" s="6"/>
      <c r="BR156" s="6"/>
      <c r="BS156" s="6"/>
      <c r="BT156" s="105"/>
      <c r="BU156" s="105"/>
      <c r="BW156" s="5"/>
      <c r="BX156" s="5"/>
      <c r="CA156" s="6"/>
      <c r="CB156" s="1"/>
      <c r="CD156" s="23"/>
      <c r="CE156" s="23"/>
      <c r="CF156" s="8"/>
      <c r="CG156" s="5"/>
      <c r="CI156" s="1"/>
      <c r="CK156" s="10"/>
      <c r="CL156" s="106"/>
      <c r="CM156"/>
      <c r="CN156" s="103"/>
      <c r="CR156" s="1"/>
      <c r="CS156" s="1"/>
      <c r="CT156" s="1"/>
    </row>
    <row r="157" spans="1:98">
      <c r="A157" s="1"/>
      <c r="B157" s="2"/>
      <c r="E157" s="1"/>
      <c r="F157" s="2"/>
      <c r="H157" s="3"/>
      <c r="J157" s="3"/>
      <c r="K157" s="3"/>
      <c r="L157" s="1"/>
      <c r="M157" s="4"/>
      <c r="N157"/>
      <c r="O157" s="1"/>
      <c r="U157" s="1"/>
      <c r="V157"/>
      <c r="X157" s="3"/>
      <c r="Z157"/>
      <c r="AA157"/>
      <c r="AB157"/>
      <c r="AD157" s="103"/>
      <c r="AE157" s="103"/>
      <c r="AH157"/>
      <c r="AI157" s="37"/>
      <c r="AJ157" s="37"/>
      <c r="AK157" s="5"/>
      <c r="AL157" s="5"/>
      <c r="AM157" s="1"/>
      <c r="AP157" s="100"/>
      <c r="AQ157" s="100"/>
      <c r="AR157" s="100"/>
      <c r="AS157" s="3"/>
      <c r="AT157" s="104"/>
      <c r="AU157"/>
      <c r="AV157" s="6"/>
      <c r="AW157" s="34"/>
      <c r="AY157" s="182"/>
      <c r="BA157" s="100"/>
      <c r="BB157" s="100"/>
      <c r="BC157" s="6"/>
      <c r="BE157" s="1"/>
      <c r="BI157"/>
      <c r="BK157" s="118"/>
      <c r="BL157" s="104"/>
      <c r="BM157" s="1"/>
      <c r="BN157" s="103"/>
      <c r="BO157" s="6"/>
      <c r="BP157" s="103"/>
      <c r="BQ157" s="6"/>
      <c r="BR157" s="6"/>
      <c r="BS157" s="6"/>
      <c r="BT157" s="105"/>
      <c r="BU157" s="105"/>
      <c r="BW157" s="5"/>
      <c r="BX157" s="5"/>
      <c r="CA157" s="6"/>
      <c r="CB157" s="1"/>
      <c r="CD157" s="23"/>
      <c r="CE157" s="23"/>
      <c r="CF157" s="8"/>
      <c r="CG157" s="5"/>
      <c r="CI157" s="1"/>
      <c r="CK157" s="10"/>
      <c r="CL157" s="106"/>
      <c r="CM157"/>
      <c r="CN157" s="103"/>
      <c r="CR157" s="1"/>
      <c r="CS157" s="1"/>
      <c r="CT157" s="1"/>
    </row>
    <row r="158" spans="1:98">
      <c r="A158" s="1"/>
      <c r="B158" s="2"/>
      <c r="E158" s="1"/>
      <c r="F158" s="2"/>
      <c r="H158" s="3"/>
      <c r="J158" s="3"/>
      <c r="K158" s="3"/>
      <c r="L158" s="1"/>
      <c r="M158" s="4"/>
      <c r="N158"/>
      <c r="O158" s="1"/>
      <c r="U158" s="1"/>
      <c r="V158"/>
      <c r="X158" s="3"/>
      <c r="Z158"/>
      <c r="AA158"/>
      <c r="AB158"/>
      <c r="AD158" s="103"/>
      <c r="AE158" s="103"/>
      <c r="AH158"/>
      <c r="AI158" s="37"/>
      <c r="AJ158" s="37"/>
      <c r="AK158" s="5"/>
      <c r="AL158" s="5"/>
      <c r="AM158" s="1"/>
      <c r="AP158" s="100"/>
      <c r="AQ158" s="100"/>
      <c r="AR158" s="100"/>
      <c r="AS158" s="3"/>
      <c r="AT158" s="104"/>
      <c r="AU158"/>
      <c r="AV158" s="6"/>
      <c r="AW158" s="34"/>
      <c r="AY158" s="182"/>
      <c r="BA158" s="100"/>
      <c r="BB158" s="100"/>
      <c r="BC158" s="6"/>
      <c r="BE158" s="1"/>
      <c r="BI158"/>
      <c r="BK158" s="118"/>
      <c r="BL158" s="104"/>
      <c r="BM158" s="1"/>
      <c r="BN158" s="103"/>
      <c r="BO158" s="6"/>
      <c r="BP158" s="103"/>
      <c r="BQ158" s="6"/>
      <c r="BR158" s="6"/>
      <c r="BS158" s="6"/>
      <c r="BT158" s="105"/>
      <c r="BU158" s="105"/>
      <c r="BW158" s="5"/>
      <c r="BX158" s="5"/>
      <c r="CA158" s="6"/>
      <c r="CB158" s="1"/>
      <c r="CD158" s="23"/>
      <c r="CE158" s="23"/>
      <c r="CF158" s="8"/>
      <c r="CG158" s="5"/>
      <c r="CI158" s="1"/>
      <c r="CK158" s="10"/>
      <c r="CL158" s="106"/>
      <c r="CM158"/>
      <c r="CN158" s="103"/>
      <c r="CR158" s="1"/>
      <c r="CS158" s="1"/>
      <c r="CT158" s="1"/>
    </row>
    <row r="159" spans="1:98">
      <c r="A159" s="1"/>
      <c r="B159" s="2"/>
      <c r="E159" s="1"/>
      <c r="F159" s="2"/>
      <c r="H159" s="3"/>
      <c r="J159" s="3"/>
      <c r="K159" s="3"/>
      <c r="L159" s="1"/>
      <c r="M159" s="4"/>
      <c r="N159"/>
      <c r="O159" s="1"/>
      <c r="U159" s="1"/>
      <c r="V159"/>
      <c r="X159" s="3"/>
      <c r="Z159"/>
      <c r="AA159"/>
      <c r="AB159"/>
      <c r="AD159" s="103"/>
      <c r="AE159" s="103"/>
      <c r="AH159"/>
      <c r="AI159" s="37"/>
      <c r="AJ159" s="37"/>
      <c r="AK159" s="5"/>
      <c r="AL159" s="5"/>
      <c r="AM159" s="1"/>
      <c r="AP159" s="100"/>
      <c r="AQ159" s="100"/>
      <c r="AR159" s="100"/>
      <c r="AS159" s="3"/>
      <c r="AT159" s="104"/>
      <c r="AU159"/>
      <c r="AV159" s="6"/>
      <c r="AW159" s="34"/>
      <c r="AY159" s="182"/>
      <c r="BA159" s="100"/>
      <c r="BB159" s="100"/>
      <c r="BC159" s="6"/>
      <c r="BE159" s="1"/>
      <c r="BI159"/>
      <c r="BK159" s="118"/>
      <c r="BL159" s="104"/>
      <c r="BM159" s="1"/>
      <c r="BN159" s="103"/>
      <c r="BO159" s="6"/>
      <c r="BP159" s="103"/>
      <c r="BQ159" s="6"/>
      <c r="BR159" s="6"/>
      <c r="BS159" s="6"/>
      <c r="BT159" s="105"/>
      <c r="BU159" s="105"/>
      <c r="BW159" s="5"/>
      <c r="BX159" s="5"/>
      <c r="CA159" s="6"/>
      <c r="CB159" s="1"/>
      <c r="CD159" s="23"/>
      <c r="CE159" s="23"/>
      <c r="CF159" s="8"/>
      <c r="CG159" s="5"/>
      <c r="CI159" s="1"/>
      <c r="CK159" s="10"/>
      <c r="CL159" s="106"/>
      <c r="CM159"/>
      <c r="CN159" s="103"/>
      <c r="CR159" s="1"/>
      <c r="CS159" s="1"/>
      <c r="CT159" s="1"/>
    </row>
    <row r="160" spans="1:98">
      <c r="A160" s="1"/>
      <c r="B160" s="2"/>
      <c r="E160" s="1"/>
      <c r="F160" s="2"/>
      <c r="H160" s="3"/>
      <c r="J160" s="3"/>
      <c r="K160" s="3"/>
      <c r="L160" s="1"/>
      <c r="M160" s="4"/>
      <c r="N160"/>
      <c r="O160" s="1"/>
      <c r="U160" s="1"/>
      <c r="V160"/>
      <c r="X160" s="3"/>
      <c r="Z160"/>
      <c r="AA160"/>
      <c r="AB160"/>
      <c r="AD160" s="103"/>
      <c r="AE160" s="103"/>
      <c r="AH160"/>
      <c r="AI160" s="37"/>
      <c r="AJ160" s="37"/>
      <c r="AK160" s="5"/>
      <c r="AL160" s="5"/>
      <c r="AM160" s="1"/>
      <c r="AP160" s="100"/>
      <c r="AQ160" s="100"/>
      <c r="AR160" s="100"/>
      <c r="AS160" s="3"/>
      <c r="AT160" s="104"/>
      <c r="AU160"/>
      <c r="AV160" s="6"/>
      <c r="AW160" s="34"/>
      <c r="AY160" s="182"/>
      <c r="BA160" s="100"/>
      <c r="BB160" s="100"/>
      <c r="BC160" s="6"/>
      <c r="BE160" s="1"/>
      <c r="BI160"/>
      <c r="BK160" s="118"/>
      <c r="BL160" s="104"/>
      <c r="BM160" s="1"/>
      <c r="BN160" s="103"/>
      <c r="BO160" s="6"/>
      <c r="BP160" s="103"/>
      <c r="BQ160" s="6"/>
      <c r="BR160" s="6"/>
      <c r="BS160" s="6"/>
      <c r="BT160" s="105"/>
      <c r="BU160" s="105"/>
      <c r="BW160" s="5"/>
      <c r="BX160" s="5"/>
      <c r="CA160" s="6"/>
      <c r="CB160" s="1"/>
      <c r="CD160" s="23"/>
      <c r="CE160" s="23"/>
      <c r="CF160" s="8"/>
      <c r="CG160" s="5"/>
      <c r="CI160" s="1"/>
      <c r="CK160" s="10"/>
      <c r="CL160" s="106"/>
      <c r="CM160"/>
      <c r="CN160" s="103"/>
      <c r="CR160" s="1"/>
      <c r="CS160" s="1"/>
      <c r="CT160" s="1"/>
    </row>
    <row r="161" spans="1:98">
      <c r="A161" s="1"/>
      <c r="B161" s="2"/>
      <c r="E161" s="1"/>
      <c r="F161" s="2"/>
      <c r="H161" s="3"/>
      <c r="J161" s="3"/>
      <c r="K161" s="3"/>
      <c r="L161" s="1"/>
      <c r="M161" s="4"/>
      <c r="N161"/>
      <c r="O161" s="1"/>
      <c r="U161" s="1"/>
      <c r="V161"/>
      <c r="X161" s="3"/>
      <c r="Z161"/>
      <c r="AA161"/>
      <c r="AB161"/>
      <c r="AD161" s="103"/>
      <c r="AE161" s="103"/>
      <c r="AH161"/>
      <c r="AI161" s="37"/>
      <c r="AJ161" s="37"/>
      <c r="AK161" s="5"/>
      <c r="AL161" s="5"/>
      <c r="AM161" s="1"/>
      <c r="AP161" s="100"/>
      <c r="AQ161" s="100"/>
      <c r="AR161" s="100"/>
      <c r="AS161" s="3"/>
      <c r="AT161" s="104"/>
      <c r="AU161"/>
      <c r="AV161" s="6"/>
      <c r="AW161" s="34"/>
      <c r="AY161" s="182"/>
      <c r="BA161" s="100"/>
      <c r="BB161" s="100"/>
      <c r="BC161" s="6"/>
      <c r="BE161" s="1"/>
      <c r="BI161"/>
      <c r="BK161" s="118"/>
      <c r="BL161" s="104"/>
      <c r="BM161" s="1"/>
      <c r="BN161" s="103"/>
      <c r="BO161" s="6"/>
      <c r="BP161" s="103"/>
      <c r="BQ161" s="6"/>
      <c r="BR161" s="6"/>
      <c r="BS161" s="6"/>
      <c r="BT161" s="105"/>
      <c r="BU161" s="105"/>
      <c r="BW161" s="5"/>
      <c r="BX161" s="5"/>
      <c r="CA161" s="6"/>
      <c r="CB161" s="1"/>
      <c r="CD161" s="23"/>
      <c r="CE161" s="23"/>
      <c r="CF161" s="8"/>
      <c r="CG161" s="5"/>
      <c r="CI161" s="1"/>
      <c r="CK161" s="10"/>
      <c r="CL161" s="106"/>
      <c r="CM161"/>
      <c r="CN161" s="103"/>
      <c r="CR161" s="1"/>
      <c r="CS161" s="1"/>
      <c r="CT161" s="1"/>
    </row>
    <row r="162" spans="1:98">
      <c r="A162" s="1"/>
      <c r="B162" s="2"/>
      <c r="E162" s="1"/>
      <c r="F162" s="2"/>
      <c r="H162" s="3"/>
      <c r="J162" s="3"/>
      <c r="K162" s="3"/>
      <c r="L162" s="1"/>
      <c r="M162" s="4"/>
      <c r="N162"/>
      <c r="O162" s="1"/>
      <c r="U162" s="1"/>
      <c r="V162"/>
      <c r="X162" s="3"/>
      <c r="Z162"/>
      <c r="AA162"/>
      <c r="AB162"/>
      <c r="AD162" s="103"/>
      <c r="AE162" s="103"/>
      <c r="AH162"/>
      <c r="AI162" s="37"/>
      <c r="AJ162" s="37"/>
      <c r="AK162" s="5"/>
      <c r="AL162" s="5"/>
      <c r="AM162" s="1"/>
      <c r="AP162" s="100"/>
      <c r="AQ162" s="100"/>
      <c r="AR162" s="100"/>
      <c r="AS162" s="3"/>
      <c r="AT162" s="104"/>
      <c r="AU162"/>
      <c r="AV162" s="6"/>
      <c r="AW162" s="34"/>
      <c r="AY162" s="182"/>
      <c r="BA162" s="100"/>
      <c r="BB162" s="100"/>
      <c r="BC162" s="6"/>
      <c r="BE162" s="1"/>
      <c r="BI162"/>
      <c r="BK162" s="118"/>
      <c r="BL162" s="104"/>
      <c r="BM162" s="1"/>
      <c r="BN162" s="103"/>
      <c r="BO162" s="6"/>
      <c r="BP162" s="103"/>
      <c r="BQ162" s="6"/>
      <c r="BR162" s="6"/>
      <c r="BS162" s="6"/>
      <c r="BT162" s="105"/>
      <c r="BU162" s="105"/>
      <c r="BW162" s="5"/>
      <c r="BX162" s="5"/>
      <c r="CA162" s="6"/>
      <c r="CB162" s="1"/>
      <c r="CD162" s="23"/>
      <c r="CE162" s="23"/>
      <c r="CF162" s="8"/>
      <c r="CG162" s="5"/>
      <c r="CI162" s="1"/>
      <c r="CK162" s="10"/>
      <c r="CL162" s="106"/>
      <c r="CM162"/>
      <c r="CN162" s="103"/>
      <c r="CR162" s="1"/>
      <c r="CS162" s="1"/>
      <c r="CT162" s="1"/>
    </row>
    <row r="163" spans="1:98">
      <c r="A163" s="1"/>
      <c r="B163" s="2"/>
      <c r="E163" s="1"/>
      <c r="F163" s="2"/>
      <c r="H163" s="3"/>
      <c r="J163" s="3"/>
      <c r="K163" s="3"/>
      <c r="L163" s="1"/>
      <c r="M163" s="4"/>
      <c r="N163"/>
      <c r="O163" s="1"/>
      <c r="U163" s="1"/>
      <c r="V163"/>
      <c r="X163" s="3"/>
      <c r="Z163"/>
      <c r="AA163"/>
      <c r="AB163"/>
      <c r="AD163" s="103"/>
      <c r="AE163" s="103"/>
      <c r="AH163"/>
      <c r="AI163" s="37"/>
      <c r="AJ163" s="37"/>
      <c r="AK163" s="5"/>
      <c r="AL163" s="5"/>
      <c r="AM163" s="1"/>
      <c r="AP163" s="100"/>
      <c r="AQ163" s="100"/>
      <c r="AR163" s="100"/>
      <c r="AS163" s="3"/>
      <c r="AT163" s="104"/>
      <c r="AU163"/>
      <c r="AV163" s="6"/>
      <c r="AW163" s="34"/>
      <c r="AY163" s="182"/>
      <c r="BA163" s="100"/>
      <c r="BB163" s="100"/>
      <c r="BC163" s="6"/>
      <c r="BE163" s="1"/>
      <c r="BI163"/>
      <c r="BK163" s="118"/>
      <c r="BL163" s="104"/>
      <c r="BM163" s="1"/>
      <c r="BN163" s="103"/>
      <c r="BO163" s="6"/>
      <c r="BP163" s="103"/>
      <c r="BQ163" s="6"/>
      <c r="BR163" s="6"/>
      <c r="BS163" s="6"/>
      <c r="BT163" s="105"/>
      <c r="BU163" s="105"/>
      <c r="BW163" s="5"/>
      <c r="BX163" s="5"/>
      <c r="CA163" s="6"/>
      <c r="CB163" s="1"/>
      <c r="CD163" s="23"/>
      <c r="CE163" s="23"/>
      <c r="CF163" s="8"/>
      <c r="CG163" s="5"/>
      <c r="CI163" s="1"/>
      <c r="CK163" s="10"/>
      <c r="CL163" s="106"/>
      <c r="CM163"/>
      <c r="CN163" s="103"/>
      <c r="CR163" s="1"/>
      <c r="CS163" s="1"/>
      <c r="CT163" s="1"/>
    </row>
    <row r="164" spans="1:98">
      <c r="A164" s="1"/>
      <c r="B164" s="2"/>
      <c r="E164" s="1"/>
      <c r="F164" s="2"/>
      <c r="H164" s="3"/>
      <c r="J164" s="3"/>
      <c r="K164" s="3"/>
      <c r="L164" s="1"/>
      <c r="M164" s="4"/>
      <c r="N164"/>
      <c r="O164" s="1"/>
      <c r="U164" s="1"/>
      <c r="V164"/>
      <c r="X164" s="3"/>
      <c r="Z164"/>
      <c r="AA164"/>
      <c r="AB164"/>
      <c r="AD164" s="103"/>
      <c r="AE164" s="103"/>
      <c r="AG164" s="170"/>
      <c r="AH164"/>
      <c r="AI164" s="37"/>
      <c r="AJ164" s="37"/>
      <c r="AK164" s="5"/>
      <c r="AL164" s="5"/>
      <c r="AM164" s="1"/>
      <c r="AP164" s="100"/>
      <c r="AQ164" s="100"/>
      <c r="AR164" s="100"/>
      <c r="AS164" s="3"/>
      <c r="AT164" s="104"/>
      <c r="AU164"/>
      <c r="AV164" s="6"/>
      <c r="AW164" s="34"/>
      <c r="AY164" s="182"/>
      <c r="BA164" s="100"/>
      <c r="BB164" s="100"/>
      <c r="BC164" s="6"/>
      <c r="BE164" s="1"/>
      <c r="BI164"/>
      <c r="BK164" s="118"/>
      <c r="BL164" s="104"/>
      <c r="BM164" s="1"/>
      <c r="BN164" s="103"/>
      <c r="BO164" s="6"/>
      <c r="BP164" s="103"/>
      <c r="BQ164" s="6"/>
      <c r="BR164" s="6"/>
      <c r="BS164" s="6"/>
      <c r="BT164" s="105"/>
      <c r="BU164" s="105"/>
      <c r="BW164" s="5"/>
      <c r="BX164" s="5"/>
      <c r="CA164" s="6"/>
      <c r="CB164" s="1"/>
      <c r="CD164" s="23"/>
      <c r="CE164" s="23"/>
      <c r="CF164" s="8"/>
      <c r="CG164" s="5"/>
      <c r="CI164" s="1"/>
      <c r="CK164" s="10"/>
      <c r="CL164" s="106"/>
      <c r="CM164"/>
      <c r="CN164" s="103"/>
      <c r="CR164" s="1"/>
      <c r="CS164" s="1"/>
      <c r="CT164" s="1"/>
    </row>
    <row r="165" spans="1:98">
      <c r="A165" s="1"/>
      <c r="B165" s="2"/>
      <c r="E165" s="1"/>
      <c r="F165" s="2"/>
      <c r="H165" s="3"/>
      <c r="J165" s="3"/>
      <c r="K165" s="3"/>
      <c r="L165" s="1"/>
      <c r="M165" s="4"/>
      <c r="N165"/>
      <c r="O165" s="1"/>
      <c r="U165" s="1"/>
      <c r="V165"/>
      <c r="X165" s="3"/>
      <c r="Z165"/>
      <c r="AA165"/>
      <c r="AB165"/>
      <c r="AD165" s="103"/>
      <c r="AE165" s="103"/>
      <c r="AH165"/>
      <c r="AI165" s="37"/>
      <c r="AJ165" s="37"/>
      <c r="AK165" s="5"/>
      <c r="AL165" s="5"/>
      <c r="AM165" s="1"/>
      <c r="AP165" s="100"/>
      <c r="AQ165" s="100"/>
      <c r="AR165" s="100"/>
      <c r="AS165" s="3"/>
      <c r="AT165" s="104"/>
      <c r="AU165"/>
      <c r="AV165" s="6"/>
      <c r="AW165" s="34"/>
      <c r="AY165" s="182"/>
      <c r="BA165" s="100"/>
      <c r="BB165" s="100"/>
      <c r="BC165" s="6"/>
      <c r="BE165" s="1"/>
      <c r="BI165"/>
      <c r="BK165" s="118"/>
      <c r="BL165" s="104"/>
      <c r="BM165" s="1"/>
      <c r="BN165" s="103"/>
      <c r="BO165" s="6"/>
      <c r="BP165" s="103"/>
      <c r="BQ165" s="6"/>
      <c r="BR165" s="6"/>
      <c r="BS165" s="6"/>
      <c r="BT165" s="105"/>
      <c r="BU165" s="105"/>
      <c r="BW165" s="5"/>
      <c r="BX165" s="5"/>
      <c r="CA165" s="6"/>
      <c r="CB165" s="1"/>
      <c r="CD165" s="23"/>
      <c r="CE165" s="23"/>
      <c r="CF165" s="8"/>
      <c r="CG165" s="5"/>
      <c r="CI165" s="1"/>
      <c r="CK165" s="10"/>
      <c r="CL165" s="106"/>
      <c r="CM165"/>
      <c r="CN165" s="103"/>
      <c r="CR165" s="1"/>
      <c r="CS165" s="1"/>
      <c r="CT165" s="1"/>
    </row>
    <row r="166" spans="1:98">
      <c r="A166" s="1"/>
      <c r="B166" s="2"/>
      <c r="E166" s="1"/>
      <c r="F166" s="2"/>
      <c r="H166" s="3"/>
      <c r="J166" s="3"/>
      <c r="K166" s="3"/>
      <c r="L166" s="1"/>
      <c r="M166" s="4"/>
      <c r="N166"/>
      <c r="O166" s="1"/>
      <c r="U166" s="1"/>
      <c r="V166"/>
      <c r="X166" s="3"/>
      <c r="Z166"/>
      <c r="AA166"/>
      <c r="AB166"/>
      <c r="AD166" s="103"/>
      <c r="AE166" s="103"/>
      <c r="AH166"/>
      <c r="AI166" s="37"/>
      <c r="AJ166" s="37"/>
      <c r="AK166" s="5"/>
      <c r="AL166" s="5"/>
      <c r="AM166" s="1"/>
      <c r="AP166" s="100"/>
      <c r="AQ166" s="100"/>
      <c r="AR166" s="100"/>
      <c r="AS166" s="3"/>
      <c r="AT166" s="104"/>
      <c r="AU166"/>
      <c r="AV166" s="6"/>
      <c r="AW166" s="34"/>
      <c r="AY166" s="182"/>
      <c r="BA166" s="100"/>
      <c r="BB166" s="100"/>
      <c r="BC166" s="6"/>
      <c r="BE166" s="1"/>
      <c r="BI166"/>
      <c r="BK166" s="118"/>
      <c r="BL166" s="104"/>
      <c r="BM166" s="1"/>
      <c r="BN166" s="103"/>
      <c r="BO166" s="6"/>
      <c r="BP166" s="103"/>
      <c r="BQ166" s="6"/>
      <c r="BR166" s="6"/>
      <c r="BS166" s="6"/>
      <c r="BT166" s="105"/>
      <c r="BU166" s="105"/>
      <c r="BW166" s="5"/>
      <c r="BX166" s="5"/>
      <c r="CA166" s="6"/>
      <c r="CB166" s="1"/>
      <c r="CD166" s="23"/>
      <c r="CE166" s="23"/>
      <c r="CF166" s="8"/>
      <c r="CG166" s="5"/>
      <c r="CI166" s="1"/>
      <c r="CK166" s="10"/>
      <c r="CL166" s="106"/>
      <c r="CM166"/>
      <c r="CN166" s="103"/>
      <c r="CR166" s="1"/>
      <c r="CS166" s="1"/>
      <c r="CT166" s="1"/>
    </row>
    <row r="167" spans="1:98">
      <c r="A167" s="1"/>
      <c r="B167" s="2"/>
      <c r="E167" s="1"/>
      <c r="F167" s="2"/>
      <c r="H167" s="3"/>
      <c r="J167" s="3"/>
      <c r="K167" s="3"/>
      <c r="L167" s="1"/>
      <c r="M167" s="4"/>
      <c r="N167"/>
      <c r="O167" s="1"/>
      <c r="U167" s="1"/>
      <c r="V167"/>
      <c r="X167" s="3"/>
      <c r="Z167"/>
      <c r="AA167"/>
      <c r="AB167"/>
      <c r="AD167" s="103"/>
      <c r="AE167" s="103"/>
      <c r="AG167" s="116"/>
      <c r="AH167"/>
      <c r="AI167" s="37"/>
      <c r="AJ167" s="37"/>
      <c r="AK167" s="5"/>
      <c r="AL167" s="5"/>
      <c r="AM167" s="1"/>
      <c r="AP167" s="100"/>
      <c r="AQ167" s="100"/>
      <c r="AR167" s="100"/>
      <c r="AS167" s="3"/>
      <c r="AT167" s="104"/>
      <c r="AU167"/>
      <c r="AV167" s="6"/>
      <c r="AW167" s="34"/>
      <c r="AY167" s="182"/>
      <c r="BA167" s="100"/>
      <c r="BB167" s="100"/>
      <c r="BC167" s="6"/>
      <c r="BE167" s="1"/>
      <c r="BI167"/>
      <c r="BK167" s="118"/>
      <c r="BL167" s="104"/>
      <c r="BM167" s="1"/>
      <c r="BN167" s="103"/>
      <c r="BO167" s="6"/>
      <c r="BP167" s="103"/>
      <c r="BQ167" s="6"/>
      <c r="BR167" s="6"/>
      <c r="BS167" s="6"/>
      <c r="BT167" s="105"/>
      <c r="BU167" s="105"/>
      <c r="BW167" s="5"/>
      <c r="BX167" s="5"/>
      <c r="CA167" s="6"/>
      <c r="CB167" s="1"/>
      <c r="CD167" s="23"/>
      <c r="CE167" s="23"/>
      <c r="CF167" s="8"/>
      <c r="CG167" s="5"/>
      <c r="CI167" s="1"/>
      <c r="CK167" s="10"/>
      <c r="CL167" s="106"/>
      <c r="CM167"/>
      <c r="CN167" s="103"/>
      <c r="CR167" s="1"/>
      <c r="CS167" s="1"/>
      <c r="CT167" s="1"/>
    </row>
    <row r="168" spans="1:98">
      <c r="A168" s="1"/>
      <c r="B168" s="2"/>
      <c r="E168" s="1"/>
      <c r="F168" s="2"/>
      <c r="H168" s="3"/>
      <c r="J168" s="3"/>
      <c r="K168" s="3"/>
      <c r="L168" s="1"/>
      <c r="M168" s="4"/>
      <c r="N168"/>
      <c r="O168" s="1"/>
      <c r="U168" s="1"/>
      <c r="V168"/>
      <c r="X168" s="3"/>
      <c r="Z168"/>
      <c r="AA168"/>
      <c r="AB168"/>
      <c r="AD168" s="103"/>
      <c r="AE168" s="103"/>
      <c r="AH168"/>
      <c r="AI168" s="37"/>
      <c r="AJ168" s="37"/>
      <c r="AK168" s="5"/>
      <c r="AL168" s="5"/>
      <c r="AM168" s="1"/>
      <c r="AP168" s="100"/>
      <c r="AQ168" s="100"/>
      <c r="AR168" s="100"/>
      <c r="AS168" s="3"/>
      <c r="AT168" s="104"/>
      <c r="AU168"/>
      <c r="AV168" s="6"/>
      <c r="AW168" s="34"/>
      <c r="AY168" s="182"/>
      <c r="BA168" s="100"/>
      <c r="BB168" s="100"/>
      <c r="BC168" s="6"/>
      <c r="BE168" s="1"/>
      <c r="BI168"/>
      <c r="BK168" s="118"/>
      <c r="BL168" s="104"/>
      <c r="BM168" s="1"/>
      <c r="BN168" s="103"/>
      <c r="BO168" s="6"/>
      <c r="BP168" s="103"/>
      <c r="BQ168" s="6"/>
      <c r="BR168" s="6"/>
      <c r="BS168" s="6"/>
      <c r="BT168" s="105"/>
      <c r="BU168" s="105"/>
      <c r="BW168" s="5"/>
      <c r="BX168" s="5"/>
      <c r="CA168" s="6"/>
      <c r="CB168" s="1"/>
      <c r="CD168" s="23"/>
      <c r="CE168" s="23"/>
      <c r="CF168" s="8"/>
      <c r="CG168" s="5"/>
      <c r="CI168" s="1"/>
      <c r="CK168" s="10"/>
      <c r="CL168" s="106"/>
      <c r="CM168"/>
      <c r="CN168" s="103"/>
      <c r="CR168" s="1"/>
      <c r="CS168" s="1"/>
      <c r="CT168" s="1"/>
    </row>
    <row r="169" spans="1:98">
      <c r="A169" s="1"/>
      <c r="B169" s="2"/>
      <c r="E169" s="1"/>
      <c r="F169" s="2"/>
      <c r="H169" s="3"/>
      <c r="J169" s="3"/>
      <c r="K169" s="3"/>
      <c r="L169" s="1"/>
      <c r="M169" s="4"/>
      <c r="N169"/>
      <c r="O169" s="1"/>
      <c r="U169" s="1"/>
      <c r="V169"/>
      <c r="X169" s="3"/>
      <c r="Z169"/>
      <c r="AA169"/>
      <c r="AB169"/>
      <c r="AD169" s="103"/>
      <c r="AE169" s="103"/>
      <c r="AG169" s="115"/>
      <c r="AH169"/>
      <c r="AI169" s="37"/>
      <c r="AJ169" s="37"/>
      <c r="AK169" s="5"/>
      <c r="AL169" s="5"/>
      <c r="AM169" s="1"/>
      <c r="AP169" s="100"/>
      <c r="AQ169" s="100"/>
      <c r="AR169" s="100"/>
      <c r="AS169" s="3"/>
      <c r="AT169" s="104"/>
      <c r="AU169"/>
      <c r="AV169" s="147"/>
      <c r="AW169" s="34"/>
      <c r="AY169" s="182"/>
      <c r="BA169" s="100"/>
      <c r="BB169" s="100"/>
      <c r="BC169" s="6"/>
      <c r="BE169" s="1"/>
      <c r="BI169"/>
      <c r="BK169" s="118"/>
      <c r="BL169" s="104"/>
      <c r="BM169" s="1"/>
      <c r="BN169" s="103"/>
      <c r="BO169" s="6"/>
      <c r="BP169" s="103"/>
      <c r="BQ169" s="6"/>
      <c r="BR169" s="6"/>
      <c r="BS169" s="6"/>
      <c r="BT169" s="105"/>
      <c r="BU169" s="105"/>
      <c r="BW169" s="5"/>
      <c r="BX169" s="5"/>
      <c r="CA169" s="6"/>
      <c r="CB169" s="1"/>
      <c r="CD169" s="23"/>
      <c r="CE169" s="23"/>
      <c r="CF169" s="8"/>
      <c r="CG169" s="5"/>
      <c r="CI169" s="1"/>
      <c r="CK169" s="10"/>
      <c r="CL169" s="106"/>
      <c r="CM169"/>
      <c r="CN169" s="103"/>
      <c r="CR169" s="1"/>
      <c r="CS169" s="1"/>
      <c r="CT169" s="1"/>
    </row>
    <row r="170" spans="1:98">
      <c r="A170" s="1"/>
      <c r="B170" s="2"/>
      <c r="E170" s="1"/>
      <c r="F170" s="2"/>
      <c r="H170" s="3"/>
      <c r="J170" s="3"/>
      <c r="K170" s="3"/>
      <c r="L170" s="1"/>
      <c r="M170" s="4"/>
      <c r="N170"/>
      <c r="O170" s="1"/>
      <c r="U170" s="1"/>
      <c r="V170"/>
      <c r="X170" s="3"/>
      <c r="Z170"/>
      <c r="AA170"/>
      <c r="AB170"/>
      <c r="AC170" s="123"/>
      <c r="AD170" s="103"/>
      <c r="AE170" s="103"/>
      <c r="AH170"/>
      <c r="AI170" s="37"/>
      <c r="AJ170" s="37"/>
      <c r="AK170" s="5"/>
      <c r="AL170" s="5"/>
      <c r="AM170" s="1"/>
      <c r="AP170" s="100"/>
      <c r="AQ170" s="100"/>
      <c r="AR170" s="100"/>
      <c r="AS170" s="3"/>
      <c r="AT170" s="104"/>
      <c r="AU170"/>
      <c r="AV170" s="6"/>
      <c r="AW170" s="34"/>
      <c r="AY170" s="182"/>
      <c r="BA170" s="100"/>
      <c r="BB170" s="100"/>
      <c r="BC170" s="6"/>
      <c r="BE170" s="1"/>
      <c r="BI170"/>
      <c r="BK170" s="118"/>
      <c r="BL170" s="104"/>
      <c r="BM170" s="1"/>
      <c r="BN170" s="103"/>
      <c r="BO170" s="6"/>
      <c r="BP170" s="103"/>
      <c r="BQ170" s="6"/>
      <c r="BR170" s="6"/>
      <c r="BS170" s="6"/>
      <c r="BT170" s="105"/>
      <c r="BU170" s="105"/>
      <c r="BW170" s="5"/>
      <c r="BX170" s="5"/>
      <c r="CA170" s="6"/>
      <c r="CB170" s="1"/>
      <c r="CD170" s="23"/>
      <c r="CE170" s="23"/>
      <c r="CF170" s="8"/>
      <c r="CG170" s="5"/>
      <c r="CI170" s="1"/>
      <c r="CK170" s="10"/>
      <c r="CL170" s="106"/>
      <c r="CM170"/>
      <c r="CN170" s="103"/>
      <c r="CR170" s="1"/>
      <c r="CS170" s="1"/>
      <c r="CT170" s="1"/>
    </row>
    <row r="171" spans="1:98">
      <c r="A171" s="1"/>
      <c r="B171" s="2"/>
      <c r="E171" s="1"/>
      <c r="F171" s="2"/>
      <c r="H171" s="3"/>
      <c r="J171" s="3"/>
      <c r="K171" s="3"/>
      <c r="L171" s="1"/>
      <c r="M171" s="4"/>
      <c r="N171"/>
      <c r="O171" s="1"/>
      <c r="U171" s="1"/>
      <c r="V171"/>
      <c r="X171" s="3"/>
      <c r="Z171"/>
      <c r="AA171"/>
      <c r="AB171"/>
      <c r="AD171" s="103"/>
      <c r="AE171" s="103"/>
      <c r="AH171"/>
      <c r="AI171" s="37"/>
      <c r="AJ171" s="37"/>
      <c r="AK171" s="5"/>
      <c r="AL171" s="5"/>
      <c r="AM171" s="1"/>
      <c r="AP171" s="100"/>
      <c r="AQ171" s="100"/>
      <c r="AR171" s="100"/>
      <c r="AS171" s="3"/>
      <c r="AT171" s="104"/>
      <c r="AU171"/>
      <c r="AV171" s="6"/>
      <c r="AW171" s="34"/>
      <c r="AY171" s="182"/>
      <c r="BA171" s="100"/>
      <c r="BB171" s="100"/>
      <c r="BC171" s="6"/>
      <c r="BE171" s="1"/>
      <c r="BI171"/>
      <c r="BK171" s="118"/>
      <c r="BL171" s="104"/>
      <c r="BM171" s="1"/>
      <c r="BN171" s="103"/>
      <c r="BO171" s="6"/>
      <c r="BP171" s="103"/>
      <c r="BQ171" s="6"/>
      <c r="BR171" s="6"/>
      <c r="BS171" s="6"/>
      <c r="BT171" s="105"/>
      <c r="BU171" s="105"/>
      <c r="BW171" s="5"/>
      <c r="BX171" s="5"/>
      <c r="CA171" s="6"/>
      <c r="CB171" s="1"/>
      <c r="CD171" s="23"/>
      <c r="CE171" s="23"/>
      <c r="CF171" s="8"/>
      <c r="CG171" s="5"/>
      <c r="CI171" s="1"/>
      <c r="CK171" s="10"/>
      <c r="CL171" s="106"/>
      <c r="CM171"/>
      <c r="CN171" s="103"/>
      <c r="CR171" s="1"/>
      <c r="CS171" s="1"/>
      <c r="CT171" s="1"/>
    </row>
    <row r="172" spans="1:98">
      <c r="A172" s="1"/>
      <c r="B172" s="2"/>
      <c r="E172" s="1"/>
      <c r="F172" s="2"/>
      <c r="H172" s="3"/>
      <c r="J172" s="3"/>
      <c r="K172" s="3"/>
      <c r="L172" s="1"/>
      <c r="M172" s="4"/>
      <c r="N172"/>
      <c r="O172" s="1"/>
      <c r="U172" s="1"/>
      <c r="V172"/>
      <c r="X172" s="3"/>
      <c r="Z172"/>
      <c r="AA172"/>
      <c r="AB172"/>
      <c r="AD172" s="103"/>
      <c r="AE172" s="103"/>
      <c r="AH172"/>
      <c r="AI172" s="37"/>
      <c r="AJ172" s="37"/>
      <c r="AK172" s="5"/>
      <c r="AL172" s="5"/>
      <c r="AM172" s="1"/>
      <c r="AP172" s="100"/>
      <c r="AQ172" s="100"/>
      <c r="AR172" s="100"/>
      <c r="AS172" s="3"/>
      <c r="AT172" s="104"/>
      <c r="AU172"/>
      <c r="AV172" s="6"/>
      <c r="AW172" s="34"/>
      <c r="AY172" s="182"/>
      <c r="BA172" s="100"/>
      <c r="BB172" s="100"/>
      <c r="BC172" s="6"/>
      <c r="BE172" s="1"/>
      <c r="BI172"/>
      <c r="BK172" s="118"/>
      <c r="BL172" s="104"/>
      <c r="BM172" s="1"/>
      <c r="BN172" s="103"/>
      <c r="BO172" s="6"/>
      <c r="BP172" s="103"/>
      <c r="BQ172" s="6"/>
      <c r="BR172" s="6"/>
      <c r="BS172" s="6"/>
      <c r="BT172" s="105"/>
      <c r="BU172" s="105"/>
      <c r="BW172" s="5"/>
      <c r="BX172" s="5"/>
      <c r="CA172" s="6"/>
      <c r="CB172" s="1"/>
      <c r="CD172" s="23"/>
      <c r="CE172" s="23"/>
      <c r="CF172" s="8"/>
      <c r="CG172" s="5"/>
      <c r="CI172" s="1"/>
      <c r="CK172" s="10"/>
      <c r="CL172" s="106"/>
      <c r="CM172"/>
      <c r="CN172" s="103"/>
      <c r="CR172" s="1"/>
      <c r="CS172" s="1"/>
      <c r="CT172" s="1"/>
    </row>
    <row r="173" spans="1:98">
      <c r="A173" s="1"/>
      <c r="B173" s="2"/>
      <c r="E173" s="1"/>
      <c r="F173" s="2"/>
      <c r="H173" s="3"/>
      <c r="J173" s="3"/>
      <c r="K173" s="3"/>
      <c r="L173" s="1"/>
      <c r="M173" s="4"/>
      <c r="N173"/>
      <c r="O173" s="1"/>
      <c r="U173" s="1"/>
      <c r="V173"/>
      <c r="X173" s="3"/>
      <c r="Z173"/>
      <c r="AA173"/>
      <c r="AB173"/>
      <c r="AD173" s="103"/>
      <c r="AE173" s="103"/>
      <c r="AH173"/>
      <c r="AI173" s="37"/>
      <c r="AJ173" s="37"/>
      <c r="AK173" s="5"/>
      <c r="AL173" s="5"/>
      <c r="AM173" s="1"/>
      <c r="AP173" s="100"/>
      <c r="AQ173" s="100"/>
      <c r="AR173" s="100"/>
      <c r="AS173" s="3"/>
      <c r="AT173" s="104"/>
      <c r="AU173"/>
      <c r="AV173" s="6"/>
      <c r="AW173" s="34"/>
      <c r="AY173" s="182"/>
      <c r="BA173" s="100"/>
      <c r="BB173" s="100"/>
      <c r="BC173" s="6"/>
      <c r="BE173" s="1"/>
      <c r="BI173"/>
      <c r="BK173" s="118"/>
      <c r="BL173" s="104"/>
      <c r="BM173" s="1"/>
      <c r="BN173" s="103"/>
      <c r="BO173" s="6"/>
      <c r="BP173" s="103"/>
      <c r="BQ173" s="6"/>
      <c r="BR173" s="6"/>
      <c r="BS173" s="6"/>
      <c r="BT173" s="105"/>
      <c r="BU173" s="105"/>
      <c r="BW173" s="5"/>
      <c r="BX173" s="5"/>
      <c r="CA173" s="6"/>
      <c r="CB173" s="1"/>
      <c r="CD173" s="23"/>
      <c r="CE173" s="23"/>
      <c r="CF173" s="8"/>
      <c r="CG173" s="5"/>
      <c r="CI173" s="1"/>
      <c r="CK173" s="10"/>
      <c r="CL173" s="106"/>
      <c r="CM173"/>
      <c r="CN173" s="103"/>
      <c r="CR173" s="1"/>
      <c r="CS173" s="1"/>
      <c r="CT173" s="1"/>
    </row>
    <row r="174" spans="1:98">
      <c r="A174" s="1"/>
      <c r="B174" s="2"/>
      <c r="E174" s="1"/>
      <c r="F174" s="2"/>
      <c r="H174" s="3"/>
      <c r="J174" s="3"/>
      <c r="K174" s="3"/>
      <c r="L174" s="1"/>
      <c r="M174" s="4"/>
      <c r="N174"/>
      <c r="O174" s="1"/>
      <c r="U174" s="1"/>
      <c r="V174"/>
      <c r="X174" s="3"/>
      <c r="Z174"/>
      <c r="AA174"/>
      <c r="AB174"/>
      <c r="AD174" s="103"/>
      <c r="AE174" s="103"/>
      <c r="AH174"/>
      <c r="AI174" s="37"/>
      <c r="AJ174" s="37"/>
      <c r="AK174" s="5"/>
      <c r="AL174" s="5"/>
      <c r="AM174" s="1"/>
      <c r="AP174" s="100"/>
      <c r="AQ174" s="100"/>
      <c r="AR174" s="100"/>
      <c r="AS174" s="3"/>
      <c r="AT174" s="104"/>
      <c r="AU174"/>
      <c r="AV174" s="6"/>
      <c r="AW174" s="34"/>
      <c r="AY174" s="182"/>
      <c r="BA174" s="100"/>
      <c r="BB174" s="100"/>
      <c r="BC174" s="6"/>
      <c r="BE174" s="1"/>
      <c r="BI174"/>
      <c r="BK174" s="118"/>
      <c r="BL174" s="104"/>
      <c r="BM174" s="1"/>
      <c r="BN174" s="103"/>
      <c r="BO174" s="6"/>
      <c r="BP174" s="103"/>
      <c r="BQ174" s="6"/>
      <c r="BR174" s="6"/>
      <c r="BS174" s="6"/>
      <c r="BT174" s="105"/>
      <c r="BU174" s="105"/>
      <c r="BW174" s="5"/>
      <c r="BX174" s="5"/>
      <c r="CA174" s="6"/>
      <c r="CB174" s="1"/>
      <c r="CD174" s="23"/>
      <c r="CE174" s="23"/>
      <c r="CF174" s="8"/>
      <c r="CG174" s="5"/>
      <c r="CI174" s="1"/>
      <c r="CK174" s="10"/>
      <c r="CL174" s="106"/>
      <c r="CM174"/>
      <c r="CN174" s="103"/>
      <c r="CR174" s="1"/>
      <c r="CS174" s="1"/>
      <c r="CT174" s="1"/>
    </row>
    <row r="175" spans="1:98">
      <c r="A175" s="1"/>
      <c r="B175" s="2"/>
      <c r="E175" s="1"/>
      <c r="F175" s="2"/>
      <c r="H175" s="3"/>
      <c r="J175" s="3"/>
      <c r="K175" s="3"/>
      <c r="L175" s="1"/>
      <c r="M175" s="4"/>
      <c r="N175"/>
      <c r="O175" s="1"/>
      <c r="R175" s="222"/>
      <c r="U175" s="1"/>
      <c r="V175"/>
      <c r="X175" s="3"/>
      <c r="Y175" s="6"/>
      <c r="Z175" s="6"/>
      <c r="AA175" s="6"/>
      <c r="AB175" s="6"/>
      <c r="AC175" s="6"/>
      <c r="AD175" s="103"/>
      <c r="AE175" s="103"/>
      <c r="AH175"/>
      <c r="AI175" s="37"/>
      <c r="AJ175" s="37"/>
      <c r="AK175" s="5"/>
      <c r="AL175" s="5"/>
      <c r="AM175" s="1"/>
      <c r="AP175" s="100"/>
      <c r="AQ175" s="100"/>
      <c r="AR175" s="100"/>
      <c r="AS175" s="3"/>
      <c r="AT175" s="3"/>
      <c r="AU175" s="3"/>
      <c r="AV175" s="3"/>
      <c r="AX175" s="3"/>
      <c r="AY175" s="3"/>
      <c r="BA175" s="100"/>
      <c r="BB175" s="100"/>
      <c r="BC175" s="6"/>
      <c r="BE175" s="1"/>
      <c r="BI175"/>
      <c r="BK175" s="118"/>
      <c r="BL175" s="104"/>
      <c r="BM175" s="1"/>
      <c r="BN175" s="103"/>
      <c r="BO175" s="6"/>
      <c r="BP175" s="103"/>
      <c r="BQ175" s="6"/>
      <c r="BR175" s="6"/>
      <c r="BS175" s="6"/>
      <c r="BT175" s="105"/>
      <c r="BU175" s="105"/>
      <c r="BW175" s="5"/>
      <c r="BX175" s="5"/>
      <c r="CA175" s="6"/>
      <c r="CB175" s="1"/>
      <c r="CD175" s="23"/>
      <c r="CE175" s="23"/>
      <c r="CF175" s="8"/>
      <c r="CG175" s="5"/>
      <c r="CI175" s="1"/>
      <c r="CK175" s="10"/>
      <c r="CL175" s="106"/>
      <c r="CM175"/>
      <c r="CN175" s="103"/>
      <c r="CR175" s="1"/>
      <c r="CS175" s="1"/>
      <c r="CT175" s="1"/>
    </row>
    <row r="176" spans="1:98">
      <c r="A176" s="1"/>
      <c r="B176" s="2"/>
      <c r="E176" s="1"/>
      <c r="F176" s="2"/>
      <c r="H176" s="3"/>
      <c r="J176" s="3"/>
      <c r="K176" s="3"/>
      <c r="L176" s="1"/>
      <c r="M176" s="4"/>
      <c r="N176"/>
      <c r="O176" s="1"/>
      <c r="U176" s="1"/>
      <c r="V176"/>
      <c r="X176" s="3"/>
      <c r="Z176"/>
      <c r="AA176"/>
      <c r="AB176"/>
      <c r="AD176" s="103"/>
      <c r="AE176" s="103"/>
      <c r="AH176"/>
      <c r="AI176" s="37"/>
      <c r="AJ176" s="37"/>
      <c r="AK176" s="5"/>
      <c r="AL176" s="5"/>
      <c r="AM176" s="1"/>
      <c r="AP176" s="100"/>
      <c r="AQ176" s="100"/>
      <c r="AR176" s="100"/>
      <c r="AS176" s="3"/>
      <c r="AT176" s="104"/>
      <c r="AU176"/>
      <c r="AV176" s="6"/>
      <c r="AW176" s="34"/>
      <c r="AY176" s="182"/>
      <c r="BA176" s="100"/>
      <c r="BB176" s="100"/>
      <c r="BC176" s="6"/>
      <c r="BE176" s="1"/>
      <c r="BI176"/>
      <c r="BK176" s="118"/>
      <c r="BL176" s="104"/>
      <c r="BM176" s="1"/>
      <c r="BN176" s="103"/>
      <c r="BO176" s="6"/>
      <c r="BP176" s="103"/>
      <c r="BQ176" s="6"/>
      <c r="BR176" s="6"/>
      <c r="BS176" s="6"/>
      <c r="BT176" s="105"/>
      <c r="BU176" s="105"/>
      <c r="BW176" s="5"/>
      <c r="BX176" s="5"/>
      <c r="CA176" s="6"/>
      <c r="CB176" s="1"/>
      <c r="CD176" s="23"/>
      <c r="CE176" s="23"/>
      <c r="CF176" s="8"/>
      <c r="CG176" s="5"/>
      <c r="CI176" s="1"/>
      <c r="CK176" s="10"/>
      <c r="CL176" s="106"/>
      <c r="CM176"/>
      <c r="CN176" s="103"/>
      <c r="CR176" s="1"/>
      <c r="CS176" s="1"/>
      <c r="CT176" s="1"/>
    </row>
    <row r="177" spans="1:100">
      <c r="A177" s="1"/>
      <c r="B177" s="2"/>
      <c r="E177" s="1"/>
      <c r="F177" s="2"/>
      <c r="H177" s="3"/>
      <c r="J177" s="3"/>
      <c r="K177" s="3"/>
      <c r="L177" s="1"/>
      <c r="M177" s="4"/>
      <c r="N177"/>
      <c r="O177" s="1"/>
      <c r="U177" s="1"/>
      <c r="V177"/>
      <c r="X177" s="3"/>
      <c r="Z177"/>
      <c r="AA177"/>
      <c r="AB177"/>
      <c r="AD177" s="103"/>
      <c r="AE177" s="103"/>
      <c r="AH177"/>
      <c r="AI177" s="37"/>
      <c r="AJ177" s="37"/>
      <c r="AK177" s="5"/>
      <c r="AL177" s="5"/>
      <c r="AM177" s="1"/>
      <c r="AP177" s="100"/>
      <c r="AQ177" s="100"/>
      <c r="AR177" s="100"/>
      <c r="AS177" s="3"/>
      <c r="AT177" s="104"/>
      <c r="AU177"/>
      <c r="AV177" s="6"/>
      <c r="AW177" s="34"/>
      <c r="AY177" s="182"/>
      <c r="BA177" s="100"/>
      <c r="BB177" s="100"/>
      <c r="BC177" s="6"/>
      <c r="BE177" s="1"/>
      <c r="BI177"/>
      <c r="BK177" s="1"/>
      <c r="BL177" s="104"/>
      <c r="BM177" s="1"/>
      <c r="BN177" s="103"/>
      <c r="BO177" s="6"/>
      <c r="BP177" s="103"/>
      <c r="BQ177" s="6"/>
      <c r="BR177" s="6"/>
      <c r="BS177" s="6"/>
      <c r="BT177" s="105"/>
      <c r="BU177" s="105"/>
      <c r="BW177" s="5"/>
      <c r="BX177" s="5"/>
      <c r="CA177" s="6"/>
      <c r="CB177" s="1"/>
      <c r="CD177" s="23"/>
      <c r="CE177" s="23"/>
      <c r="CF177" s="8"/>
      <c r="CG177" s="5"/>
      <c r="CI177" s="1"/>
      <c r="CK177" s="10"/>
      <c r="CL177" s="106"/>
      <c r="CM177"/>
      <c r="CN177" s="103"/>
      <c r="CR177" s="1"/>
      <c r="CS177" s="1"/>
      <c r="CT177" s="1"/>
    </row>
    <row r="178" spans="1:100">
      <c r="A178" s="1"/>
      <c r="B178" s="2"/>
      <c r="E178" s="1"/>
      <c r="F178" s="2"/>
      <c r="H178" s="3"/>
      <c r="J178" s="3"/>
      <c r="K178" s="3"/>
      <c r="L178" s="1"/>
      <c r="M178" s="4"/>
      <c r="N178"/>
      <c r="O178" s="1"/>
      <c r="U178" s="1"/>
      <c r="V178"/>
      <c r="X178" s="3"/>
      <c r="Z178"/>
      <c r="AA178"/>
      <c r="AB178"/>
      <c r="AD178" s="103"/>
      <c r="AE178" s="103"/>
      <c r="AH178"/>
      <c r="AI178" s="37"/>
      <c r="AJ178" s="37"/>
      <c r="AK178" s="5"/>
      <c r="AL178" s="5"/>
      <c r="AM178" s="1"/>
      <c r="AP178" s="100"/>
      <c r="AQ178" s="100"/>
      <c r="AR178" s="100"/>
      <c r="AS178" s="3"/>
      <c r="AT178" s="104"/>
      <c r="AU178"/>
      <c r="AV178" s="6"/>
      <c r="AW178" s="34"/>
      <c r="AY178" s="182"/>
      <c r="BA178" s="100"/>
      <c r="BB178" s="100"/>
      <c r="BC178" s="6"/>
      <c r="BE178" s="1"/>
      <c r="BI178"/>
      <c r="BK178" s="118"/>
      <c r="BL178" s="104"/>
      <c r="BM178" s="1"/>
      <c r="BN178" s="103"/>
      <c r="BO178" s="6"/>
      <c r="BP178" s="103"/>
      <c r="BQ178" s="6"/>
      <c r="BR178" s="6"/>
      <c r="BS178" s="6"/>
      <c r="BT178" s="105"/>
      <c r="BU178" s="105"/>
      <c r="BW178" s="5"/>
      <c r="BX178" s="5"/>
      <c r="CA178" s="6"/>
      <c r="CB178" s="1"/>
      <c r="CD178" s="23"/>
      <c r="CE178" s="23"/>
      <c r="CF178" s="8"/>
      <c r="CG178" s="5"/>
      <c r="CI178" s="1"/>
      <c r="CK178" s="10"/>
      <c r="CL178" s="106"/>
      <c r="CM178"/>
      <c r="CN178" s="103"/>
      <c r="CR178" s="1"/>
      <c r="CS178" s="1"/>
      <c r="CT178" s="1"/>
    </row>
    <row r="179" spans="1:100">
      <c r="A179" s="1"/>
      <c r="B179" s="2"/>
      <c r="E179" s="1"/>
      <c r="F179" s="2"/>
      <c r="H179" s="3"/>
      <c r="J179" s="3"/>
      <c r="K179" s="3"/>
      <c r="L179" s="1"/>
      <c r="M179" s="4"/>
      <c r="N179"/>
      <c r="O179" s="1"/>
      <c r="U179" s="1"/>
      <c r="V179"/>
      <c r="X179" s="3"/>
      <c r="Z179"/>
      <c r="AA179"/>
      <c r="AB179"/>
      <c r="AD179" s="103"/>
      <c r="AE179" s="103"/>
      <c r="AH179"/>
      <c r="AI179" s="37"/>
      <c r="AJ179" s="37"/>
      <c r="AK179" s="5"/>
      <c r="AL179" s="5"/>
      <c r="AM179" s="1"/>
      <c r="AP179" s="100"/>
      <c r="AQ179" s="100"/>
      <c r="AR179" s="100"/>
      <c r="AS179" s="3"/>
      <c r="AT179" s="104"/>
      <c r="AU179"/>
      <c r="AV179" s="6"/>
      <c r="AW179" s="34"/>
      <c r="AY179" s="182"/>
      <c r="BA179" s="100"/>
      <c r="BB179" s="100"/>
      <c r="BC179" s="6"/>
      <c r="BE179" s="1"/>
      <c r="BI179"/>
      <c r="BK179" s="118"/>
      <c r="BL179" s="104"/>
      <c r="BM179" s="1"/>
      <c r="BN179" s="103"/>
      <c r="BO179" s="6"/>
      <c r="BP179" s="103"/>
      <c r="BQ179" s="6"/>
      <c r="BR179" s="6"/>
      <c r="BS179" s="6"/>
      <c r="BT179" s="105"/>
      <c r="BU179" s="105"/>
      <c r="BW179" s="5"/>
      <c r="BX179" s="5"/>
      <c r="CA179" s="6"/>
      <c r="CB179" s="1"/>
      <c r="CD179" s="23"/>
      <c r="CE179" s="23"/>
      <c r="CF179" s="8"/>
      <c r="CG179" s="5"/>
      <c r="CI179" s="1"/>
      <c r="CK179" s="10"/>
      <c r="CL179" s="106"/>
      <c r="CM179"/>
      <c r="CN179" s="103"/>
      <c r="CR179" s="1"/>
      <c r="CS179" s="1"/>
      <c r="CT179" s="1"/>
    </row>
    <row r="180" spans="1:100">
      <c r="A180" s="1"/>
      <c r="B180" s="2"/>
      <c r="E180" s="1"/>
      <c r="F180" s="2"/>
      <c r="H180" s="3"/>
      <c r="J180" s="3"/>
      <c r="K180" s="3"/>
      <c r="L180" s="1"/>
      <c r="M180" s="4"/>
      <c r="N180"/>
      <c r="O180" s="1"/>
      <c r="U180" s="1"/>
      <c r="V180"/>
      <c r="X180" s="3"/>
      <c r="Z180"/>
      <c r="AA180"/>
      <c r="AB180"/>
      <c r="AD180" s="103"/>
      <c r="AE180" s="103"/>
      <c r="AH180"/>
      <c r="AI180" s="37"/>
      <c r="AJ180" s="37"/>
      <c r="AK180" s="5"/>
      <c r="AL180" s="5"/>
      <c r="AM180" s="1"/>
      <c r="AP180" s="100"/>
      <c r="AQ180" s="100"/>
      <c r="AR180" s="100"/>
      <c r="AS180" s="3"/>
      <c r="AT180" s="104"/>
      <c r="AU180"/>
      <c r="AV180" s="6"/>
      <c r="AW180" s="34"/>
      <c r="AY180" s="182"/>
      <c r="BA180" s="100"/>
      <c r="BB180" s="100"/>
      <c r="BC180" s="6"/>
      <c r="BE180" s="1"/>
      <c r="BI180"/>
      <c r="BK180" s="118"/>
      <c r="BL180" s="104"/>
      <c r="BM180" s="1"/>
      <c r="BN180" s="103"/>
      <c r="BO180" s="6"/>
      <c r="BP180" s="103"/>
      <c r="BQ180" s="6"/>
      <c r="BR180" s="6"/>
      <c r="BS180" s="6"/>
      <c r="BT180" s="105"/>
      <c r="BU180" s="105"/>
      <c r="BW180" s="5"/>
      <c r="BX180" s="5"/>
      <c r="CA180" s="6"/>
      <c r="CB180" s="1"/>
      <c r="CD180" s="23"/>
      <c r="CE180" s="23"/>
      <c r="CF180" s="8"/>
      <c r="CG180" s="5"/>
      <c r="CI180" s="1"/>
      <c r="CK180" s="10"/>
      <c r="CL180" s="106"/>
      <c r="CM180"/>
      <c r="CN180" s="103"/>
      <c r="CR180" s="1"/>
      <c r="CS180" s="1"/>
      <c r="CT180" s="1"/>
    </row>
    <row r="181" spans="1:100">
      <c r="A181" s="1"/>
      <c r="B181" s="2"/>
      <c r="E181" s="1"/>
      <c r="F181" s="2"/>
      <c r="H181" s="3"/>
      <c r="J181" s="3"/>
      <c r="K181" s="3"/>
      <c r="L181" s="1"/>
      <c r="M181" s="4"/>
      <c r="N181"/>
      <c r="O181" s="1"/>
      <c r="U181" s="1"/>
      <c r="V181"/>
      <c r="X181" s="3"/>
      <c r="Z181"/>
      <c r="AA181"/>
      <c r="AB181"/>
      <c r="AD181" s="103"/>
      <c r="AE181" s="103"/>
      <c r="AH181"/>
      <c r="AI181" s="37"/>
      <c r="AJ181" s="37"/>
      <c r="AK181" s="5"/>
      <c r="AL181" s="5"/>
      <c r="AM181" s="1"/>
      <c r="AP181" s="100"/>
      <c r="AQ181" s="100"/>
      <c r="AR181" s="100"/>
      <c r="AS181" s="3"/>
      <c r="AT181" s="104"/>
      <c r="AU181"/>
      <c r="AV181" s="6"/>
      <c r="AW181" s="34"/>
      <c r="AY181" s="182"/>
      <c r="BA181" s="100"/>
      <c r="BB181" s="100"/>
      <c r="BC181" s="6"/>
      <c r="BE181" s="1"/>
      <c r="BI181"/>
      <c r="BK181" s="118"/>
      <c r="BL181" s="104"/>
      <c r="BM181" s="1"/>
      <c r="BN181" s="103"/>
      <c r="BO181" s="6"/>
      <c r="BP181" s="103"/>
      <c r="BQ181" s="6"/>
      <c r="BR181" s="6"/>
      <c r="BS181" s="6"/>
      <c r="BT181" s="105"/>
      <c r="BU181" s="105"/>
      <c r="BW181" s="5"/>
      <c r="BX181" s="5"/>
      <c r="CA181" s="6"/>
      <c r="CB181" s="1"/>
      <c r="CD181" s="23"/>
      <c r="CE181" s="23"/>
      <c r="CF181" s="8"/>
      <c r="CG181" s="5"/>
      <c r="CI181" s="1"/>
      <c r="CK181" s="10"/>
      <c r="CL181" s="106"/>
      <c r="CM181"/>
      <c r="CN181" s="103"/>
      <c r="CR181" s="1"/>
      <c r="CS181" s="1"/>
      <c r="CT181" s="1"/>
    </row>
    <row r="182" spans="1:100">
      <c r="A182" s="1"/>
      <c r="B182" s="2"/>
      <c r="E182" s="1"/>
      <c r="F182" s="2"/>
      <c r="H182" s="3"/>
      <c r="J182" s="3"/>
      <c r="K182" s="3"/>
      <c r="L182" s="1"/>
      <c r="M182" s="4"/>
      <c r="N182"/>
      <c r="O182" s="1"/>
      <c r="U182" s="1"/>
      <c r="V182"/>
      <c r="X182" s="3"/>
      <c r="Z182"/>
      <c r="AA182"/>
      <c r="AB182"/>
      <c r="AD182" s="103"/>
      <c r="AE182" s="103"/>
      <c r="AH182"/>
      <c r="AI182" s="37"/>
      <c r="AJ182" s="37"/>
      <c r="AK182" s="5"/>
      <c r="AL182" s="5"/>
      <c r="AM182" s="1"/>
      <c r="AP182" s="100"/>
      <c r="AQ182" s="100"/>
      <c r="AR182" s="100"/>
      <c r="AS182" s="3"/>
      <c r="AT182" s="104"/>
      <c r="AU182"/>
      <c r="AV182" s="6"/>
      <c r="AW182" s="34"/>
      <c r="AY182" s="182"/>
      <c r="BA182" s="100"/>
      <c r="BB182" s="100"/>
      <c r="BC182" s="6"/>
      <c r="BE182" s="1"/>
      <c r="BI182"/>
      <c r="BK182" s="118"/>
      <c r="BL182" s="104"/>
      <c r="BM182" s="1"/>
      <c r="BN182" s="103"/>
      <c r="BO182" s="6"/>
      <c r="BP182" s="103"/>
      <c r="BQ182" s="6"/>
      <c r="BR182" s="6"/>
      <c r="BS182" s="6"/>
      <c r="BT182" s="105"/>
      <c r="BU182" s="105"/>
      <c r="BW182" s="5"/>
      <c r="BX182" s="5"/>
      <c r="CA182" s="6"/>
      <c r="CB182" s="1"/>
      <c r="CD182" s="23"/>
      <c r="CE182" s="23"/>
      <c r="CF182" s="8"/>
      <c r="CG182" s="5"/>
      <c r="CI182" s="1"/>
      <c r="CK182" s="10"/>
      <c r="CL182" s="106"/>
      <c r="CM182"/>
      <c r="CN182" s="103"/>
      <c r="CR182" s="1"/>
      <c r="CS182" s="1"/>
      <c r="CT182" s="1"/>
    </row>
    <row r="183" spans="1:100">
      <c r="A183" s="1"/>
      <c r="B183" s="2"/>
      <c r="E183" s="1"/>
      <c r="F183" s="2"/>
      <c r="H183" s="3"/>
      <c r="J183" s="3"/>
      <c r="K183" s="3"/>
      <c r="L183" s="1"/>
      <c r="M183" s="4"/>
      <c r="N183"/>
      <c r="O183" s="1"/>
      <c r="U183" s="1"/>
      <c r="V183"/>
      <c r="X183" s="3"/>
      <c r="Z183"/>
      <c r="AA183"/>
      <c r="AB183"/>
      <c r="AD183" s="103"/>
      <c r="AE183" s="103"/>
      <c r="AH183"/>
      <c r="AI183" s="37"/>
      <c r="AJ183" s="37"/>
      <c r="AK183" s="5"/>
      <c r="AL183" s="5"/>
      <c r="AM183" s="1"/>
      <c r="AP183" s="100"/>
      <c r="AQ183" s="100"/>
      <c r="AR183" s="100"/>
      <c r="AS183" s="3"/>
      <c r="AT183" s="104"/>
      <c r="AU183"/>
      <c r="AV183" s="6"/>
      <c r="AW183" s="34"/>
      <c r="AY183" s="182"/>
      <c r="BA183" s="100"/>
      <c r="BB183" s="100"/>
      <c r="BC183" s="6"/>
      <c r="BE183" s="1"/>
      <c r="BI183"/>
      <c r="BK183" s="118"/>
      <c r="BL183" s="104"/>
      <c r="BM183" s="1"/>
      <c r="BN183" s="103"/>
      <c r="BO183" s="6"/>
      <c r="BP183" s="103"/>
      <c r="BQ183" s="6"/>
      <c r="BR183" s="6"/>
      <c r="BS183" s="6"/>
      <c r="BT183" s="105"/>
      <c r="BU183" s="105"/>
      <c r="BW183" s="5"/>
      <c r="BX183" s="5"/>
      <c r="CA183" s="6"/>
      <c r="CB183" s="1"/>
      <c r="CD183" s="23"/>
      <c r="CE183" s="23"/>
      <c r="CF183" s="8"/>
      <c r="CG183" s="5"/>
      <c r="CI183" s="1"/>
      <c r="CK183" s="10"/>
      <c r="CL183" s="106"/>
      <c r="CM183"/>
      <c r="CN183" s="103"/>
      <c r="CR183" s="1"/>
      <c r="CS183" s="1"/>
      <c r="CT183" s="1"/>
    </row>
    <row r="184" spans="1:100">
      <c r="A184" s="1"/>
      <c r="B184" s="2"/>
      <c r="E184" s="1"/>
      <c r="F184" s="2"/>
      <c r="H184" s="3"/>
      <c r="J184" s="3"/>
      <c r="K184" s="3"/>
      <c r="L184" s="1"/>
      <c r="M184" s="4"/>
      <c r="N184"/>
      <c r="O184" s="1"/>
      <c r="U184" s="1"/>
      <c r="V184"/>
      <c r="X184" s="3"/>
      <c r="Z184"/>
      <c r="AA184"/>
      <c r="AB184"/>
      <c r="AD184" s="103"/>
      <c r="AE184" s="103"/>
      <c r="AH184"/>
      <c r="AI184" s="37"/>
      <c r="AJ184" s="37"/>
      <c r="AK184" s="5"/>
      <c r="AL184" s="5"/>
      <c r="AM184" s="1"/>
      <c r="AP184" s="100"/>
      <c r="AQ184" s="100"/>
      <c r="AR184" s="100"/>
      <c r="AS184" s="3"/>
      <c r="AT184" s="104"/>
      <c r="AU184"/>
      <c r="AV184" s="6"/>
      <c r="AW184" s="34"/>
      <c r="AY184" s="182"/>
      <c r="BA184" s="100"/>
      <c r="BB184" s="100"/>
      <c r="BC184" s="6"/>
      <c r="BE184" s="1"/>
      <c r="BI184"/>
      <c r="BK184" s="118"/>
      <c r="BL184" s="104"/>
      <c r="BM184" s="1"/>
      <c r="BN184" s="103"/>
      <c r="BO184" s="6"/>
      <c r="BP184" s="103"/>
      <c r="BQ184" s="6"/>
      <c r="BR184" s="6"/>
      <c r="BS184" s="6"/>
      <c r="BT184" s="105"/>
      <c r="BU184" s="105"/>
      <c r="BW184" s="5"/>
      <c r="BX184" s="5"/>
      <c r="CA184" s="6"/>
      <c r="CB184" s="1"/>
      <c r="CD184" s="23"/>
      <c r="CE184" s="23"/>
      <c r="CF184" s="8"/>
      <c r="CG184" s="5"/>
      <c r="CI184" s="1"/>
      <c r="CK184" s="10"/>
      <c r="CL184" s="106"/>
      <c r="CM184"/>
      <c r="CN184" s="103"/>
      <c r="CR184" s="1"/>
      <c r="CS184" s="1"/>
      <c r="CT184" s="1"/>
    </row>
    <row r="185" spans="1:100">
      <c r="A185" s="1"/>
      <c r="B185" s="2"/>
      <c r="E185" s="1"/>
      <c r="F185" s="2"/>
      <c r="H185" s="3"/>
      <c r="J185" s="3"/>
      <c r="K185" s="3"/>
      <c r="L185" s="1"/>
      <c r="M185" s="4"/>
      <c r="N185"/>
      <c r="O185" s="1"/>
      <c r="U185" s="1"/>
      <c r="V185"/>
      <c r="X185" s="3"/>
      <c r="Z185"/>
      <c r="AA185"/>
      <c r="AB185"/>
      <c r="AD185" s="103"/>
      <c r="AE185" s="103"/>
      <c r="AH185"/>
      <c r="AI185" s="37"/>
      <c r="AJ185" s="37"/>
      <c r="AK185" s="5"/>
      <c r="AL185" s="5"/>
      <c r="AM185" s="1"/>
      <c r="AP185" s="100"/>
      <c r="AQ185" s="100"/>
      <c r="AR185" s="100"/>
      <c r="AS185" s="3"/>
      <c r="AT185" s="104"/>
      <c r="AU185"/>
      <c r="AV185" s="6"/>
      <c r="AW185" s="34"/>
      <c r="AY185" s="182"/>
      <c r="BA185" s="100"/>
      <c r="BB185" s="100"/>
      <c r="BC185" s="6"/>
      <c r="BE185" s="1"/>
      <c r="BI185"/>
      <c r="BK185" s="118"/>
      <c r="BL185" s="104"/>
      <c r="BM185" s="1"/>
      <c r="BN185" s="103"/>
      <c r="BO185" s="6"/>
      <c r="BP185" s="103"/>
      <c r="BQ185" s="6"/>
      <c r="BR185" s="6"/>
      <c r="BS185" s="6"/>
      <c r="BT185" s="105"/>
      <c r="BU185" s="105"/>
      <c r="BW185" s="5"/>
      <c r="BX185" s="5"/>
      <c r="CA185" s="6"/>
      <c r="CB185" s="1"/>
      <c r="CD185" s="23"/>
      <c r="CE185" s="23"/>
      <c r="CF185" s="8"/>
      <c r="CG185" s="5"/>
      <c r="CI185" s="1"/>
      <c r="CK185" s="10"/>
      <c r="CL185" s="106"/>
      <c r="CM185"/>
      <c r="CN185" s="103"/>
      <c r="CR185" s="1"/>
      <c r="CS185" s="1"/>
      <c r="CT185" s="1"/>
    </row>
    <row r="186" spans="1:100">
      <c r="A186" s="1"/>
      <c r="B186" s="2"/>
      <c r="E186" s="1"/>
      <c r="F186" s="2"/>
      <c r="H186" s="3"/>
      <c r="J186" s="3"/>
      <c r="K186" s="3"/>
      <c r="L186" s="1"/>
      <c r="M186" s="4"/>
      <c r="N186"/>
      <c r="O186" s="1"/>
      <c r="U186" s="1"/>
      <c r="V186"/>
      <c r="X186" s="3"/>
      <c r="Z186"/>
      <c r="AA186"/>
      <c r="AB186"/>
      <c r="AD186" s="103"/>
      <c r="AE186" s="103"/>
      <c r="AH186"/>
      <c r="AI186" s="37"/>
      <c r="AJ186" s="37"/>
      <c r="AK186" s="5"/>
      <c r="AL186" s="5"/>
      <c r="AM186" s="1"/>
      <c r="AP186" s="100"/>
      <c r="AQ186" s="100"/>
      <c r="AR186" s="100"/>
      <c r="AS186" s="3"/>
      <c r="AT186" s="104"/>
      <c r="AU186"/>
      <c r="AV186" s="6"/>
      <c r="AW186" s="34"/>
      <c r="AY186" s="182"/>
      <c r="BA186" s="100"/>
      <c r="BB186" s="100"/>
      <c r="BC186" s="6"/>
      <c r="BE186" s="1"/>
      <c r="BI186"/>
      <c r="BK186" s="118"/>
      <c r="BL186" s="104"/>
      <c r="BM186" s="1"/>
      <c r="BN186" s="103"/>
      <c r="BO186" s="6"/>
      <c r="BP186" s="103"/>
      <c r="BQ186" s="6"/>
      <c r="BR186" s="6"/>
      <c r="BS186" s="6"/>
      <c r="BT186" s="105"/>
      <c r="BU186" s="105"/>
      <c r="BW186" s="5"/>
      <c r="BX186" s="5"/>
      <c r="CA186" s="6"/>
      <c r="CB186" s="1"/>
      <c r="CD186" s="23"/>
      <c r="CE186" s="23"/>
      <c r="CF186" s="8"/>
      <c r="CG186" s="5"/>
      <c r="CI186" s="1"/>
      <c r="CK186" s="10"/>
      <c r="CL186" s="106"/>
      <c r="CM186"/>
      <c r="CN186" s="103"/>
      <c r="CR186" s="1"/>
      <c r="CS186" s="1"/>
      <c r="CT186" s="1"/>
    </row>
    <row r="187" spans="1:100">
      <c r="A187" s="1"/>
      <c r="B187" s="2"/>
      <c r="E187" s="1"/>
      <c r="F187" s="2"/>
      <c r="H187" s="3"/>
      <c r="J187" s="3"/>
      <c r="K187" s="3"/>
      <c r="L187" s="1"/>
      <c r="M187" s="4"/>
      <c r="N187"/>
      <c r="O187" s="1"/>
      <c r="U187" s="1"/>
      <c r="V187"/>
      <c r="X187" s="3"/>
      <c r="Z187"/>
      <c r="AA187"/>
      <c r="AB187"/>
      <c r="AD187" s="103"/>
      <c r="AE187" s="103"/>
      <c r="AH187"/>
      <c r="AI187" s="37"/>
      <c r="AJ187" s="37"/>
      <c r="AK187" s="5"/>
      <c r="AL187" s="5"/>
      <c r="AM187" s="1"/>
      <c r="AP187" s="100"/>
      <c r="AQ187" s="100"/>
      <c r="AR187" s="100"/>
      <c r="AS187" s="3"/>
      <c r="AT187" s="104"/>
      <c r="AU187"/>
      <c r="AV187" s="6"/>
      <c r="AW187" s="34"/>
      <c r="AY187" s="182"/>
      <c r="BA187" s="100"/>
      <c r="BB187" s="100"/>
      <c r="BC187" s="6"/>
      <c r="BE187" s="1"/>
      <c r="BI187"/>
      <c r="BK187" s="118"/>
      <c r="BL187" s="104"/>
      <c r="BM187" s="1"/>
      <c r="BN187" s="103"/>
      <c r="BO187" s="6"/>
      <c r="BP187" s="103"/>
      <c r="BQ187" s="6"/>
      <c r="BR187" s="6"/>
      <c r="BS187" s="6"/>
      <c r="BT187" s="105"/>
      <c r="BU187" s="105"/>
      <c r="BW187" s="5"/>
      <c r="BX187" s="5"/>
      <c r="CA187" s="6"/>
      <c r="CB187" s="1"/>
      <c r="CD187" s="23"/>
      <c r="CE187" s="23"/>
      <c r="CF187" s="8"/>
      <c r="CG187" s="5"/>
      <c r="CI187" s="1"/>
      <c r="CK187" s="10"/>
      <c r="CL187" s="106"/>
      <c r="CM187"/>
      <c r="CN187" s="103"/>
      <c r="CR187" s="1"/>
      <c r="CS187" s="1"/>
      <c r="CT187" s="1"/>
    </row>
    <row r="188" spans="1:100">
      <c r="A188" s="1"/>
      <c r="B188" s="2"/>
      <c r="E188" s="1"/>
      <c r="F188" s="2"/>
      <c r="H188" s="3"/>
      <c r="J188" s="3"/>
      <c r="K188" s="3"/>
      <c r="L188" s="1"/>
      <c r="M188" s="4"/>
      <c r="N188"/>
      <c r="O188" s="1"/>
      <c r="U188" s="1"/>
      <c r="V188"/>
      <c r="X188" s="3"/>
      <c r="Z188"/>
      <c r="AA188"/>
      <c r="AB188"/>
      <c r="AD188" s="103"/>
      <c r="AE188" s="103"/>
      <c r="AH188"/>
      <c r="AI188" s="37"/>
      <c r="AJ188" s="37"/>
      <c r="AK188" s="5"/>
      <c r="AL188" s="5"/>
      <c r="AM188" s="1"/>
      <c r="AP188" s="100"/>
      <c r="AQ188" s="100"/>
      <c r="AR188" s="100"/>
      <c r="AS188" s="3"/>
      <c r="AT188" s="104"/>
      <c r="AU188"/>
      <c r="AV188" s="6"/>
      <c r="AW188" s="34"/>
      <c r="AY188" s="182"/>
      <c r="BA188" s="100"/>
      <c r="BB188" s="100"/>
      <c r="BC188" s="6"/>
      <c r="BE188" s="1"/>
      <c r="BI188"/>
      <c r="BK188" s="118"/>
      <c r="BL188" s="104"/>
      <c r="BM188" s="1"/>
      <c r="BN188" s="103"/>
      <c r="BO188" s="6"/>
      <c r="BP188" s="103"/>
      <c r="BQ188" s="6"/>
      <c r="BR188" s="6"/>
      <c r="BS188" s="6"/>
      <c r="BT188" s="105"/>
      <c r="BU188" s="105"/>
      <c r="BW188" s="5"/>
      <c r="BX188" s="5"/>
      <c r="CA188" s="6"/>
      <c r="CB188" s="1"/>
      <c r="CD188" s="23"/>
      <c r="CE188" s="23"/>
      <c r="CF188" s="8"/>
      <c r="CG188" s="5"/>
      <c r="CI188" s="1"/>
      <c r="CK188" s="10"/>
      <c r="CL188" s="106"/>
      <c r="CM188"/>
      <c r="CN188" s="103"/>
      <c r="CR188" s="1"/>
      <c r="CS188" s="1"/>
      <c r="CT188" s="1"/>
    </row>
    <row r="189" spans="1:100">
      <c r="A189" s="1"/>
      <c r="B189" s="2"/>
      <c r="E189" s="1"/>
      <c r="F189" s="2"/>
      <c r="H189" s="3"/>
      <c r="J189" s="3"/>
      <c r="K189" s="3"/>
      <c r="L189" s="1"/>
      <c r="M189" s="4"/>
      <c r="N189"/>
      <c r="O189" s="1"/>
      <c r="U189" s="1"/>
      <c r="V189"/>
      <c r="X189" s="3"/>
      <c r="Z189"/>
      <c r="AA189"/>
      <c r="AB189"/>
      <c r="AD189" s="103"/>
      <c r="AE189" s="103"/>
      <c r="AH189"/>
      <c r="AI189" s="37"/>
      <c r="AJ189" s="37"/>
      <c r="AK189" s="5"/>
      <c r="AL189" s="5"/>
      <c r="AM189" s="1"/>
      <c r="AP189" s="100"/>
      <c r="AQ189" s="100"/>
      <c r="AR189" s="100"/>
      <c r="AS189" s="3"/>
      <c r="AT189" s="104"/>
      <c r="AU189"/>
      <c r="AV189" s="6"/>
      <c r="AW189" s="34"/>
      <c r="AY189" s="182"/>
      <c r="BA189" s="100"/>
      <c r="BB189" s="100"/>
      <c r="BC189" s="6"/>
      <c r="BE189" s="1"/>
      <c r="BI189"/>
      <c r="BK189" s="118"/>
      <c r="BL189" s="104"/>
      <c r="BM189" s="1"/>
      <c r="BN189" s="103"/>
      <c r="BO189" s="6"/>
      <c r="BP189" s="103"/>
      <c r="BQ189" s="6"/>
      <c r="BR189" s="6"/>
      <c r="BS189" s="6"/>
      <c r="BT189" s="105"/>
      <c r="BU189" s="105"/>
      <c r="BW189" s="5"/>
      <c r="BX189" s="5"/>
      <c r="CA189" s="6"/>
      <c r="CB189" s="1"/>
      <c r="CD189" s="23"/>
      <c r="CE189" s="23"/>
      <c r="CF189" s="8"/>
      <c r="CG189" s="5"/>
      <c r="CI189" s="1"/>
      <c r="CK189" s="10"/>
      <c r="CL189" s="106"/>
      <c r="CM189"/>
      <c r="CN189" s="103"/>
      <c r="CR189" s="1"/>
      <c r="CS189" s="1"/>
      <c r="CT189" s="1"/>
    </row>
    <row r="190" spans="1:100">
      <c r="A190" s="1"/>
      <c r="B190" s="2"/>
      <c r="E190" s="1"/>
      <c r="F190" s="2"/>
      <c r="H190" s="3"/>
      <c r="J190" s="3"/>
      <c r="K190" s="3"/>
      <c r="L190" s="1"/>
      <c r="M190" s="4"/>
      <c r="N190"/>
      <c r="O190" s="1"/>
      <c r="U190" s="1"/>
      <c r="V190"/>
      <c r="X190" s="3"/>
      <c r="Z190"/>
      <c r="AA190"/>
      <c r="AB190"/>
      <c r="AD190" s="103"/>
      <c r="AE190" s="103"/>
      <c r="AH190"/>
      <c r="AI190" s="37"/>
      <c r="AJ190" s="37"/>
      <c r="AK190" s="5"/>
      <c r="AL190" s="5"/>
      <c r="AM190" s="1"/>
      <c r="AP190" s="100"/>
      <c r="AQ190" s="100"/>
      <c r="AR190" s="100"/>
      <c r="AS190" s="3"/>
      <c r="AT190" s="104"/>
      <c r="AU190"/>
      <c r="AV190" s="6"/>
      <c r="AW190" s="34"/>
      <c r="AY190" s="182"/>
      <c r="BA190" s="100"/>
      <c r="BB190" s="100"/>
      <c r="BC190" s="6"/>
      <c r="BE190" s="1"/>
      <c r="BI190"/>
      <c r="BK190" s="118"/>
      <c r="BL190" s="104"/>
      <c r="BM190" s="1"/>
      <c r="BN190" s="103"/>
      <c r="BO190" s="6"/>
      <c r="BP190" s="103"/>
      <c r="BQ190" s="6"/>
      <c r="BR190" s="6"/>
      <c r="BS190" s="6"/>
      <c r="BT190" s="105"/>
      <c r="BU190" s="105"/>
      <c r="BW190" s="5"/>
      <c r="BX190" s="5"/>
      <c r="CA190" s="6"/>
      <c r="CB190" s="1"/>
      <c r="CD190" s="23"/>
      <c r="CE190" s="23"/>
      <c r="CF190" s="8"/>
      <c r="CG190" s="5"/>
      <c r="CI190" s="1"/>
      <c r="CK190" s="10"/>
      <c r="CL190" s="106"/>
      <c r="CM190"/>
      <c r="CN190" s="103"/>
      <c r="CR190" s="1"/>
      <c r="CS190" s="1"/>
      <c r="CT190" s="1"/>
    </row>
    <row r="191" spans="1:100" s="145" customFormat="1">
      <c r="A191" s="1"/>
      <c r="B191" s="2"/>
      <c r="C191" s="1"/>
      <c r="D191" s="1"/>
      <c r="E191" s="1"/>
      <c r="F191" s="2"/>
      <c r="G191" s="3"/>
      <c r="H191" s="3"/>
      <c r="I191" s="1"/>
      <c r="J191" s="3"/>
      <c r="K191" s="3"/>
      <c r="L191" s="1"/>
      <c r="M191" s="4"/>
      <c r="N191"/>
      <c r="O191" s="1"/>
      <c r="P191"/>
      <c r="Q191"/>
      <c r="R191"/>
      <c r="S191"/>
      <c r="T191" s="1"/>
      <c r="U191" s="1"/>
      <c r="V191"/>
      <c r="W191" s="1"/>
      <c r="X191" s="3"/>
      <c r="Y191" s="103"/>
      <c r="Z191"/>
      <c r="AA191"/>
      <c r="AB191"/>
      <c r="AC191" s="38"/>
      <c r="AD191" s="103"/>
      <c r="AE191" s="103"/>
      <c r="AF191"/>
      <c r="AG191"/>
      <c r="AH191"/>
      <c r="AI191" s="37"/>
      <c r="AJ191" s="37"/>
      <c r="AK191" s="5"/>
      <c r="AL191" s="5"/>
      <c r="AM191" s="1"/>
      <c r="AN191"/>
      <c r="AO191"/>
      <c r="AP191" s="100"/>
      <c r="AQ191" s="100"/>
      <c r="AR191" s="100"/>
      <c r="AS191" s="3"/>
      <c r="AT191" s="104"/>
      <c r="AU191"/>
      <c r="AV191" s="6"/>
      <c r="AW191" s="34"/>
      <c r="AX191"/>
      <c r="AY191" s="182"/>
      <c r="AZ191"/>
      <c r="BA191" s="100"/>
      <c r="BB191" s="100"/>
      <c r="BC191" s="6"/>
      <c r="BD191" s="1"/>
      <c r="BE191" s="1"/>
      <c r="BF191"/>
      <c r="BG191"/>
      <c r="BH191"/>
      <c r="BI191"/>
      <c r="BJ191" s="1"/>
      <c r="BK191" s="118"/>
      <c r="BL191" s="104"/>
      <c r="BM191" s="1"/>
      <c r="BN191" s="103"/>
      <c r="BO191" s="6"/>
      <c r="BP191" s="103"/>
      <c r="BQ191" s="6"/>
      <c r="BR191" s="6"/>
      <c r="BS191" s="6"/>
      <c r="BT191" s="105"/>
      <c r="BU191" s="105"/>
      <c r="BV191"/>
      <c r="BW191" s="5"/>
      <c r="BX191" s="5"/>
      <c r="BY191" s="1"/>
      <c r="BZ191" s="1"/>
      <c r="CA191" s="6"/>
      <c r="CB191" s="1"/>
      <c r="CC191"/>
      <c r="CD191" s="23"/>
      <c r="CE191" s="23"/>
      <c r="CF191" s="8"/>
      <c r="CG191" s="5"/>
      <c r="CH191" s="1"/>
      <c r="CI191" s="1"/>
      <c r="CJ191" s="10"/>
      <c r="CK191" s="10"/>
      <c r="CL191" s="106"/>
      <c r="CM191"/>
      <c r="CN191" s="103"/>
      <c r="CO191" s="1"/>
      <c r="CP191" s="1"/>
      <c r="CQ191" s="1"/>
      <c r="CR191" s="1"/>
      <c r="CS191" s="1"/>
      <c r="CT191" s="1"/>
      <c r="CU191"/>
      <c r="CV191"/>
    </row>
    <row r="192" spans="1:100">
      <c r="A192" s="1"/>
      <c r="B192" s="2"/>
      <c r="E192" s="1"/>
      <c r="F192" s="2"/>
      <c r="H192" s="3"/>
      <c r="J192" s="3"/>
      <c r="K192" s="3"/>
      <c r="L192" s="1"/>
      <c r="M192" s="4"/>
      <c r="N192"/>
      <c r="O192" s="1"/>
      <c r="U192" s="1"/>
      <c r="V192"/>
      <c r="X192" s="3"/>
      <c r="Z192"/>
      <c r="AA192"/>
      <c r="AB192"/>
      <c r="AD192" s="103"/>
      <c r="AE192" s="103"/>
      <c r="AH192"/>
      <c r="AI192" s="37"/>
      <c r="AJ192" s="37"/>
      <c r="AK192" s="5"/>
      <c r="AL192" s="5"/>
      <c r="AM192" s="1"/>
      <c r="AP192" s="100"/>
      <c r="AQ192" s="100"/>
      <c r="AR192" s="100"/>
      <c r="AS192" s="3"/>
      <c r="AT192" s="104"/>
      <c r="AU192"/>
      <c r="AV192" s="6"/>
      <c r="AW192" s="34"/>
      <c r="AY192" s="182"/>
      <c r="BA192" s="100"/>
      <c r="BB192" s="100"/>
      <c r="BC192" s="6"/>
      <c r="BE192" s="1"/>
      <c r="BI192"/>
      <c r="BK192" s="118"/>
      <c r="BL192" s="104"/>
      <c r="BM192" s="1"/>
      <c r="BN192" s="103"/>
      <c r="BO192" s="6"/>
      <c r="BP192" s="103"/>
      <c r="BQ192" s="6"/>
      <c r="BR192" s="6"/>
      <c r="BS192" s="6"/>
      <c r="BT192" s="105"/>
      <c r="BU192" s="105"/>
      <c r="BW192" s="5"/>
      <c r="BX192" s="5"/>
      <c r="CA192" s="6"/>
      <c r="CB192" s="1"/>
      <c r="CD192" s="23"/>
      <c r="CE192" s="23"/>
      <c r="CF192" s="8"/>
      <c r="CG192" s="5"/>
      <c r="CI192" s="1"/>
      <c r="CK192" s="10"/>
      <c r="CL192" s="106"/>
      <c r="CM192"/>
      <c r="CN192" s="103"/>
      <c r="CR192" s="1"/>
      <c r="CS192" s="1"/>
      <c r="CT192" s="1"/>
    </row>
    <row r="193" spans="1:98">
      <c r="A193" s="1"/>
      <c r="B193" s="2"/>
      <c r="E193" s="1"/>
      <c r="F193" s="2"/>
      <c r="H193" s="3"/>
      <c r="J193" s="3"/>
      <c r="K193" s="3"/>
      <c r="L193" s="1"/>
      <c r="M193" s="4"/>
      <c r="N193"/>
      <c r="O193" s="1"/>
      <c r="U193" s="1"/>
      <c r="V193"/>
      <c r="X193" s="3"/>
      <c r="Z193"/>
      <c r="AA193"/>
      <c r="AB193"/>
      <c r="AD193" s="103"/>
      <c r="AE193" s="103"/>
      <c r="AH193"/>
      <c r="AI193" s="37"/>
      <c r="AJ193" s="37"/>
      <c r="AK193" s="5"/>
      <c r="AL193" s="5"/>
      <c r="AM193" s="1"/>
      <c r="AP193" s="100"/>
      <c r="AQ193" s="100"/>
      <c r="AR193" s="100"/>
      <c r="AS193" s="3"/>
      <c r="AT193" s="104"/>
      <c r="AU193"/>
      <c r="AV193" s="6"/>
      <c r="AW193" s="34"/>
      <c r="AY193" s="182"/>
      <c r="BA193" s="100"/>
      <c r="BB193" s="100"/>
      <c r="BC193" s="6"/>
      <c r="BE193" s="1"/>
      <c r="BI193"/>
      <c r="BK193" s="118"/>
      <c r="BL193" s="104"/>
      <c r="BM193" s="1"/>
      <c r="BN193" s="103"/>
      <c r="BO193" s="6"/>
      <c r="BP193" s="103"/>
      <c r="BQ193" s="6"/>
      <c r="BR193" s="6"/>
      <c r="BS193" s="6"/>
      <c r="BT193" s="105"/>
      <c r="BU193" s="105"/>
      <c r="BW193" s="5"/>
      <c r="BX193" s="5"/>
      <c r="CA193" s="6"/>
      <c r="CB193" s="1"/>
      <c r="CD193" s="23"/>
      <c r="CE193" s="23"/>
      <c r="CF193" s="8"/>
      <c r="CG193" s="5"/>
      <c r="CI193" s="1"/>
      <c r="CK193" s="10"/>
      <c r="CL193" s="106"/>
      <c r="CM193"/>
      <c r="CN193" s="103"/>
      <c r="CR193" s="1"/>
      <c r="CS193" s="1"/>
      <c r="CT193" s="1"/>
    </row>
    <row r="194" spans="1:98" ht="15" customHeight="1">
      <c r="A194" s="1"/>
      <c r="B194" s="2"/>
      <c r="E194" s="1"/>
      <c r="F194" s="2"/>
      <c r="H194" s="3"/>
      <c r="J194" s="3"/>
      <c r="K194" s="3"/>
      <c r="L194" s="1"/>
      <c r="M194" s="4"/>
      <c r="N194"/>
      <c r="O194" s="1"/>
      <c r="U194" s="1"/>
      <c r="V194"/>
      <c r="X194" s="3"/>
      <c r="Z194"/>
      <c r="AA194"/>
      <c r="AB194"/>
      <c r="AD194" s="103"/>
      <c r="AE194" s="103"/>
      <c r="AH194"/>
      <c r="AI194" s="37"/>
      <c r="AJ194" s="37"/>
      <c r="AK194" s="5"/>
      <c r="AL194" s="5"/>
      <c r="AM194" s="1"/>
      <c r="AP194" s="100"/>
      <c r="AQ194" s="100"/>
      <c r="AR194" s="100"/>
      <c r="AS194" s="3"/>
      <c r="AT194" s="104"/>
      <c r="AU194"/>
      <c r="AV194" s="6"/>
      <c r="AW194" s="34"/>
      <c r="AY194" s="182"/>
      <c r="BA194" s="100"/>
      <c r="BB194" s="100"/>
      <c r="BC194" s="6"/>
      <c r="BE194" s="1"/>
      <c r="BI194"/>
      <c r="BK194" s="118"/>
      <c r="BL194" s="104"/>
      <c r="BM194" s="1"/>
      <c r="BN194" s="103"/>
      <c r="BO194" s="6"/>
      <c r="BP194" s="103"/>
      <c r="BQ194" s="6"/>
      <c r="BR194" s="6"/>
      <c r="BS194" s="6"/>
      <c r="BT194" s="105"/>
      <c r="BU194" s="105"/>
      <c r="BW194" s="5"/>
      <c r="BX194" s="5"/>
      <c r="CA194" s="6"/>
      <c r="CB194" s="1"/>
      <c r="CD194" s="23"/>
      <c r="CE194" s="23"/>
      <c r="CF194" s="8"/>
      <c r="CG194" s="5"/>
      <c r="CI194" s="1"/>
      <c r="CK194" s="10"/>
      <c r="CL194" s="106"/>
      <c r="CM194"/>
      <c r="CN194" s="103"/>
      <c r="CR194" s="1"/>
      <c r="CS194" s="1"/>
      <c r="CT194" s="1"/>
    </row>
    <row r="195" spans="1:98">
      <c r="A195" s="1"/>
      <c r="B195" s="2"/>
      <c r="E195" s="1"/>
      <c r="F195" s="2"/>
      <c r="H195" s="3"/>
      <c r="J195" s="3"/>
      <c r="K195" s="3"/>
      <c r="L195" s="1"/>
      <c r="M195" s="4"/>
      <c r="N195"/>
      <c r="O195" s="1"/>
      <c r="U195" s="1"/>
      <c r="V195"/>
      <c r="X195" s="3"/>
      <c r="Z195"/>
      <c r="AA195"/>
      <c r="AB195"/>
      <c r="AD195" s="103"/>
      <c r="AE195" s="103"/>
      <c r="AH195"/>
      <c r="AI195" s="37"/>
      <c r="AJ195" s="37"/>
      <c r="AK195" s="5"/>
      <c r="AL195" s="5"/>
      <c r="AM195" s="1"/>
      <c r="AP195" s="100"/>
      <c r="AQ195" s="100"/>
      <c r="AR195" s="100"/>
      <c r="AS195" s="3"/>
      <c r="AT195" s="104"/>
      <c r="AU195"/>
      <c r="AV195" s="6"/>
      <c r="AW195" s="34"/>
      <c r="AY195" s="182"/>
      <c r="BA195" s="100"/>
      <c r="BB195" s="100"/>
      <c r="BC195" s="6"/>
      <c r="BE195" s="1"/>
      <c r="BI195"/>
      <c r="BK195" s="118"/>
      <c r="BL195" s="104"/>
      <c r="BM195" s="1"/>
      <c r="BN195" s="103"/>
      <c r="BO195" s="6"/>
      <c r="BP195" s="103"/>
      <c r="BQ195" s="6"/>
      <c r="BR195" s="6"/>
      <c r="BS195" s="6"/>
      <c r="BT195" s="105"/>
      <c r="BU195" s="105"/>
      <c r="BW195" s="5"/>
      <c r="BX195" s="5"/>
      <c r="CA195" s="6"/>
      <c r="CB195" s="1"/>
      <c r="CD195" s="23"/>
      <c r="CE195" s="23"/>
      <c r="CF195" s="8"/>
      <c r="CG195" s="5"/>
      <c r="CI195" s="1"/>
      <c r="CK195" s="10"/>
      <c r="CL195" s="106"/>
      <c r="CM195"/>
      <c r="CN195" s="103"/>
      <c r="CR195" s="1"/>
      <c r="CS195" s="1"/>
      <c r="CT195" s="1"/>
    </row>
    <row r="196" spans="1:98">
      <c r="A196" s="1"/>
      <c r="B196" s="2"/>
      <c r="E196" s="1"/>
      <c r="F196" s="2"/>
      <c r="H196" s="3"/>
      <c r="J196" s="3"/>
      <c r="K196" s="3"/>
      <c r="L196" s="1"/>
      <c r="M196" s="4"/>
      <c r="N196"/>
      <c r="O196" s="1"/>
      <c r="U196" s="1"/>
      <c r="V196"/>
      <c r="X196" s="3"/>
      <c r="Z196"/>
      <c r="AA196"/>
      <c r="AB196"/>
      <c r="AD196" s="103"/>
      <c r="AE196" s="103"/>
      <c r="AH196"/>
      <c r="AI196" s="37"/>
      <c r="AJ196" s="37"/>
      <c r="AK196" s="5"/>
      <c r="AL196" s="5"/>
      <c r="AM196" s="1"/>
      <c r="AP196" s="100"/>
      <c r="AQ196" s="100"/>
      <c r="AR196" s="100"/>
      <c r="AS196" s="3"/>
      <c r="AT196" s="104"/>
      <c r="AU196"/>
      <c r="AV196" s="6"/>
      <c r="AW196" s="34"/>
      <c r="AY196" s="182"/>
      <c r="BA196" s="100"/>
      <c r="BB196" s="100"/>
      <c r="BC196" s="6"/>
      <c r="BE196" s="1"/>
      <c r="BI196"/>
      <c r="BK196" s="118"/>
      <c r="BL196" s="104"/>
      <c r="BM196" s="1"/>
      <c r="BN196" s="103"/>
      <c r="BO196" s="6"/>
      <c r="BP196" s="103"/>
      <c r="BQ196" s="6"/>
      <c r="BR196" s="6"/>
      <c r="BS196" s="6"/>
      <c r="BT196" s="105"/>
      <c r="BU196" s="105"/>
      <c r="BW196" s="5"/>
      <c r="BX196" s="5"/>
      <c r="CA196" s="6"/>
      <c r="CB196" s="1"/>
      <c r="CD196" s="23"/>
      <c r="CE196" s="23"/>
      <c r="CF196" s="8"/>
      <c r="CG196" s="5"/>
      <c r="CI196" s="1"/>
      <c r="CK196" s="10"/>
      <c r="CL196" s="106"/>
      <c r="CM196"/>
      <c r="CN196" s="103"/>
      <c r="CR196" s="1"/>
      <c r="CS196" s="1"/>
      <c r="CT196" s="1"/>
    </row>
    <row r="197" spans="1:98">
      <c r="A197" s="1"/>
      <c r="B197" s="2"/>
      <c r="E197" s="1"/>
      <c r="F197" s="2"/>
      <c r="H197" s="3"/>
      <c r="J197" s="3"/>
      <c r="K197" s="3"/>
      <c r="L197" s="1"/>
      <c r="M197" s="4"/>
      <c r="N197"/>
      <c r="O197" s="1"/>
      <c r="U197" s="1"/>
      <c r="V197"/>
      <c r="X197" s="3"/>
      <c r="Z197"/>
      <c r="AA197"/>
      <c r="AB197"/>
      <c r="AC197" s="123"/>
      <c r="AD197" s="103"/>
      <c r="AE197" s="103"/>
      <c r="AH197"/>
      <c r="AI197" s="37"/>
      <c r="AJ197" s="37"/>
      <c r="AK197" s="5"/>
      <c r="AL197" s="5"/>
      <c r="AM197" s="1"/>
      <c r="AP197" s="100"/>
      <c r="AQ197" s="100"/>
      <c r="AR197" s="100"/>
      <c r="AS197" s="3"/>
      <c r="AT197" s="104"/>
      <c r="AU197"/>
      <c r="AV197" s="6"/>
      <c r="AW197" s="34"/>
      <c r="AY197" s="182"/>
      <c r="BA197" s="100"/>
      <c r="BB197" s="100"/>
      <c r="BC197" s="6"/>
      <c r="BE197" s="1"/>
      <c r="BI197"/>
      <c r="BK197" s="118"/>
      <c r="BL197" s="104"/>
      <c r="BM197" s="1"/>
      <c r="BN197" s="103"/>
      <c r="BO197" s="6"/>
      <c r="BP197" s="103"/>
      <c r="BQ197" s="6"/>
      <c r="BR197" s="6"/>
      <c r="BS197" s="6"/>
      <c r="BT197" s="105"/>
      <c r="BU197" s="105"/>
      <c r="BW197" s="5"/>
      <c r="BX197" s="5"/>
      <c r="CA197" s="6"/>
      <c r="CB197" s="1"/>
      <c r="CD197" s="23"/>
      <c r="CE197" s="23"/>
      <c r="CF197" s="8"/>
      <c r="CG197" s="5"/>
      <c r="CI197" s="1"/>
      <c r="CK197" s="10"/>
      <c r="CL197" s="106"/>
      <c r="CM197"/>
      <c r="CN197" s="103"/>
      <c r="CR197" s="1"/>
      <c r="CS197" s="1"/>
      <c r="CT197" s="1"/>
    </row>
    <row r="198" spans="1:98">
      <c r="A198" s="1"/>
      <c r="B198" s="2"/>
      <c r="E198" s="1"/>
      <c r="F198" s="2"/>
      <c r="H198" s="3"/>
      <c r="J198" s="3"/>
      <c r="K198" s="3"/>
      <c r="L198" s="1"/>
      <c r="M198" s="4"/>
      <c r="N198"/>
      <c r="O198" s="1"/>
      <c r="U198" s="1"/>
      <c r="V198"/>
      <c r="X198" s="3"/>
      <c r="Z198"/>
      <c r="AA198"/>
      <c r="AB198"/>
      <c r="AD198" s="103"/>
      <c r="AE198" s="103"/>
      <c r="AH198"/>
      <c r="AI198" s="37"/>
      <c r="AJ198" s="37"/>
      <c r="AK198" s="5"/>
      <c r="AL198" s="5"/>
      <c r="AM198" s="1"/>
      <c r="AP198" s="100"/>
      <c r="AQ198" s="100"/>
      <c r="AR198" s="100"/>
      <c r="AS198" s="3"/>
      <c r="AT198" s="104"/>
      <c r="AU198"/>
      <c r="AV198" s="6"/>
      <c r="AW198" s="34"/>
      <c r="AY198" s="182"/>
      <c r="BA198" s="100"/>
      <c r="BB198" s="100"/>
      <c r="BC198" s="6"/>
      <c r="BE198" s="1"/>
      <c r="BI198"/>
      <c r="BK198" s="120"/>
      <c r="BL198" s="104"/>
      <c r="BM198" s="1"/>
      <c r="BN198" s="103"/>
      <c r="BO198" s="6"/>
      <c r="BP198" s="103"/>
      <c r="BQ198" s="6"/>
      <c r="BR198" s="6"/>
      <c r="BS198" s="6"/>
      <c r="BT198" s="105"/>
      <c r="BU198" s="105"/>
      <c r="BW198" s="5"/>
      <c r="BX198" s="5"/>
      <c r="CA198" s="6"/>
      <c r="CB198" s="1"/>
      <c r="CD198" s="23"/>
      <c r="CE198" s="23"/>
      <c r="CF198" s="8"/>
      <c r="CG198" s="5"/>
      <c r="CI198" s="1"/>
      <c r="CK198" s="10"/>
      <c r="CL198" s="106"/>
      <c r="CN198" s="103"/>
      <c r="CR198" s="1"/>
      <c r="CS198" s="1"/>
      <c r="CT198" s="1"/>
    </row>
    <row r="199" spans="1:98">
      <c r="A199" s="1"/>
      <c r="B199" s="2"/>
      <c r="E199" s="1"/>
      <c r="F199" s="2"/>
      <c r="H199" s="3"/>
      <c r="J199" s="3"/>
      <c r="K199" s="3"/>
      <c r="L199" s="1"/>
      <c r="M199" s="4"/>
      <c r="N199"/>
      <c r="O199" s="1"/>
      <c r="U199" s="1"/>
      <c r="V199"/>
      <c r="X199" s="3"/>
      <c r="Z199"/>
      <c r="AA199"/>
      <c r="AB199"/>
      <c r="AD199" s="103"/>
      <c r="AE199" s="103"/>
      <c r="AH199"/>
      <c r="AI199" s="37"/>
      <c r="AJ199" s="37"/>
      <c r="AK199" s="5"/>
      <c r="AL199" s="5"/>
      <c r="AM199" s="1"/>
      <c r="AP199" s="100"/>
      <c r="AQ199" s="100"/>
      <c r="AR199" s="100"/>
      <c r="AS199" s="3"/>
      <c r="AT199" s="104"/>
      <c r="AU199"/>
      <c r="AV199" s="6"/>
      <c r="AW199" s="34"/>
      <c r="AY199" s="182"/>
      <c r="BA199" s="100"/>
      <c r="BB199" s="100"/>
      <c r="BC199" s="6"/>
      <c r="BE199" s="1"/>
      <c r="BI199"/>
      <c r="BK199" s="118"/>
      <c r="BL199" s="104"/>
      <c r="BM199" s="1"/>
      <c r="BN199" s="103"/>
      <c r="BO199" s="6"/>
      <c r="BP199" s="103"/>
      <c r="BQ199" s="6"/>
      <c r="BR199" s="6"/>
      <c r="BS199" s="6"/>
      <c r="BT199" s="105"/>
      <c r="BU199" s="105"/>
      <c r="BW199" s="5"/>
      <c r="BX199" s="5"/>
      <c r="CA199" s="6"/>
      <c r="CB199" s="1"/>
      <c r="CD199" s="23"/>
      <c r="CE199" s="23"/>
      <c r="CF199" s="8"/>
      <c r="CG199" s="5"/>
      <c r="CI199" s="1"/>
      <c r="CK199" s="10"/>
      <c r="CL199" s="106"/>
      <c r="CM199"/>
      <c r="CN199" s="103"/>
      <c r="CR199" s="1"/>
      <c r="CS199" s="1"/>
      <c r="CT199" s="1"/>
    </row>
    <row r="200" spans="1:98">
      <c r="A200" s="1"/>
      <c r="B200" s="2"/>
      <c r="E200" s="1"/>
      <c r="F200" s="2"/>
      <c r="H200" s="3"/>
      <c r="J200" s="3"/>
      <c r="K200" s="3"/>
      <c r="L200" s="1"/>
      <c r="M200" s="4"/>
      <c r="O200" s="1"/>
      <c r="U200" s="1"/>
      <c r="V200"/>
      <c r="X200" s="3"/>
      <c r="Z200"/>
      <c r="AA200"/>
      <c r="AB200"/>
      <c r="AD200" s="103"/>
      <c r="AE200" s="103"/>
      <c r="AH200"/>
      <c r="AI200" s="37"/>
      <c r="AJ200" s="37"/>
      <c r="AK200" s="5"/>
      <c r="AL200" s="5"/>
      <c r="AM200" s="1"/>
      <c r="AP200" s="100"/>
      <c r="AQ200" s="100"/>
      <c r="AR200" s="100"/>
      <c r="AS200" s="3"/>
      <c r="AT200" s="104"/>
      <c r="AU200"/>
      <c r="AV200" s="6"/>
      <c r="AW200" s="34"/>
      <c r="AY200" s="182"/>
      <c r="BA200" s="100"/>
      <c r="BB200" s="100"/>
      <c r="BC200" s="6"/>
      <c r="BE200" s="1"/>
      <c r="BI200"/>
      <c r="BK200" s="118"/>
      <c r="BL200" s="104"/>
      <c r="BM200" s="1"/>
      <c r="BN200" s="103"/>
      <c r="BO200" s="6"/>
      <c r="BP200" s="103"/>
      <c r="BQ200" s="6"/>
      <c r="BR200" s="6"/>
      <c r="BS200" s="6"/>
      <c r="BT200" s="105"/>
      <c r="BU200" s="105"/>
      <c r="BW200" s="5"/>
      <c r="BX200" s="5"/>
      <c r="CA200" s="6"/>
      <c r="CB200" s="1"/>
      <c r="CD200" s="23"/>
      <c r="CE200" s="23"/>
      <c r="CF200" s="8"/>
      <c r="CG200" s="5"/>
      <c r="CI200" s="1"/>
      <c r="CK200" s="10"/>
      <c r="CL200" s="106"/>
      <c r="CM200"/>
      <c r="CN200" s="103"/>
      <c r="CR200" s="1"/>
      <c r="CS200" s="1"/>
      <c r="CT200" s="1"/>
    </row>
    <row r="201" spans="1:98">
      <c r="A201" s="1"/>
      <c r="B201" s="2"/>
      <c r="E201" s="1"/>
      <c r="F201" s="2"/>
      <c r="H201" s="3"/>
      <c r="J201" s="3"/>
      <c r="K201" s="3"/>
      <c r="L201" s="1"/>
      <c r="M201" s="4"/>
      <c r="N201"/>
      <c r="O201" s="1"/>
      <c r="U201" s="1"/>
      <c r="V201"/>
      <c r="X201" s="3"/>
      <c r="Z201"/>
      <c r="AA201"/>
      <c r="AB201"/>
      <c r="AD201" s="103"/>
      <c r="AE201" s="103"/>
      <c r="AH201"/>
      <c r="AI201" s="37"/>
      <c r="AJ201" s="37"/>
      <c r="AK201" s="5"/>
      <c r="AL201" s="5"/>
      <c r="AM201" s="1"/>
      <c r="AP201" s="100"/>
      <c r="AQ201" s="100"/>
      <c r="AR201" s="100"/>
      <c r="AS201" s="3"/>
      <c r="AT201" s="104"/>
      <c r="AU201"/>
      <c r="AV201" s="6"/>
      <c r="AW201" s="34"/>
      <c r="AY201" s="182"/>
      <c r="BA201" s="100"/>
      <c r="BB201" s="100"/>
      <c r="BC201" s="6"/>
      <c r="BE201" s="1"/>
      <c r="BI201"/>
      <c r="BK201" s="118"/>
      <c r="BL201" s="104"/>
      <c r="BM201" s="1"/>
      <c r="BN201" s="103"/>
      <c r="BO201" s="6"/>
      <c r="BP201" s="103"/>
      <c r="BQ201" s="6"/>
      <c r="BR201" s="6"/>
      <c r="BS201" s="6"/>
      <c r="BT201" s="105"/>
      <c r="BU201" s="105"/>
      <c r="BW201" s="5"/>
      <c r="BX201" s="5"/>
      <c r="CA201" s="6"/>
      <c r="CB201" s="1"/>
      <c r="CD201" s="23"/>
      <c r="CE201" s="23"/>
      <c r="CF201" s="8"/>
      <c r="CG201" s="5"/>
      <c r="CI201" s="1"/>
      <c r="CK201" s="10"/>
      <c r="CL201" s="106"/>
      <c r="CM201"/>
      <c r="CN201" s="103"/>
      <c r="CR201" s="1"/>
      <c r="CS201" s="1"/>
      <c r="CT201" s="1"/>
    </row>
    <row r="202" spans="1:98">
      <c r="A202" s="1"/>
      <c r="B202" s="2"/>
      <c r="E202" s="1"/>
      <c r="F202" s="2"/>
      <c r="H202" s="3"/>
      <c r="J202" s="3"/>
      <c r="K202" s="3"/>
      <c r="L202" s="1"/>
      <c r="M202" s="4"/>
      <c r="N202"/>
      <c r="O202" s="1"/>
      <c r="U202" s="1"/>
      <c r="V202"/>
      <c r="X202" s="3"/>
      <c r="Z202"/>
      <c r="AA202"/>
      <c r="AB202"/>
      <c r="AD202" s="103"/>
      <c r="AE202" s="103"/>
      <c r="AH202"/>
      <c r="AI202" s="37"/>
      <c r="AJ202" s="37"/>
      <c r="AK202" s="5"/>
      <c r="AL202" s="5"/>
      <c r="AM202" s="1"/>
      <c r="AP202" s="100"/>
      <c r="AQ202" s="100"/>
      <c r="AR202" s="100"/>
      <c r="AS202" s="3"/>
      <c r="AT202" s="104"/>
      <c r="AU202"/>
      <c r="AV202" s="6"/>
      <c r="AW202" s="34"/>
      <c r="AY202" s="182"/>
      <c r="BA202" s="100"/>
      <c r="BB202" s="100"/>
      <c r="BC202" s="6"/>
      <c r="BE202" s="1"/>
      <c r="BI202"/>
      <c r="BK202" s="118"/>
      <c r="BL202" s="104"/>
      <c r="BM202" s="1"/>
      <c r="BN202" s="103"/>
      <c r="BO202" s="6"/>
      <c r="BP202" s="103"/>
      <c r="BQ202" s="6"/>
      <c r="BR202" s="6"/>
      <c r="BS202" s="6"/>
      <c r="BT202" s="105"/>
      <c r="BU202" s="105"/>
      <c r="BW202" s="5"/>
      <c r="BX202" s="5"/>
      <c r="CA202" s="6"/>
      <c r="CB202" s="1"/>
      <c r="CD202" s="23"/>
      <c r="CE202" s="23"/>
      <c r="CF202" s="8"/>
      <c r="CG202" s="5"/>
      <c r="CI202" s="1"/>
      <c r="CK202" s="10"/>
      <c r="CL202" s="106"/>
      <c r="CM202"/>
      <c r="CN202" s="103"/>
      <c r="CR202" s="1"/>
      <c r="CS202" s="1"/>
      <c r="CT202" s="1"/>
    </row>
    <row r="203" spans="1:98">
      <c r="A203" s="1"/>
      <c r="B203" s="2"/>
      <c r="E203" s="1"/>
      <c r="F203" s="2"/>
      <c r="H203" s="3"/>
      <c r="J203" s="3"/>
      <c r="K203" s="3"/>
      <c r="L203" s="1"/>
      <c r="M203" s="4"/>
      <c r="N203"/>
      <c r="O203" s="1"/>
      <c r="U203" s="1"/>
      <c r="V203"/>
      <c r="X203" s="3"/>
      <c r="Z203"/>
      <c r="AA203"/>
      <c r="AB203"/>
      <c r="AD203" s="103"/>
      <c r="AE203" s="103"/>
      <c r="AH203"/>
      <c r="AI203" s="37"/>
      <c r="AJ203" s="37"/>
      <c r="AK203" s="5"/>
      <c r="AL203" s="5"/>
      <c r="AM203" s="1"/>
      <c r="AP203" s="100"/>
      <c r="AQ203" s="100"/>
      <c r="AR203" s="100"/>
      <c r="AS203" s="3"/>
      <c r="AT203" s="104"/>
      <c r="AU203"/>
      <c r="AV203" s="6"/>
      <c r="AW203" s="34"/>
      <c r="AY203" s="182"/>
      <c r="BA203" s="100"/>
      <c r="BB203" s="100"/>
      <c r="BC203" s="6"/>
      <c r="BE203" s="1"/>
      <c r="BI203"/>
      <c r="BK203" s="118"/>
      <c r="BL203" s="104"/>
      <c r="BM203" s="1"/>
      <c r="BN203" s="103"/>
      <c r="BO203" s="6"/>
      <c r="BP203" s="103"/>
      <c r="BQ203" s="6"/>
      <c r="BR203" s="6"/>
      <c r="BS203" s="6"/>
      <c r="BT203" s="105"/>
      <c r="BU203" s="105"/>
      <c r="BW203" s="5"/>
      <c r="BX203" s="5"/>
      <c r="CA203" s="6"/>
      <c r="CB203" s="1"/>
      <c r="CD203" s="23"/>
      <c r="CE203" s="23"/>
      <c r="CF203" s="8"/>
      <c r="CG203" s="5"/>
      <c r="CI203" s="1"/>
      <c r="CK203" s="10"/>
      <c r="CL203" s="106"/>
      <c r="CM203"/>
      <c r="CN203" s="103"/>
      <c r="CR203" s="1"/>
      <c r="CS203" s="1"/>
      <c r="CT203" s="1"/>
    </row>
    <row r="204" spans="1:98">
      <c r="A204" s="1"/>
      <c r="B204" s="2"/>
      <c r="E204" s="1"/>
      <c r="F204" s="2"/>
      <c r="H204" s="3"/>
      <c r="J204" s="3"/>
      <c r="K204" s="3"/>
      <c r="L204" s="1"/>
      <c r="M204" s="4"/>
      <c r="N204"/>
      <c r="O204" s="1"/>
      <c r="U204" s="1"/>
      <c r="V204"/>
      <c r="X204" s="3"/>
      <c r="Z204"/>
      <c r="AA204"/>
      <c r="AB204"/>
      <c r="AD204" s="103"/>
      <c r="AE204" s="103"/>
      <c r="AH204"/>
      <c r="AI204" s="37"/>
      <c r="AJ204" s="37"/>
      <c r="AK204" s="5"/>
      <c r="AL204" s="5"/>
      <c r="AM204" s="1"/>
      <c r="AP204" s="100"/>
      <c r="AQ204" s="100"/>
      <c r="AR204" s="100"/>
      <c r="AS204" s="3"/>
      <c r="AT204" s="104"/>
      <c r="AU204"/>
      <c r="AV204" s="6"/>
      <c r="AW204" s="34"/>
      <c r="AY204" s="182"/>
      <c r="BA204" s="100"/>
      <c r="BB204" s="100"/>
      <c r="BC204" s="6"/>
      <c r="BE204" s="1"/>
      <c r="BI204"/>
      <c r="BK204" s="118"/>
      <c r="BL204" s="104"/>
      <c r="BM204" s="1"/>
      <c r="BN204" s="103"/>
      <c r="BO204" s="6"/>
      <c r="BP204" s="103"/>
      <c r="BQ204" s="6"/>
      <c r="BR204" s="6"/>
      <c r="BS204" s="6"/>
      <c r="BT204" s="105"/>
      <c r="BU204" s="105"/>
      <c r="BW204" s="5"/>
      <c r="BX204" s="5"/>
      <c r="CA204" s="6"/>
      <c r="CB204" s="1"/>
      <c r="CD204" s="23"/>
      <c r="CE204" s="23"/>
      <c r="CF204" s="8"/>
      <c r="CG204" s="5"/>
      <c r="CI204" s="1"/>
      <c r="CK204" s="10"/>
      <c r="CL204" s="106"/>
      <c r="CM204"/>
      <c r="CN204" s="103"/>
      <c r="CR204" s="1"/>
      <c r="CS204" s="1"/>
      <c r="CT204" s="1"/>
    </row>
    <row r="205" spans="1:98">
      <c r="A205" s="1"/>
      <c r="B205" s="2"/>
      <c r="E205" s="1"/>
      <c r="F205" s="2"/>
      <c r="H205" s="3"/>
      <c r="J205" s="3"/>
      <c r="K205" s="3"/>
      <c r="L205" s="1"/>
      <c r="M205" s="4"/>
      <c r="N205"/>
      <c r="O205" s="1"/>
      <c r="U205" s="1"/>
      <c r="V205"/>
      <c r="X205" s="3"/>
      <c r="Z205"/>
      <c r="AA205"/>
      <c r="AB205"/>
      <c r="AD205" s="103"/>
      <c r="AE205" s="103"/>
      <c r="AH205"/>
      <c r="AI205" s="37"/>
      <c r="AJ205" s="37"/>
      <c r="AK205" s="5"/>
      <c r="AL205" s="5"/>
      <c r="AM205" s="1"/>
      <c r="AP205" s="100"/>
      <c r="AQ205" s="100"/>
      <c r="AR205" s="100"/>
      <c r="AS205" s="3"/>
      <c r="AT205" s="104"/>
      <c r="AU205"/>
      <c r="AV205" s="6"/>
      <c r="AW205" s="34"/>
      <c r="AY205" s="182"/>
      <c r="BA205" s="100"/>
      <c r="BB205" s="100"/>
      <c r="BC205" s="6"/>
      <c r="BE205" s="1"/>
      <c r="BI205"/>
      <c r="BK205" s="118"/>
      <c r="BL205" s="104"/>
      <c r="BM205" s="1"/>
      <c r="BN205" s="103"/>
      <c r="BO205" s="6"/>
      <c r="BP205" s="103"/>
      <c r="BQ205" s="6"/>
      <c r="BR205" s="6"/>
      <c r="BS205" s="6"/>
      <c r="BT205" s="105"/>
      <c r="BU205" s="105"/>
      <c r="BW205" s="5"/>
      <c r="BX205" s="5"/>
      <c r="CA205" s="6"/>
      <c r="CB205" s="1"/>
      <c r="CD205" s="23"/>
      <c r="CE205" s="23"/>
      <c r="CF205" s="8"/>
      <c r="CG205" s="5"/>
      <c r="CI205" s="1"/>
      <c r="CK205" s="10"/>
      <c r="CL205" s="106"/>
      <c r="CM205"/>
      <c r="CN205" s="103"/>
      <c r="CR205" s="1"/>
      <c r="CS205" s="1"/>
      <c r="CT205" s="1"/>
    </row>
    <row r="206" spans="1:98">
      <c r="A206" s="1"/>
      <c r="B206" s="2"/>
      <c r="E206" s="1"/>
      <c r="F206" s="2"/>
      <c r="H206" s="3"/>
      <c r="J206" s="3"/>
      <c r="K206" s="3"/>
      <c r="L206" s="1"/>
      <c r="M206" s="4"/>
      <c r="N206"/>
      <c r="O206" s="1"/>
      <c r="U206" s="1"/>
      <c r="V206"/>
      <c r="X206" s="3"/>
      <c r="Z206"/>
      <c r="AA206"/>
      <c r="AB206"/>
      <c r="AD206" s="103"/>
      <c r="AE206" s="103"/>
      <c r="AH206"/>
      <c r="AI206" s="37"/>
      <c r="AJ206" s="37"/>
      <c r="AK206" s="5"/>
      <c r="AL206" s="5"/>
      <c r="AM206" s="1"/>
      <c r="AP206" s="100"/>
      <c r="AQ206" s="100"/>
      <c r="AR206" s="100"/>
      <c r="AS206" s="3"/>
      <c r="AT206" s="104"/>
      <c r="AU206"/>
      <c r="AV206" s="6"/>
      <c r="AW206" s="34"/>
      <c r="AY206" s="182"/>
      <c r="BA206" s="100"/>
      <c r="BB206" s="100"/>
      <c r="BC206" s="6"/>
      <c r="BE206" s="1"/>
      <c r="BI206"/>
      <c r="BK206" s="118"/>
      <c r="BL206" s="104"/>
      <c r="BM206" s="1"/>
      <c r="BN206" s="103"/>
      <c r="BO206" s="6"/>
      <c r="BP206" s="103"/>
      <c r="BQ206" s="6"/>
      <c r="BR206" s="6"/>
      <c r="BS206" s="6"/>
      <c r="BT206" s="105"/>
      <c r="BU206" s="105"/>
      <c r="BW206" s="5"/>
      <c r="BX206" s="5"/>
      <c r="CA206" s="6"/>
      <c r="CB206" s="1"/>
      <c r="CD206" s="23"/>
      <c r="CE206" s="23"/>
      <c r="CF206" s="8"/>
      <c r="CG206" s="5"/>
      <c r="CI206" s="1"/>
      <c r="CK206" s="10"/>
      <c r="CL206" s="106"/>
      <c r="CM206"/>
      <c r="CN206" s="103"/>
      <c r="CR206" s="1"/>
      <c r="CS206" s="1"/>
      <c r="CT206" s="1"/>
    </row>
    <row r="207" spans="1:98" ht="15" customHeight="1">
      <c r="A207" s="1"/>
      <c r="B207" s="2"/>
      <c r="E207" s="1"/>
      <c r="F207" s="2"/>
      <c r="H207" s="3"/>
      <c r="J207" s="3"/>
      <c r="K207" s="3"/>
      <c r="L207" s="1"/>
      <c r="M207" s="4"/>
      <c r="N207"/>
      <c r="O207" s="1"/>
      <c r="U207" s="1"/>
      <c r="V207"/>
      <c r="X207" s="3"/>
      <c r="Z207"/>
      <c r="AA207"/>
      <c r="AB207"/>
      <c r="AD207" s="103"/>
      <c r="AE207" s="103"/>
      <c r="AH207"/>
      <c r="AK207" s="5"/>
      <c r="AL207" s="5"/>
      <c r="AM207" s="1"/>
      <c r="AP207" s="100"/>
      <c r="AQ207" s="100"/>
      <c r="AR207" s="100"/>
      <c r="AS207" s="3"/>
      <c r="AT207" s="104"/>
      <c r="AU207"/>
      <c r="AV207" s="6"/>
      <c r="AW207" s="34"/>
      <c r="AY207" s="182"/>
      <c r="BA207" s="100"/>
      <c r="BB207" s="100"/>
      <c r="BC207" s="6"/>
      <c r="BE207" s="1"/>
      <c r="BI207"/>
      <c r="BK207" s="118"/>
      <c r="BL207" s="104"/>
      <c r="BM207" s="1"/>
      <c r="BN207" s="103"/>
      <c r="BO207" s="6"/>
      <c r="BP207" s="103"/>
      <c r="BQ207" s="6"/>
      <c r="BR207" s="6"/>
      <c r="BS207" s="6"/>
      <c r="BT207" s="105"/>
      <c r="BU207" s="105"/>
      <c r="BW207" s="5"/>
      <c r="BX207" s="5"/>
      <c r="CA207" s="6"/>
      <c r="CB207" s="1"/>
      <c r="CD207" s="23"/>
      <c r="CE207" s="23"/>
      <c r="CF207" s="8"/>
      <c r="CG207" s="5"/>
      <c r="CI207" s="1"/>
      <c r="CK207" s="10"/>
      <c r="CL207" s="106"/>
      <c r="CM207"/>
      <c r="CN207" s="103"/>
      <c r="CR207" s="1"/>
      <c r="CS207" s="1"/>
      <c r="CT207" s="1"/>
    </row>
    <row r="208" spans="1:98" ht="15" customHeight="1">
      <c r="A208" s="1"/>
      <c r="B208" s="2"/>
      <c r="E208" s="1"/>
      <c r="F208" s="2"/>
      <c r="H208" s="3"/>
      <c r="J208" s="3"/>
      <c r="K208" s="3"/>
      <c r="L208" s="1"/>
      <c r="M208" s="4"/>
      <c r="N208"/>
      <c r="O208" s="1"/>
      <c r="U208" s="1"/>
      <c r="V208"/>
      <c r="X208" s="3"/>
      <c r="Z208"/>
      <c r="AA208"/>
      <c r="AB208"/>
      <c r="AD208" s="103"/>
      <c r="AE208" s="103"/>
      <c r="AH208"/>
      <c r="AI208" s="37"/>
      <c r="AJ208" s="37"/>
      <c r="AK208" s="5"/>
      <c r="AL208" s="5"/>
      <c r="AM208" s="1"/>
      <c r="AP208" s="100"/>
      <c r="AQ208" s="100"/>
      <c r="AR208" s="100"/>
      <c r="AS208" s="3"/>
      <c r="AT208" s="104"/>
      <c r="AU208"/>
      <c r="AV208" s="6"/>
      <c r="AW208" s="34"/>
      <c r="AY208" s="182"/>
      <c r="BA208" s="100"/>
      <c r="BB208" s="100"/>
      <c r="BC208" s="6"/>
      <c r="BE208" s="1"/>
      <c r="BI208"/>
      <c r="BK208" s="118"/>
      <c r="BL208" s="104"/>
      <c r="BM208" s="1"/>
      <c r="BN208" s="103"/>
      <c r="BO208" s="6"/>
      <c r="BP208" s="103"/>
      <c r="BQ208" s="6"/>
      <c r="BR208" s="6"/>
      <c r="BS208" s="6"/>
      <c r="BT208" s="105"/>
      <c r="BU208" s="105"/>
      <c r="BW208" s="5"/>
      <c r="BX208" s="5"/>
      <c r="CA208" s="6"/>
      <c r="CB208" s="1"/>
      <c r="CD208" s="23"/>
      <c r="CE208" s="23"/>
      <c r="CF208" s="8"/>
      <c r="CG208" s="5"/>
      <c r="CI208" s="1"/>
      <c r="CK208" s="10"/>
      <c r="CL208" s="106"/>
      <c r="CM208"/>
      <c r="CN208" s="103"/>
      <c r="CR208" s="1"/>
      <c r="CS208" s="1"/>
      <c r="CT208" s="1"/>
    </row>
    <row r="209" spans="1:98">
      <c r="A209" s="1"/>
      <c r="B209" s="2"/>
      <c r="E209" s="1"/>
      <c r="F209" s="2"/>
      <c r="H209" s="3"/>
      <c r="J209" s="3"/>
      <c r="K209" s="3"/>
      <c r="L209" s="1"/>
      <c r="M209" s="4"/>
      <c r="N209"/>
      <c r="O209" s="1"/>
      <c r="U209" s="1"/>
      <c r="V209"/>
      <c r="X209" s="3"/>
      <c r="Z209"/>
      <c r="AA209"/>
      <c r="AB209"/>
      <c r="AD209" s="103"/>
      <c r="AE209" s="103"/>
      <c r="AH209"/>
      <c r="AK209" s="5"/>
      <c r="AL209" s="5"/>
      <c r="AM209" s="1"/>
      <c r="AP209" s="100"/>
      <c r="AQ209" s="100"/>
      <c r="AR209" s="100"/>
      <c r="AS209" s="3"/>
      <c r="AT209" s="104"/>
      <c r="AU209"/>
      <c r="AV209" s="6"/>
      <c r="AW209" s="34"/>
      <c r="AY209" s="182"/>
      <c r="BA209" s="100"/>
      <c r="BB209" s="100"/>
      <c r="BC209" s="6"/>
      <c r="BE209" s="1"/>
      <c r="BI209" s="103"/>
      <c r="BK209" s="118"/>
      <c r="BL209" s="104"/>
      <c r="BM209" s="1"/>
      <c r="BN209" s="103"/>
      <c r="BO209" s="6"/>
      <c r="BP209" s="103"/>
      <c r="BQ209" s="6"/>
      <c r="BR209" s="6"/>
      <c r="BS209" s="6"/>
      <c r="BT209" s="105"/>
      <c r="BU209" s="105"/>
      <c r="BW209" s="5"/>
      <c r="BX209" s="5"/>
      <c r="CA209" s="6"/>
      <c r="CB209" s="1"/>
      <c r="CD209" s="23"/>
      <c r="CE209" s="23"/>
      <c r="CF209" s="8"/>
      <c r="CG209" s="5"/>
      <c r="CI209" s="1"/>
      <c r="CK209" s="10"/>
      <c r="CL209" s="106"/>
      <c r="CM209"/>
      <c r="CN209" s="103"/>
      <c r="CR209" s="1"/>
      <c r="CS209" s="1"/>
      <c r="CT209" s="1"/>
    </row>
    <row r="210" spans="1:98">
      <c r="A210" s="1"/>
      <c r="B210" s="2"/>
      <c r="E210" s="1"/>
      <c r="F210" s="2"/>
      <c r="H210" s="3"/>
      <c r="J210" s="3"/>
      <c r="K210" s="3"/>
      <c r="L210" s="1"/>
      <c r="M210" s="4"/>
      <c r="N210"/>
      <c r="O210" s="1"/>
      <c r="U210" s="1"/>
      <c r="V210"/>
      <c r="X210" s="3"/>
      <c r="Z210"/>
      <c r="AA210"/>
      <c r="AB210"/>
      <c r="AD210" s="103"/>
      <c r="AE210" s="103"/>
      <c r="AH210"/>
      <c r="AK210" s="5"/>
      <c r="AL210" s="5"/>
      <c r="AM210" s="1"/>
      <c r="AP210" s="100"/>
      <c r="AQ210" s="100"/>
      <c r="AR210" s="100"/>
      <c r="AS210" s="3"/>
      <c r="AT210" s="104"/>
      <c r="AU210"/>
      <c r="AV210" s="6"/>
      <c r="AW210" s="34"/>
      <c r="AY210" s="182"/>
      <c r="BA210" s="100"/>
      <c r="BB210" s="100"/>
      <c r="BC210" s="6"/>
      <c r="BE210" s="1"/>
      <c r="BI210"/>
      <c r="BK210" s="118"/>
      <c r="BL210" s="104"/>
      <c r="BM210" s="1"/>
      <c r="BN210" s="103"/>
      <c r="BO210" s="6"/>
      <c r="BP210" s="103"/>
      <c r="BQ210" s="6"/>
      <c r="BR210" s="6"/>
      <c r="BS210" s="6"/>
      <c r="BT210" s="105"/>
      <c r="BU210" s="105"/>
      <c r="BW210" s="5"/>
      <c r="BX210" s="5"/>
      <c r="CA210" s="6"/>
      <c r="CB210" s="1"/>
      <c r="CD210" s="23"/>
      <c r="CE210" s="23"/>
      <c r="CF210" s="8"/>
      <c r="CG210" s="5"/>
      <c r="CI210" s="1"/>
      <c r="CK210" s="10"/>
      <c r="CL210" s="106"/>
      <c r="CM210"/>
      <c r="CN210" s="103"/>
      <c r="CR210" s="1"/>
      <c r="CS210" s="1"/>
      <c r="CT210" s="1"/>
    </row>
    <row r="211" spans="1:98">
      <c r="A211" s="1"/>
      <c r="B211" s="2"/>
      <c r="E211" s="1"/>
      <c r="F211" s="2"/>
      <c r="H211" s="3"/>
      <c r="J211" s="3"/>
      <c r="K211" s="3"/>
      <c r="L211" s="1"/>
      <c r="M211" s="4"/>
      <c r="O211" s="1"/>
      <c r="U211" s="1"/>
      <c r="V211"/>
      <c r="X211" s="111"/>
      <c r="Z211"/>
      <c r="AA211"/>
      <c r="AB211"/>
      <c r="AD211" s="103"/>
      <c r="AE211" s="103"/>
      <c r="AK211" s="5"/>
      <c r="AL211" s="5"/>
      <c r="AM211" s="1"/>
      <c r="AP211" s="100"/>
      <c r="AQ211" s="100"/>
      <c r="AR211" s="100"/>
      <c r="AS211" s="3"/>
      <c r="AT211" s="104"/>
      <c r="AU211"/>
      <c r="AV211" s="6"/>
      <c r="AW211" s="34"/>
      <c r="AY211" s="182"/>
      <c r="BA211" s="100"/>
      <c r="BB211" s="100"/>
      <c r="BC211" s="6"/>
      <c r="BE211" s="1"/>
      <c r="BI211"/>
      <c r="BK211" s="118"/>
      <c r="BL211" s="104"/>
      <c r="BM211" s="1"/>
      <c r="BN211" s="103"/>
      <c r="BO211" s="6"/>
      <c r="BP211" s="103"/>
      <c r="BQ211" s="6"/>
      <c r="BR211" s="6"/>
      <c r="BS211" s="6"/>
      <c r="BT211" s="105"/>
      <c r="BU211" s="105"/>
      <c r="BW211" s="5"/>
      <c r="BX211" s="5"/>
      <c r="CA211" s="6"/>
      <c r="CB211" s="1"/>
      <c r="CD211" s="23"/>
      <c r="CE211" s="23"/>
      <c r="CF211" s="8"/>
      <c r="CG211" s="5"/>
      <c r="CI211" s="1"/>
      <c r="CK211" s="10"/>
      <c r="CL211" s="106"/>
      <c r="CM211"/>
      <c r="CN211" s="103"/>
      <c r="CR211" s="1"/>
      <c r="CS211" s="1"/>
      <c r="CT211" s="1"/>
    </row>
    <row r="212" spans="1:98">
      <c r="A212" s="1"/>
      <c r="B212" s="2"/>
      <c r="E212" s="1"/>
      <c r="F212" s="2"/>
      <c r="H212" s="3"/>
      <c r="J212" s="3"/>
      <c r="K212" s="3"/>
      <c r="L212" s="1"/>
      <c r="M212" s="4"/>
      <c r="N212"/>
      <c r="O212" s="1"/>
      <c r="U212" s="1"/>
      <c r="V212"/>
      <c r="X212" s="3"/>
      <c r="Z212"/>
      <c r="AA212"/>
      <c r="AB212"/>
      <c r="AD212" s="103"/>
      <c r="AE212" s="103"/>
      <c r="AH212"/>
      <c r="AI212" s="37"/>
      <c r="AJ212" s="37"/>
      <c r="AK212" s="5"/>
      <c r="AL212" s="5"/>
      <c r="AM212" s="1"/>
      <c r="AP212" s="100"/>
      <c r="AQ212" s="100"/>
      <c r="AR212" s="100"/>
      <c r="AS212" s="3"/>
      <c r="AT212" s="104"/>
      <c r="AU212"/>
      <c r="AV212" s="6"/>
      <c r="AW212" s="34"/>
      <c r="AY212" s="182"/>
      <c r="BA212" s="100"/>
      <c r="BB212" s="100"/>
      <c r="BC212" s="6"/>
      <c r="BE212" s="1"/>
      <c r="BI212"/>
      <c r="BK212" s="118"/>
      <c r="BL212" s="104"/>
      <c r="BM212" s="1"/>
      <c r="BN212" s="103"/>
      <c r="BO212" s="6"/>
      <c r="BP212" s="103"/>
      <c r="BQ212" s="6"/>
      <c r="BR212" s="6"/>
      <c r="BS212" s="6"/>
      <c r="BT212" s="105"/>
      <c r="BU212" s="105"/>
      <c r="BW212" s="5"/>
      <c r="BX212" s="5"/>
      <c r="CA212" s="6"/>
      <c r="CB212" s="1"/>
      <c r="CD212" s="23"/>
      <c r="CE212" s="23"/>
      <c r="CF212" s="8"/>
      <c r="CG212" s="5"/>
      <c r="CI212" s="1"/>
      <c r="CK212" s="10"/>
      <c r="CL212" s="106"/>
      <c r="CM212"/>
      <c r="CN212" s="103"/>
      <c r="CR212" s="1"/>
      <c r="CS212" s="1"/>
      <c r="CT212" s="1"/>
    </row>
    <row r="213" spans="1:98">
      <c r="A213" s="1"/>
      <c r="B213" s="2"/>
      <c r="E213" s="1"/>
      <c r="F213" s="2"/>
      <c r="H213" s="3"/>
      <c r="J213" s="3"/>
      <c r="K213" s="3"/>
      <c r="L213" s="1"/>
      <c r="M213" s="4"/>
      <c r="N213"/>
      <c r="O213" s="1"/>
      <c r="U213" s="1"/>
      <c r="V213"/>
      <c r="X213" s="3"/>
      <c r="Z213"/>
      <c r="AA213"/>
      <c r="AB213"/>
      <c r="AD213" s="103"/>
      <c r="AE213" s="103"/>
      <c r="AH213"/>
      <c r="AI213" s="37"/>
      <c r="AJ213" s="37"/>
      <c r="AK213" s="5"/>
      <c r="AL213" s="5"/>
      <c r="AM213" s="1"/>
      <c r="AP213" s="100"/>
      <c r="AQ213" s="100"/>
      <c r="AR213" s="100"/>
      <c r="AS213" s="3"/>
      <c r="AT213" s="104"/>
      <c r="AU213"/>
      <c r="AV213" s="6"/>
      <c r="AW213" s="34"/>
      <c r="AY213" s="182"/>
      <c r="BA213" s="100"/>
      <c r="BB213" s="100"/>
      <c r="BC213" s="6"/>
      <c r="BE213" s="1"/>
      <c r="BI213"/>
      <c r="BK213" s="118"/>
      <c r="BL213" s="104"/>
      <c r="BM213" s="1"/>
      <c r="BN213" s="103"/>
      <c r="BO213" s="6"/>
      <c r="BP213" s="103"/>
      <c r="BQ213" s="6"/>
      <c r="BR213" s="6"/>
      <c r="BS213" s="6"/>
      <c r="BT213" s="105"/>
      <c r="BU213" s="105"/>
      <c r="BW213" s="5"/>
      <c r="BX213" s="5"/>
      <c r="CA213" s="6"/>
      <c r="CB213" s="1"/>
      <c r="CD213" s="23"/>
      <c r="CE213" s="23"/>
      <c r="CF213" s="8"/>
      <c r="CG213" s="5"/>
      <c r="CI213" s="1"/>
      <c r="CK213" s="10"/>
      <c r="CL213" s="106"/>
      <c r="CM213"/>
      <c r="CN213" s="103"/>
      <c r="CR213" s="1"/>
      <c r="CS213" s="1"/>
      <c r="CT213" s="1"/>
    </row>
    <row r="214" spans="1:98">
      <c r="A214" s="1"/>
      <c r="B214" s="2"/>
      <c r="E214" s="1"/>
      <c r="F214" s="2"/>
      <c r="H214" s="3"/>
      <c r="J214" s="3"/>
      <c r="K214" s="3"/>
      <c r="L214" s="1"/>
      <c r="M214" s="4"/>
      <c r="N214"/>
      <c r="O214" s="1"/>
      <c r="U214" s="1"/>
      <c r="V214"/>
      <c r="X214" s="3"/>
      <c r="Z214"/>
      <c r="AA214"/>
      <c r="AB214"/>
      <c r="AD214" s="103"/>
      <c r="AE214" s="103"/>
      <c r="AH214"/>
      <c r="AI214" s="37"/>
      <c r="AJ214" s="37"/>
      <c r="AK214" s="5"/>
      <c r="AL214" s="5"/>
      <c r="AM214" s="1"/>
      <c r="AP214" s="100"/>
      <c r="AQ214" s="100"/>
      <c r="AR214" s="100"/>
      <c r="AS214" s="3"/>
      <c r="AT214" s="104"/>
      <c r="AU214"/>
      <c r="AV214" s="6"/>
      <c r="AW214" s="34"/>
      <c r="AY214" s="182"/>
      <c r="BA214" s="100"/>
      <c r="BB214" s="100"/>
      <c r="BC214" s="6"/>
      <c r="BE214" s="1"/>
      <c r="BI214"/>
      <c r="BK214" s="118"/>
      <c r="BL214" s="104"/>
      <c r="BM214" s="1"/>
      <c r="BN214" s="103"/>
      <c r="BO214" s="6"/>
      <c r="BP214" s="103"/>
      <c r="BQ214" s="6"/>
      <c r="BR214" s="6"/>
      <c r="BS214" s="6"/>
      <c r="BT214" s="105"/>
      <c r="BU214" s="105"/>
      <c r="BW214" s="5"/>
      <c r="BX214" s="5"/>
      <c r="CA214" s="6"/>
      <c r="CB214" s="1"/>
      <c r="CD214" s="23"/>
      <c r="CE214" s="23"/>
      <c r="CF214" s="8"/>
      <c r="CG214" s="5"/>
      <c r="CI214" s="1"/>
      <c r="CK214" s="10"/>
      <c r="CL214" s="106"/>
      <c r="CM214"/>
      <c r="CN214" s="103"/>
      <c r="CR214" s="1"/>
      <c r="CS214" s="1"/>
      <c r="CT214" s="1"/>
    </row>
    <row r="215" spans="1:98">
      <c r="A215" s="1"/>
      <c r="B215" s="2"/>
      <c r="E215" s="1"/>
      <c r="F215" s="2"/>
      <c r="H215" s="3"/>
      <c r="J215" s="3"/>
      <c r="K215" s="3"/>
      <c r="L215" s="1"/>
      <c r="M215" s="4"/>
      <c r="N215"/>
      <c r="O215" s="1"/>
      <c r="U215" s="1"/>
      <c r="V215"/>
      <c r="X215" s="3"/>
      <c r="Z215"/>
      <c r="AA215"/>
      <c r="AB215"/>
      <c r="AD215" s="103"/>
      <c r="AE215" s="103"/>
      <c r="AH215"/>
      <c r="AI215" s="37"/>
      <c r="AJ215" s="37"/>
      <c r="AK215" s="5"/>
      <c r="AL215" s="5"/>
      <c r="AM215" s="1"/>
      <c r="AP215" s="100"/>
      <c r="AQ215" s="100"/>
      <c r="AR215" s="100"/>
      <c r="AS215" s="3"/>
      <c r="AT215" s="104"/>
      <c r="AU215"/>
      <c r="AV215" s="6"/>
      <c r="AW215" s="34"/>
      <c r="AY215" s="182"/>
      <c r="BA215" s="100"/>
      <c r="BB215" s="100"/>
      <c r="BC215" s="6"/>
      <c r="BE215" s="1"/>
      <c r="BI215"/>
      <c r="BK215" s="118"/>
      <c r="BL215" s="104"/>
      <c r="BM215" s="1"/>
      <c r="BN215" s="103"/>
      <c r="BO215" s="6"/>
      <c r="BP215" s="103"/>
      <c r="BQ215" s="6"/>
      <c r="BR215" s="6"/>
      <c r="BS215" s="6"/>
      <c r="BT215" s="105"/>
      <c r="BU215" s="105"/>
      <c r="BW215" s="5"/>
      <c r="BX215" s="5"/>
      <c r="CA215" s="6"/>
      <c r="CB215" s="1"/>
      <c r="CD215" s="23"/>
      <c r="CE215" s="23"/>
      <c r="CF215" s="8"/>
      <c r="CG215" s="5"/>
      <c r="CI215" s="1"/>
      <c r="CK215" s="10"/>
      <c r="CL215" s="106"/>
      <c r="CM215"/>
      <c r="CN215" s="103"/>
      <c r="CR215" s="1"/>
      <c r="CS215" s="1"/>
      <c r="CT215" s="1"/>
    </row>
    <row r="216" spans="1:98">
      <c r="A216" s="1"/>
      <c r="B216" s="2"/>
      <c r="E216" s="1"/>
      <c r="F216" s="2"/>
      <c r="H216" s="3"/>
      <c r="J216" s="3"/>
      <c r="K216" s="3"/>
      <c r="L216" s="1"/>
      <c r="M216" s="4"/>
      <c r="N216"/>
      <c r="O216" s="1"/>
      <c r="U216" s="1"/>
      <c r="V216"/>
      <c r="X216" s="3"/>
      <c r="Z216"/>
      <c r="AA216"/>
      <c r="AB216"/>
      <c r="AD216" s="103"/>
      <c r="AE216" s="103"/>
      <c r="AG216" s="170"/>
      <c r="AH216"/>
      <c r="AI216" s="37"/>
      <c r="AJ216" s="37"/>
      <c r="AK216" s="5"/>
      <c r="AL216" s="5"/>
      <c r="AM216" s="1"/>
      <c r="AP216" s="100"/>
      <c r="AQ216" s="100"/>
      <c r="AR216" s="100"/>
      <c r="AS216" s="3"/>
      <c r="AT216" s="104"/>
      <c r="AU216"/>
      <c r="AV216" s="6"/>
      <c r="AW216" s="34"/>
      <c r="AY216" s="182"/>
      <c r="BA216" s="100"/>
      <c r="BB216" s="100"/>
      <c r="BC216" s="6"/>
      <c r="BE216" s="1"/>
      <c r="BI216"/>
      <c r="BK216" s="118"/>
      <c r="BL216" s="104"/>
      <c r="BM216" s="1"/>
      <c r="BN216" s="103"/>
      <c r="BO216" s="6"/>
      <c r="BP216" s="103"/>
      <c r="BQ216" s="6"/>
      <c r="BR216" s="6"/>
      <c r="BS216" s="6"/>
      <c r="BT216" s="105"/>
      <c r="BU216" s="105"/>
      <c r="BW216" s="5"/>
      <c r="BX216" s="5"/>
      <c r="CA216" s="6"/>
      <c r="CB216" s="1"/>
      <c r="CD216" s="23"/>
      <c r="CE216" s="23"/>
      <c r="CF216" s="8"/>
      <c r="CG216" s="5"/>
      <c r="CI216" s="1"/>
      <c r="CK216" s="10"/>
      <c r="CL216" s="106"/>
      <c r="CM216"/>
      <c r="CN216" s="103"/>
      <c r="CR216" s="1"/>
      <c r="CS216" s="1"/>
      <c r="CT216" s="1"/>
    </row>
    <row r="217" spans="1:98">
      <c r="A217" s="1"/>
      <c r="B217" s="2"/>
      <c r="E217" s="1"/>
      <c r="F217" s="2"/>
      <c r="H217" s="3"/>
      <c r="J217" s="3"/>
      <c r="K217" s="3"/>
      <c r="L217" s="1"/>
      <c r="M217" s="4"/>
      <c r="N217"/>
      <c r="O217" s="1"/>
      <c r="U217" s="1"/>
      <c r="V217"/>
      <c r="X217" s="3"/>
      <c r="Z217"/>
      <c r="AA217"/>
      <c r="AB217"/>
      <c r="AD217" s="103"/>
      <c r="AE217" s="103"/>
      <c r="AG217" s="170"/>
      <c r="AH217"/>
      <c r="AI217" s="37"/>
      <c r="AJ217" s="37"/>
      <c r="AK217" s="5"/>
      <c r="AL217" s="5"/>
      <c r="AM217" s="1"/>
      <c r="AP217" s="100"/>
      <c r="AQ217" s="100"/>
      <c r="AR217" s="100"/>
      <c r="AS217" s="3"/>
      <c r="AT217" s="104"/>
      <c r="AU217"/>
      <c r="AV217" s="6"/>
      <c r="AW217" s="34"/>
      <c r="AY217" s="182"/>
      <c r="BA217" s="100"/>
      <c r="BB217" s="100"/>
      <c r="BC217" s="6"/>
      <c r="BE217" s="1"/>
      <c r="BI217"/>
      <c r="BK217" s="118"/>
      <c r="BL217" s="104"/>
      <c r="BM217" s="1"/>
      <c r="BN217" s="103"/>
      <c r="BO217" s="6"/>
      <c r="BP217" s="103"/>
      <c r="BQ217" s="6"/>
      <c r="BR217" s="6"/>
      <c r="BS217" s="6"/>
      <c r="BT217" s="105"/>
      <c r="BU217" s="105"/>
      <c r="BW217" s="5"/>
      <c r="BX217" s="5"/>
      <c r="CA217" s="6"/>
      <c r="CB217" s="1"/>
      <c r="CD217" s="23"/>
      <c r="CE217" s="23"/>
      <c r="CF217" s="8"/>
      <c r="CG217" s="5"/>
      <c r="CI217" s="1"/>
      <c r="CK217" s="10"/>
      <c r="CL217" s="106"/>
      <c r="CM217"/>
      <c r="CN217" s="103"/>
      <c r="CR217" s="1"/>
      <c r="CS217" s="1"/>
      <c r="CT217" s="1"/>
    </row>
    <row r="218" spans="1:98">
      <c r="A218" s="1"/>
      <c r="B218" s="2"/>
      <c r="E218" s="1"/>
      <c r="F218" s="2"/>
      <c r="H218" s="3"/>
      <c r="J218" s="3"/>
      <c r="K218" s="3"/>
      <c r="L218" s="1"/>
      <c r="M218" s="4"/>
      <c r="N218"/>
      <c r="O218" s="1"/>
      <c r="U218" s="1"/>
      <c r="V218"/>
      <c r="X218" s="3"/>
      <c r="Z218"/>
      <c r="AA218"/>
      <c r="AB218"/>
      <c r="AD218" s="103"/>
      <c r="AE218" s="103"/>
      <c r="AG218" s="115"/>
      <c r="AH218"/>
      <c r="AI218" s="37"/>
      <c r="AJ218" s="37"/>
      <c r="AK218" s="5"/>
      <c r="AL218" s="5"/>
      <c r="AM218" s="1"/>
      <c r="AP218" s="100"/>
      <c r="AQ218" s="100"/>
      <c r="AR218" s="100"/>
      <c r="AS218" s="3"/>
      <c r="AT218" s="104"/>
      <c r="AU218"/>
      <c r="AV218" s="6"/>
      <c r="AW218" s="34"/>
      <c r="AY218" s="182"/>
      <c r="BA218" s="100"/>
      <c r="BB218" s="100"/>
      <c r="BC218" s="6"/>
      <c r="BE218" s="1"/>
      <c r="BI218"/>
      <c r="BK218" s="118"/>
      <c r="BL218" s="104"/>
      <c r="BM218" s="1"/>
      <c r="BN218" s="103"/>
      <c r="BO218" s="6"/>
      <c r="BP218" s="103"/>
      <c r="BQ218" s="6"/>
      <c r="BR218" s="6"/>
      <c r="BS218" s="6"/>
      <c r="BT218" s="105"/>
      <c r="BU218" s="105"/>
      <c r="BW218" s="5"/>
      <c r="BX218" s="5"/>
      <c r="CA218" s="6"/>
      <c r="CB218" s="1"/>
      <c r="CD218" s="23"/>
      <c r="CE218" s="23"/>
      <c r="CF218" s="8"/>
      <c r="CG218" s="5"/>
      <c r="CI218" s="1"/>
      <c r="CK218" s="10"/>
      <c r="CL218" s="106"/>
      <c r="CM218"/>
      <c r="CN218" s="103"/>
      <c r="CR218" s="1"/>
      <c r="CS218" s="1"/>
      <c r="CT218" s="1"/>
    </row>
    <row r="219" spans="1:98">
      <c r="A219" s="1"/>
      <c r="B219" s="2"/>
      <c r="E219" s="1"/>
      <c r="F219" s="2"/>
      <c r="H219" s="3"/>
      <c r="J219" s="3"/>
      <c r="K219" s="3"/>
      <c r="L219" s="1"/>
      <c r="M219" s="4"/>
      <c r="N219"/>
      <c r="O219" s="1"/>
      <c r="U219" s="1"/>
      <c r="V219"/>
      <c r="X219" s="3"/>
      <c r="Z219"/>
      <c r="AA219"/>
      <c r="AB219"/>
      <c r="AD219" s="103"/>
      <c r="AE219" s="103"/>
      <c r="AH219"/>
      <c r="AI219" s="37"/>
      <c r="AJ219" s="37"/>
      <c r="AK219" s="5"/>
      <c r="AL219" s="5"/>
      <c r="AM219" s="1"/>
      <c r="AP219" s="100"/>
      <c r="AQ219" s="100"/>
      <c r="AR219" s="100"/>
      <c r="AS219" s="3"/>
      <c r="AT219" s="104"/>
      <c r="AU219"/>
      <c r="AV219" s="6"/>
      <c r="AW219" s="34"/>
      <c r="AY219" s="182"/>
      <c r="BA219" s="100"/>
      <c r="BB219" s="100"/>
      <c r="BC219" s="6"/>
      <c r="BE219" s="1"/>
      <c r="BI219"/>
      <c r="BK219" s="118"/>
      <c r="BL219" s="104"/>
      <c r="BM219" s="1"/>
      <c r="BN219" s="103"/>
      <c r="BO219" s="6"/>
      <c r="BP219" s="103"/>
      <c r="BQ219" s="6"/>
      <c r="BR219" s="6"/>
      <c r="BS219" s="6"/>
      <c r="BT219" s="105"/>
      <c r="BU219" s="105"/>
      <c r="BW219" s="5"/>
      <c r="BX219" s="5"/>
      <c r="CA219" s="6"/>
      <c r="CB219" s="1"/>
      <c r="CD219" s="23"/>
      <c r="CE219" s="23"/>
      <c r="CF219" s="8"/>
      <c r="CG219" s="5"/>
      <c r="CI219" s="1"/>
      <c r="CK219" s="10"/>
      <c r="CL219" s="106"/>
      <c r="CM219"/>
      <c r="CN219" s="103"/>
      <c r="CR219" s="1"/>
      <c r="CS219" s="1"/>
      <c r="CT219" s="1"/>
    </row>
    <row r="220" spans="1:98">
      <c r="A220" s="1"/>
      <c r="B220" s="2"/>
      <c r="E220" s="1"/>
      <c r="F220" s="2"/>
      <c r="H220" s="3"/>
      <c r="J220" s="3"/>
      <c r="K220" s="3"/>
      <c r="L220" s="1"/>
      <c r="M220" s="4"/>
      <c r="N220"/>
      <c r="O220" s="1"/>
      <c r="U220" s="1"/>
      <c r="V220"/>
      <c r="X220" s="3"/>
      <c r="Z220"/>
      <c r="AA220"/>
      <c r="AB220"/>
      <c r="AD220" s="103"/>
      <c r="AE220" s="103"/>
      <c r="AG220" s="115"/>
      <c r="AH220"/>
      <c r="AI220" s="37"/>
      <c r="AJ220" s="37"/>
      <c r="AK220" s="5"/>
      <c r="AL220" s="5"/>
      <c r="AM220" s="1"/>
      <c r="AP220" s="100"/>
      <c r="AQ220" s="100"/>
      <c r="AR220" s="100"/>
      <c r="AS220" s="3"/>
      <c r="AT220" s="104"/>
      <c r="AU220"/>
      <c r="AV220" s="6"/>
      <c r="AW220" s="34"/>
      <c r="AY220" s="182"/>
      <c r="BA220" s="100"/>
      <c r="BB220" s="100"/>
      <c r="BC220" s="6"/>
      <c r="BE220" s="1"/>
      <c r="BI220"/>
      <c r="BK220" s="118"/>
      <c r="BL220" s="104"/>
      <c r="BM220" s="1"/>
      <c r="BN220" s="103"/>
      <c r="BO220" s="6"/>
      <c r="BP220" s="103"/>
      <c r="BQ220" s="6"/>
      <c r="BR220" s="6"/>
      <c r="BS220" s="6"/>
      <c r="BT220" s="105"/>
      <c r="BU220" s="105"/>
      <c r="BW220" s="5"/>
      <c r="BX220" s="5"/>
      <c r="CA220" s="6"/>
      <c r="CB220" s="1"/>
      <c r="CD220" s="23"/>
      <c r="CE220" s="23"/>
      <c r="CF220" s="8"/>
      <c r="CG220" s="5"/>
      <c r="CI220" s="1"/>
      <c r="CK220" s="10"/>
      <c r="CL220" s="106"/>
      <c r="CM220"/>
      <c r="CN220" s="103"/>
      <c r="CR220" s="1"/>
      <c r="CS220" s="1"/>
      <c r="CT220" s="1"/>
    </row>
    <row r="221" spans="1:98">
      <c r="A221" s="1"/>
      <c r="B221" s="2"/>
      <c r="E221" s="1"/>
      <c r="F221" s="2"/>
      <c r="H221" s="3"/>
      <c r="J221" s="3"/>
      <c r="K221" s="3"/>
      <c r="L221" s="1"/>
      <c r="M221" s="4"/>
      <c r="N221"/>
      <c r="O221" s="1"/>
      <c r="U221" s="1"/>
      <c r="V221"/>
      <c r="X221" s="3"/>
      <c r="Z221"/>
      <c r="AA221"/>
      <c r="AB221"/>
      <c r="AD221" s="103"/>
      <c r="AE221" s="103"/>
      <c r="AH221"/>
      <c r="AI221" s="37"/>
      <c r="AJ221" s="37"/>
      <c r="AK221" s="5"/>
      <c r="AL221" s="5"/>
      <c r="AM221" s="1"/>
      <c r="AP221" s="100"/>
      <c r="AQ221" s="100"/>
      <c r="AR221" s="100"/>
      <c r="AS221" s="3"/>
      <c r="AT221" s="104"/>
      <c r="AU221"/>
      <c r="AV221" s="6"/>
      <c r="AW221" s="34"/>
      <c r="AY221" s="182"/>
      <c r="BA221" s="100"/>
      <c r="BB221" s="100"/>
      <c r="BC221" s="6"/>
      <c r="BE221" s="1"/>
      <c r="BI221"/>
      <c r="BK221" s="118"/>
      <c r="BL221" s="104"/>
      <c r="BM221" s="1"/>
      <c r="BN221" s="103"/>
      <c r="BO221" s="6"/>
      <c r="BP221" s="103"/>
      <c r="BQ221" s="6"/>
      <c r="BR221" s="6"/>
      <c r="BS221" s="6"/>
      <c r="BT221" s="105"/>
      <c r="BU221" s="105"/>
      <c r="BW221" s="5"/>
      <c r="BX221" s="5"/>
      <c r="CA221" s="6"/>
      <c r="CB221" s="1"/>
      <c r="CD221" s="23"/>
      <c r="CE221" s="23"/>
      <c r="CF221" s="8"/>
      <c r="CG221" s="5"/>
      <c r="CI221" s="1"/>
      <c r="CK221" s="10"/>
      <c r="CL221" s="106"/>
      <c r="CM221"/>
      <c r="CN221" s="103"/>
      <c r="CR221" s="1"/>
      <c r="CS221" s="1"/>
      <c r="CT221" s="1"/>
    </row>
    <row r="222" spans="1:98">
      <c r="A222" s="1"/>
      <c r="B222" s="2"/>
      <c r="E222" s="1"/>
      <c r="F222" s="2"/>
      <c r="H222" s="3"/>
      <c r="J222" s="3"/>
      <c r="K222" s="3"/>
      <c r="L222" s="1"/>
      <c r="M222" s="4"/>
      <c r="N222"/>
      <c r="O222" s="1"/>
      <c r="U222" s="1"/>
      <c r="V222"/>
      <c r="X222" s="3"/>
      <c r="Z222"/>
      <c r="AA222"/>
      <c r="AB222"/>
      <c r="AD222" s="103"/>
      <c r="AE222" s="103"/>
      <c r="AH222"/>
      <c r="AI222" s="37"/>
      <c r="AJ222" s="37"/>
      <c r="AK222" s="5"/>
      <c r="AL222" s="5"/>
      <c r="AM222" s="1"/>
      <c r="AP222" s="100"/>
      <c r="AQ222" s="100"/>
      <c r="AR222" s="100"/>
      <c r="AS222" s="3"/>
      <c r="AT222" s="104"/>
      <c r="AU222"/>
      <c r="AV222" s="6"/>
      <c r="AW222" s="34"/>
      <c r="AY222" s="182"/>
      <c r="BA222" s="100"/>
      <c r="BB222" s="100"/>
      <c r="BC222" s="6"/>
      <c r="BE222" s="1"/>
      <c r="BI222"/>
      <c r="BK222" s="118"/>
      <c r="BL222" s="104"/>
      <c r="BM222" s="1"/>
      <c r="BN222" s="103"/>
      <c r="BO222" s="6"/>
      <c r="BP222" s="103"/>
      <c r="BQ222" s="6"/>
      <c r="BR222" s="6"/>
      <c r="BS222" s="6"/>
      <c r="BT222" s="105"/>
      <c r="BU222" s="105"/>
      <c r="BW222" s="5"/>
      <c r="BX222" s="5"/>
      <c r="CA222" s="6"/>
      <c r="CB222" s="1"/>
      <c r="CD222" s="23"/>
      <c r="CE222" s="23"/>
      <c r="CF222" s="8"/>
      <c r="CG222" s="5"/>
      <c r="CI222" s="1"/>
      <c r="CK222" s="10"/>
      <c r="CL222" s="106"/>
      <c r="CM222"/>
      <c r="CN222" s="103"/>
      <c r="CR222" s="1"/>
      <c r="CS222" s="1"/>
      <c r="CT222" s="1"/>
    </row>
    <row r="223" spans="1:98">
      <c r="A223" s="1"/>
      <c r="B223" s="2"/>
      <c r="E223" s="1"/>
      <c r="F223" s="2"/>
      <c r="H223" s="3"/>
      <c r="J223" s="3"/>
      <c r="K223" s="3"/>
      <c r="L223" s="1"/>
      <c r="M223" s="4"/>
      <c r="N223"/>
      <c r="O223" s="1"/>
      <c r="U223" s="1"/>
      <c r="V223"/>
      <c r="X223" s="3"/>
      <c r="Z223"/>
      <c r="AA223"/>
      <c r="AB223"/>
      <c r="AD223" s="103"/>
      <c r="AE223" s="103"/>
      <c r="AH223"/>
      <c r="AI223" s="37"/>
      <c r="AJ223" s="37"/>
      <c r="AK223" s="5"/>
      <c r="AL223" s="5"/>
      <c r="AM223" s="1"/>
      <c r="AP223" s="100"/>
      <c r="AQ223" s="100"/>
      <c r="AR223" s="100"/>
      <c r="AS223" s="3"/>
      <c r="AT223" s="104"/>
      <c r="AU223"/>
      <c r="AV223" s="6"/>
      <c r="AW223" s="34"/>
      <c r="AY223" s="182"/>
      <c r="BA223" s="100"/>
      <c r="BB223" s="100"/>
      <c r="BC223" s="6"/>
      <c r="BE223" s="1"/>
      <c r="BH223" s="114"/>
      <c r="BI223"/>
      <c r="BK223" s="118"/>
      <c r="BL223" s="104"/>
      <c r="BM223" s="1"/>
      <c r="BN223" s="103"/>
      <c r="BO223" s="6"/>
      <c r="BP223" s="103"/>
      <c r="BQ223" s="6"/>
      <c r="BR223" s="6"/>
      <c r="BS223" s="6"/>
      <c r="BT223" s="105"/>
      <c r="BU223" s="105"/>
      <c r="BW223" s="5"/>
      <c r="BX223" s="5"/>
      <c r="CA223" s="6"/>
      <c r="CB223" s="1"/>
      <c r="CD223" s="23"/>
      <c r="CE223" s="23"/>
      <c r="CF223" s="8"/>
      <c r="CG223" s="5"/>
      <c r="CI223" s="1"/>
      <c r="CK223" s="10"/>
      <c r="CL223" s="106"/>
      <c r="CM223"/>
      <c r="CN223" s="103"/>
      <c r="CR223" s="1"/>
      <c r="CS223" s="1"/>
      <c r="CT223" s="1"/>
    </row>
    <row r="224" spans="1:98">
      <c r="A224" s="1"/>
      <c r="B224" s="2"/>
      <c r="E224" s="1"/>
      <c r="F224" s="2"/>
      <c r="H224" s="3"/>
      <c r="J224" s="3"/>
      <c r="K224" s="3"/>
      <c r="L224" s="1"/>
      <c r="M224" s="4"/>
      <c r="N224"/>
      <c r="O224" s="1"/>
      <c r="U224" s="1"/>
      <c r="V224"/>
      <c r="X224" s="3"/>
      <c r="Z224"/>
      <c r="AA224"/>
      <c r="AB224"/>
      <c r="AD224" s="103"/>
      <c r="AE224" s="103"/>
      <c r="AH224"/>
      <c r="AI224" s="37"/>
      <c r="AJ224" s="37"/>
      <c r="AK224" s="5"/>
      <c r="AL224" s="5"/>
      <c r="AM224" s="1"/>
      <c r="AP224" s="100"/>
      <c r="AQ224" s="100"/>
      <c r="AR224" s="100"/>
      <c r="AS224" s="3"/>
      <c r="AT224" s="104"/>
      <c r="AU224"/>
      <c r="AV224" s="6"/>
      <c r="AW224" s="34"/>
      <c r="AY224" s="182"/>
      <c r="BA224" s="100"/>
      <c r="BB224" s="100"/>
      <c r="BC224" s="6"/>
      <c r="BE224" s="1"/>
      <c r="BI224"/>
      <c r="BK224" s="118"/>
      <c r="BL224" s="104"/>
      <c r="BM224" s="1"/>
      <c r="BN224" s="103"/>
      <c r="BO224" s="6"/>
      <c r="BP224" s="103"/>
      <c r="BQ224" s="6"/>
      <c r="BR224" s="6"/>
      <c r="BS224" s="6"/>
      <c r="BT224" s="105"/>
      <c r="BU224" s="105"/>
      <c r="BW224" s="5"/>
      <c r="BX224" s="5"/>
      <c r="CA224" s="6"/>
      <c r="CB224" s="1"/>
      <c r="CD224" s="23"/>
      <c r="CE224" s="23"/>
      <c r="CF224" s="8"/>
      <c r="CG224" s="5"/>
      <c r="CI224" s="1"/>
      <c r="CK224" s="10"/>
      <c r="CL224" s="106"/>
      <c r="CM224"/>
      <c r="CN224" s="103"/>
      <c r="CR224" s="1"/>
      <c r="CS224" s="1"/>
      <c r="CT224" s="1"/>
    </row>
    <row r="225" spans="1:98">
      <c r="A225" s="1"/>
      <c r="B225" s="2"/>
      <c r="E225" s="1"/>
      <c r="F225" s="2"/>
      <c r="H225" s="3"/>
      <c r="J225" s="3"/>
      <c r="K225" s="3"/>
      <c r="L225" s="1"/>
      <c r="M225" s="4"/>
      <c r="N225"/>
      <c r="O225" s="1"/>
      <c r="U225" s="1"/>
      <c r="V225"/>
      <c r="X225" s="3"/>
      <c r="Z225"/>
      <c r="AA225"/>
      <c r="AB225"/>
      <c r="AD225" s="103"/>
      <c r="AE225" s="103"/>
      <c r="AH225"/>
      <c r="AI225" s="37"/>
      <c r="AJ225" s="37"/>
      <c r="AK225" s="5"/>
      <c r="AL225" s="5"/>
      <c r="AM225" s="1"/>
      <c r="AP225" s="100"/>
      <c r="AQ225" s="100"/>
      <c r="AR225" s="100"/>
      <c r="AS225" s="3"/>
      <c r="AT225" s="104"/>
      <c r="AU225"/>
      <c r="AV225" s="6"/>
      <c r="AW225" s="34"/>
      <c r="AY225" s="182"/>
      <c r="BA225" s="100"/>
      <c r="BB225" s="100"/>
      <c r="BC225" s="6"/>
      <c r="BE225" s="1"/>
      <c r="BI225"/>
      <c r="BK225" s="121"/>
      <c r="BL225" s="104"/>
      <c r="BM225" s="1"/>
      <c r="BN225" s="103"/>
      <c r="BO225" s="6"/>
      <c r="BP225" s="103"/>
      <c r="BQ225" s="6"/>
      <c r="BR225" s="6"/>
      <c r="BS225" s="6"/>
      <c r="BT225" s="105"/>
      <c r="BU225" s="105"/>
      <c r="BW225" s="5"/>
      <c r="BX225" s="5"/>
      <c r="CA225" s="6"/>
      <c r="CB225" s="1"/>
      <c r="CD225" s="23"/>
      <c r="CE225" s="23"/>
      <c r="CF225" s="8"/>
      <c r="CG225" s="5"/>
      <c r="CI225" s="1"/>
      <c r="CK225" s="10"/>
      <c r="CL225" s="106"/>
      <c r="CM225"/>
      <c r="CN225" s="103"/>
      <c r="CR225" s="1"/>
      <c r="CS225" s="1"/>
      <c r="CT225" s="1"/>
    </row>
    <row r="226" spans="1:98" ht="15" customHeight="1">
      <c r="A226" s="1"/>
      <c r="B226" s="2"/>
      <c r="E226" s="1"/>
      <c r="F226" s="2"/>
      <c r="H226" s="3"/>
      <c r="J226" s="3"/>
      <c r="K226" s="3"/>
      <c r="L226" s="1"/>
      <c r="M226" s="4"/>
      <c r="N226"/>
      <c r="O226" s="1"/>
      <c r="U226" s="1"/>
      <c r="V226"/>
      <c r="X226" s="3"/>
      <c r="Z226"/>
      <c r="AA226"/>
      <c r="AB226"/>
      <c r="AD226" s="103"/>
      <c r="AE226" s="103"/>
      <c r="AH226"/>
      <c r="AI226" s="37"/>
      <c r="AJ226" s="37"/>
      <c r="AK226" s="5"/>
      <c r="AL226" s="5"/>
      <c r="AM226" s="1"/>
      <c r="AP226" s="100"/>
      <c r="AQ226" s="100"/>
      <c r="AR226" s="100"/>
      <c r="AS226" s="3"/>
      <c r="AT226" s="104"/>
      <c r="AU226"/>
      <c r="AV226" s="6"/>
      <c r="AW226" s="34"/>
      <c r="AY226" s="182"/>
      <c r="BA226" s="100"/>
      <c r="BB226" s="100"/>
      <c r="BC226" s="6"/>
      <c r="BE226" s="1"/>
      <c r="BI226"/>
      <c r="BK226" s="118"/>
      <c r="BL226" s="104"/>
      <c r="BM226" s="1"/>
      <c r="BN226" s="103"/>
      <c r="BO226" s="6"/>
      <c r="BP226" s="103"/>
      <c r="BQ226" s="6"/>
      <c r="BR226" s="6"/>
      <c r="BS226" s="6"/>
      <c r="BT226" s="105"/>
      <c r="BU226" s="105"/>
      <c r="BW226" s="5"/>
      <c r="BX226" s="5"/>
      <c r="CA226" s="6"/>
      <c r="CB226" s="1"/>
      <c r="CD226" s="23"/>
      <c r="CE226" s="23"/>
      <c r="CF226" s="8"/>
      <c r="CG226" s="5"/>
      <c r="CI226" s="1"/>
      <c r="CK226" s="10"/>
      <c r="CL226" s="106"/>
      <c r="CM226"/>
      <c r="CN226" s="103"/>
      <c r="CR226" s="1"/>
      <c r="CS226" s="1"/>
      <c r="CT226" s="1"/>
    </row>
    <row r="227" spans="1:98">
      <c r="A227" s="1"/>
      <c r="B227" s="2"/>
      <c r="E227" s="1"/>
      <c r="F227" s="2"/>
      <c r="H227" s="3"/>
      <c r="J227" s="3"/>
      <c r="K227" s="3"/>
      <c r="L227" s="1"/>
      <c r="M227" s="4"/>
      <c r="N227"/>
      <c r="O227" s="1"/>
      <c r="U227" s="1"/>
      <c r="V227"/>
      <c r="X227" s="3"/>
      <c r="Z227"/>
      <c r="AA227"/>
      <c r="AB227"/>
      <c r="AD227" s="103"/>
      <c r="AG227" s="170"/>
      <c r="AH227"/>
      <c r="AI227" s="37"/>
      <c r="AJ227" s="37"/>
      <c r="AK227" s="5"/>
      <c r="AL227" s="5"/>
      <c r="AM227" s="1"/>
      <c r="AP227" s="100"/>
      <c r="AQ227" s="100"/>
      <c r="AR227" s="100"/>
      <c r="AS227" s="3"/>
      <c r="AT227" s="104"/>
      <c r="AU227"/>
      <c r="AV227" s="6"/>
      <c r="AW227" s="34"/>
      <c r="AY227" s="182"/>
      <c r="BA227" s="100"/>
      <c r="BB227" s="100"/>
      <c r="BC227" s="6"/>
      <c r="BE227" s="1"/>
      <c r="BI227"/>
      <c r="BK227" s="118"/>
      <c r="BL227" s="104"/>
      <c r="BM227" s="1"/>
      <c r="BN227" s="103"/>
      <c r="BO227" s="6"/>
      <c r="BP227" s="103"/>
      <c r="BQ227" s="6"/>
      <c r="BR227" s="6"/>
      <c r="BS227" s="6"/>
      <c r="BT227" s="105"/>
      <c r="BU227" s="105"/>
      <c r="BW227" s="5"/>
      <c r="BX227" s="5"/>
      <c r="CA227" s="6"/>
      <c r="CB227" s="1"/>
      <c r="CD227" s="23"/>
      <c r="CE227" s="23"/>
      <c r="CF227" s="8"/>
      <c r="CG227" s="5"/>
      <c r="CI227" s="1"/>
      <c r="CK227" s="10"/>
      <c r="CL227" s="106"/>
      <c r="CM227"/>
      <c r="CN227" s="103"/>
      <c r="CR227" s="1"/>
      <c r="CS227" s="1"/>
      <c r="CT227" s="1"/>
    </row>
    <row r="228" spans="1:98">
      <c r="A228" s="1"/>
      <c r="B228" s="2"/>
      <c r="E228" s="1"/>
      <c r="F228" s="2"/>
      <c r="H228" s="3"/>
      <c r="J228" s="3"/>
      <c r="K228" s="3"/>
      <c r="L228" s="1"/>
      <c r="M228" s="4"/>
      <c r="N228"/>
      <c r="O228" s="1"/>
      <c r="U228" s="1"/>
      <c r="V228"/>
      <c r="X228" s="3"/>
      <c r="Z228"/>
      <c r="AA228"/>
      <c r="AB228"/>
      <c r="AD228" s="103"/>
      <c r="AE228" s="103"/>
      <c r="AH228"/>
      <c r="AI228" s="37"/>
      <c r="AJ228" s="37"/>
      <c r="AK228" s="5"/>
      <c r="AL228" s="37"/>
      <c r="AM228" s="1"/>
      <c r="AP228" s="100"/>
      <c r="AQ228" s="100"/>
      <c r="AR228" s="100"/>
      <c r="AS228" s="3"/>
      <c r="AT228" s="104"/>
      <c r="AU228"/>
      <c r="AV228" s="6"/>
      <c r="AW228" s="34"/>
      <c r="AY228" s="182"/>
      <c r="BA228" s="100"/>
      <c r="BB228" s="100"/>
      <c r="BC228" s="6"/>
      <c r="BE228" s="1"/>
      <c r="BI228"/>
      <c r="BK228" s="118"/>
      <c r="BL228" s="104"/>
      <c r="BM228" s="1"/>
      <c r="BN228" s="103"/>
      <c r="BO228" s="6"/>
      <c r="BP228" s="103"/>
      <c r="BQ228" s="6"/>
      <c r="BR228" s="6"/>
      <c r="BS228" s="6"/>
      <c r="BT228" s="105"/>
      <c r="BU228" s="105"/>
      <c r="BW228" s="5"/>
      <c r="BX228" s="5"/>
      <c r="CA228" s="6"/>
      <c r="CB228" s="1"/>
      <c r="CD228" s="23"/>
      <c r="CE228" s="23"/>
      <c r="CF228" s="8"/>
      <c r="CG228" s="5"/>
      <c r="CI228" s="1"/>
      <c r="CK228" s="10"/>
      <c r="CL228" s="106"/>
      <c r="CM228"/>
      <c r="CN228" s="103"/>
      <c r="CR228" s="1"/>
      <c r="CS228" s="1"/>
      <c r="CT228" s="1"/>
    </row>
    <row r="229" spans="1:98">
      <c r="A229" s="1"/>
      <c r="B229" s="2"/>
      <c r="E229" s="1"/>
      <c r="F229" s="2"/>
      <c r="H229" s="3"/>
      <c r="J229" s="3"/>
      <c r="K229" s="3"/>
      <c r="L229" s="1"/>
      <c r="M229" s="4"/>
      <c r="N229"/>
      <c r="O229" s="1"/>
      <c r="U229" s="1"/>
      <c r="V229"/>
      <c r="X229" s="3"/>
      <c r="Z229"/>
      <c r="AA229"/>
      <c r="AB229"/>
      <c r="AD229" s="103"/>
      <c r="AE229" s="103"/>
      <c r="AG229" s="115"/>
      <c r="AH229"/>
      <c r="AI229" s="37"/>
      <c r="AJ229" s="37"/>
      <c r="AK229" s="5"/>
      <c r="AL229" s="5"/>
      <c r="AM229" s="1"/>
      <c r="AP229" s="100"/>
      <c r="AQ229" s="100"/>
      <c r="AR229" s="100"/>
      <c r="AS229" s="3"/>
      <c r="AT229" s="104"/>
      <c r="AU229"/>
      <c r="AV229" s="6"/>
      <c r="AW229" s="34"/>
      <c r="AY229" s="182"/>
      <c r="BA229" s="100"/>
      <c r="BB229" s="100"/>
      <c r="BC229" s="6"/>
      <c r="BE229" s="1"/>
      <c r="BI229"/>
      <c r="BK229" s="118"/>
      <c r="BL229" s="104"/>
      <c r="BM229" s="1"/>
      <c r="BN229" s="103"/>
      <c r="BO229" s="6"/>
      <c r="BP229" s="103"/>
      <c r="BQ229" s="6"/>
      <c r="BR229" s="6"/>
      <c r="BS229" s="6"/>
      <c r="BT229" s="105"/>
      <c r="BU229" s="105"/>
      <c r="BW229" s="5"/>
      <c r="BX229" s="5"/>
      <c r="CA229" s="6"/>
      <c r="CB229" s="1"/>
      <c r="CD229" s="23"/>
      <c r="CE229" s="23"/>
      <c r="CF229" s="8"/>
      <c r="CG229" s="5"/>
      <c r="CI229" s="1"/>
      <c r="CK229" s="10"/>
      <c r="CL229" s="106"/>
      <c r="CM229"/>
      <c r="CN229" s="103"/>
      <c r="CR229" s="1"/>
      <c r="CS229" s="1"/>
      <c r="CT229" s="1"/>
    </row>
    <row r="230" spans="1:98">
      <c r="A230" s="1"/>
      <c r="B230" s="2"/>
      <c r="E230" s="1"/>
      <c r="F230" s="2"/>
      <c r="H230" s="3"/>
      <c r="J230" s="3"/>
      <c r="K230" s="3"/>
      <c r="L230" s="1"/>
      <c r="M230" s="4"/>
      <c r="N230"/>
      <c r="O230" s="1"/>
      <c r="U230" s="1"/>
      <c r="V230"/>
      <c r="X230" s="3"/>
      <c r="Z230"/>
      <c r="AA230"/>
      <c r="AB230"/>
      <c r="AD230" s="103"/>
      <c r="AE230" s="103"/>
      <c r="AH230"/>
      <c r="AI230" s="37"/>
      <c r="AJ230" s="37"/>
      <c r="AK230" s="5"/>
      <c r="AL230" s="5"/>
      <c r="AM230" s="1"/>
      <c r="AP230" s="100"/>
      <c r="AQ230" s="100"/>
      <c r="AR230" s="100"/>
      <c r="AS230" s="3"/>
      <c r="AT230" s="104"/>
      <c r="AU230"/>
      <c r="AV230" s="6"/>
      <c r="AW230" s="34"/>
      <c r="AY230" s="182"/>
      <c r="BA230" s="100"/>
      <c r="BB230" s="100"/>
      <c r="BC230" s="6"/>
      <c r="BE230" s="1"/>
      <c r="BI230"/>
      <c r="BK230" s="118"/>
      <c r="BL230" s="104"/>
      <c r="BM230" s="1"/>
      <c r="BN230" s="103"/>
      <c r="BO230" s="6"/>
      <c r="BP230" s="103"/>
      <c r="BQ230" s="6"/>
      <c r="BR230" s="6"/>
      <c r="BS230" s="6"/>
      <c r="BT230" s="105"/>
      <c r="BU230" s="105"/>
      <c r="BW230" s="5"/>
      <c r="BX230" s="5"/>
      <c r="CA230" s="6"/>
      <c r="CB230" s="1"/>
      <c r="CD230" s="23"/>
      <c r="CE230" s="23"/>
      <c r="CF230" s="8"/>
      <c r="CG230" s="5"/>
      <c r="CI230" s="1"/>
      <c r="CK230" s="10"/>
      <c r="CL230" s="106"/>
      <c r="CM230"/>
      <c r="CN230" s="103"/>
      <c r="CR230" s="1"/>
      <c r="CS230" s="1"/>
      <c r="CT230" s="1"/>
    </row>
    <row r="231" spans="1:98">
      <c r="A231" s="1"/>
      <c r="B231" s="2"/>
      <c r="E231" s="1"/>
      <c r="F231" s="2"/>
      <c r="H231" s="3"/>
      <c r="J231" s="3"/>
      <c r="K231" s="3"/>
      <c r="L231" s="1"/>
      <c r="M231" s="4"/>
      <c r="N231"/>
      <c r="O231" s="1"/>
      <c r="U231" s="1"/>
      <c r="V231"/>
      <c r="X231" s="3"/>
      <c r="Z231"/>
      <c r="AA231"/>
      <c r="AB231"/>
      <c r="AD231" s="103"/>
      <c r="AE231" s="103"/>
      <c r="AH231"/>
      <c r="AI231" s="37"/>
      <c r="AJ231" s="37"/>
      <c r="AK231" s="5"/>
      <c r="AL231" s="5"/>
      <c r="AM231" s="1"/>
      <c r="AP231" s="100"/>
      <c r="AQ231" s="100"/>
      <c r="AR231" s="100"/>
      <c r="AS231" s="3"/>
      <c r="AT231" s="104"/>
      <c r="AU231"/>
      <c r="AV231" s="6"/>
      <c r="AW231" s="34"/>
      <c r="AY231" s="182"/>
      <c r="BA231" s="100"/>
      <c r="BB231" s="100"/>
      <c r="BC231" s="6"/>
      <c r="BE231" s="1"/>
      <c r="BI231"/>
      <c r="BK231" s="120"/>
      <c r="BL231" s="104"/>
      <c r="BM231" s="1"/>
      <c r="BN231" s="103"/>
      <c r="BO231" s="6"/>
      <c r="BP231" s="103"/>
      <c r="BQ231" s="6"/>
      <c r="BR231" s="6"/>
      <c r="BS231" s="6"/>
      <c r="BT231" s="105"/>
      <c r="BU231" s="105"/>
      <c r="BW231" s="5"/>
      <c r="BX231" s="5"/>
      <c r="CA231" s="6"/>
      <c r="CB231" s="1"/>
      <c r="CD231" s="23"/>
      <c r="CE231" s="23"/>
      <c r="CF231" s="8"/>
      <c r="CG231" s="5"/>
      <c r="CI231" s="1"/>
      <c r="CK231" s="10"/>
      <c r="CL231" s="106"/>
      <c r="CM231"/>
      <c r="CN231" s="103"/>
      <c r="CR231" s="1"/>
      <c r="CS231" s="1"/>
      <c r="CT231" s="1"/>
    </row>
    <row r="232" spans="1:98">
      <c r="A232" s="1"/>
      <c r="B232" s="2"/>
      <c r="E232" s="1"/>
      <c r="F232" s="2"/>
      <c r="H232" s="3"/>
      <c r="J232" s="3"/>
      <c r="K232" s="3"/>
      <c r="L232" s="1"/>
      <c r="M232" s="4"/>
      <c r="N232"/>
      <c r="O232" s="1"/>
      <c r="U232" s="1"/>
      <c r="V232"/>
      <c r="X232" s="3"/>
      <c r="Z232"/>
      <c r="AA232"/>
      <c r="AB232"/>
      <c r="AD232" s="103"/>
      <c r="AE232" s="103"/>
      <c r="AG232" s="170"/>
      <c r="AH232"/>
      <c r="AI232" s="37"/>
      <c r="AJ232" s="37"/>
      <c r="AK232" s="5"/>
      <c r="AL232" s="5"/>
      <c r="AM232" s="1"/>
      <c r="AP232" s="100"/>
      <c r="AQ232" s="100"/>
      <c r="AR232" s="100"/>
      <c r="AS232" s="3"/>
      <c r="AT232" s="104"/>
      <c r="AU232"/>
      <c r="AV232" s="6"/>
      <c r="AW232" s="34"/>
      <c r="AY232" s="182"/>
      <c r="BA232" s="100"/>
      <c r="BB232" s="100"/>
      <c r="BC232" s="6"/>
      <c r="BE232" s="1"/>
      <c r="BI232"/>
      <c r="BK232" s="118"/>
      <c r="BL232" s="104"/>
      <c r="BM232" s="1"/>
      <c r="BN232" s="103"/>
      <c r="BO232" s="6"/>
      <c r="BP232" s="103"/>
      <c r="BQ232" s="6"/>
      <c r="BR232" s="6"/>
      <c r="BS232" s="6"/>
      <c r="BT232" s="105"/>
      <c r="BU232" s="105"/>
      <c r="BW232" s="5"/>
      <c r="BX232" s="5"/>
      <c r="CA232" s="6"/>
      <c r="CB232" s="1"/>
      <c r="CD232" s="23"/>
      <c r="CE232" s="23"/>
      <c r="CF232" s="8"/>
      <c r="CG232" s="5"/>
      <c r="CI232" s="1"/>
      <c r="CK232" s="10"/>
      <c r="CL232" s="106"/>
      <c r="CM232"/>
      <c r="CN232" s="103"/>
      <c r="CR232" s="1"/>
      <c r="CS232" s="1"/>
      <c r="CT232" s="1"/>
    </row>
    <row r="233" spans="1:98">
      <c r="A233" s="1"/>
      <c r="B233" s="2"/>
      <c r="E233" s="1"/>
      <c r="F233" s="2"/>
      <c r="H233" s="3"/>
      <c r="J233" s="3"/>
      <c r="K233" s="3"/>
      <c r="L233" s="1"/>
      <c r="M233" s="4"/>
      <c r="N233"/>
      <c r="O233" s="1"/>
      <c r="U233" s="1"/>
      <c r="V233"/>
      <c r="X233" s="3"/>
      <c r="Z233"/>
      <c r="AA233"/>
      <c r="AB233"/>
      <c r="AD233" s="103"/>
      <c r="AE233" s="103"/>
      <c r="AH233"/>
      <c r="AI233" s="37"/>
      <c r="AJ233" s="37"/>
      <c r="AK233" s="5"/>
      <c r="AL233" s="5"/>
      <c r="AM233" s="1"/>
      <c r="AP233" s="100"/>
      <c r="AQ233" s="100"/>
      <c r="AR233" s="100"/>
      <c r="AS233" s="3"/>
      <c r="AT233" s="104"/>
      <c r="AU233"/>
      <c r="AV233" s="6"/>
      <c r="AW233" s="34"/>
      <c r="AY233" s="182"/>
      <c r="BA233" s="100"/>
      <c r="BB233" s="100"/>
      <c r="BC233" s="6"/>
      <c r="BE233" s="1"/>
      <c r="BI233"/>
      <c r="BK233" s="118"/>
      <c r="BL233" s="104"/>
      <c r="BM233" s="1"/>
      <c r="BN233" s="103"/>
      <c r="BO233" s="6"/>
      <c r="BP233" s="103"/>
      <c r="BQ233" s="6"/>
      <c r="BR233" s="6"/>
      <c r="BS233" s="6"/>
      <c r="BT233" s="105"/>
      <c r="BU233" s="105"/>
      <c r="BW233" s="5"/>
      <c r="BX233" s="5"/>
      <c r="CA233" s="6"/>
      <c r="CB233" s="1"/>
      <c r="CD233" s="23"/>
      <c r="CE233" s="23"/>
      <c r="CF233" s="8"/>
      <c r="CG233" s="5"/>
      <c r="CI233" s="1"/>
      <c r="CK233" s="10"/>
      <c r="CL233" s="106"/>
      <c r="CM233"/>
      <c r="CN233" s="103"/>
      <c r="CR233" s="1"/>
      <c r="CS233" s="1"/>
      <c r="CT233" s="1"/>
    </row>
    <row r="234" spans="1:98">
      <c r="A234" s="1"/>
      <c r="B234" s="2"/>
      <c r="E234" s="1"/>
      <c r="F234" s="2"/>
      <c r="H234" s="3"/>
      <c r="J234" s="3"/>
      <c r="K234" s="3"/>
      <c r="L234" s="1"/>
      <c r="M234" s="4"/>
      <c r="N234"/>
      <c r="O234" s="1"/>
      <c r="U234" s="1"/>
      <c r="V234"/>
      <c r="X234" s="3"/>
      <c r="Z234"/>
      <c r="AA234"/>
      <c r="AB234"/>
      <c r="AD234" s="103"/>
      <c r="AE234" s="103"/>
      <c r="AG234" s="115"/>
      <c r="AH234"/>
      <c r="AI234" s="37"/>
      <c r="AJ234" s="37"/>
      <c r="AK234" s="5"/>
      <c r="AL234" s="5"/>
      <c r="AM234" s="1"/>
      <c r="AP234" s="100"/>
      <c r="AQ234" s="100"/>
      <c r="AR234" s="100"/>
      <c r="AS234" s="3"/>
      <c r="AT234" s="104"/>
      <c r="AU234"/>
      <c r="AV234" s="6"/>
      <c r="AW234" s="34"/>
      <c r="AY234" s="182"/>
      <c r="BA234" s="100"/>
      <c r="BB234" s="100"/>
      <c r="BC234" s="6"/>
      <c r="BE234" s="1"/>
      <c r="BI234"/>
      <c r="BK234" s="118"/>
      <c r="BL234" s="104"/>
      <c r="BM234" s="1"/>
      <c r="BN234" s="103"/>
      <c r="BO234" s="6"/>
      <c r="BP234" s="103"/>
      <c r="BQ234" s="6"/>
      <c r="BR234" s="6"/>
      <c r="BS234" s="6"/>
      <c r="BT234" s="105"/>
      <c r="BU234" s="105"/>
      <c r="BW234" s="5"/>
      <c r="BX234" s="5"/>
      <c r="CA234" s="6"/>
      <c r="CB234" s="1"/>
      <c r="CD234" s="23"/>
      <c r="CE234" s="23"/>
      <c r="CF234" s="8"/>
      <c r="CG234" s="5"/>
      <c r="CI234" s="1"/>
      <c r="CK234" s="10"/>
      <c r="CL234" s="106"/>
      <c r="CM234"/>
      <c r="CN234" s="103"/>
      <c r="CR234" s="1"/>
      <c r="CS234" s="1"/>
      <c r="CT234" s="1"/>
    </row>
    <row r="235" spans="1:98">
      <c r="A235" s="1"/>
      <c r="B235" s="2"/>
      <c r="E235" s="1"/>
      <c r="F235" s="2"/>
      <c r="H235" s="3"/>
      <c r="J235" s="3"/>
      <c r="K235" s="3"/>
      <c r="L235" s="1"/>
      <c r="M235" s="4"/>
      <c r="N235"/>
      <c r="O235" s="1"/>
      <c r="U235" s="1"/>
      <c r="V235"/>
      <c r="X235" s="3"/>
      <c r="Z235"/>
      <c r="AA235"/>
      <c r="AB235"/>
      <c r="AD235" s="103"/>
      <c r="AE235" s="103"/>
      <c r="AH235"/>
      <c r="AI235" s="37"/>
      <c r="AJ235" s="37"/>
      <c r="AK235" s="5"/>
      <c r="AL235" s="5"/>
      <c r="AM235" s="1"/>
      <c r="AP235" s="100"/>
      <c r="AQ235" s="100"/>
      <c r="AR235" s="100"/>
      <c r="AS235" s="3"/>
      <c r="AT235" s="104"/>
      <c r="AU235"/>
      <c r="AV235" s="6"/>
      <c r="AW235" s="34"/>
      <c r="AY235" s="182"/>
      <c r="BA235" s="100"/>
      <c r="BB235" s="100"/>
      <c r="BC235" s="6"/>
      <c r="BE235" s="1"/>
      <c r="BI235"/>
      <c r="BK235" s="118"/>
      <c r="BL235" s="104"/>
      <c r="BM235" s="1"/>
      <c r="BN235" s="103"/>
      <c r="BO235" s="6"/>
      <c r="BP235" s="103"/>
      <c r="BQ235" s="6"/>
      <c r="BR235" s="6"/>
      <c r="BS235" s="6"/>
      <c r="BT235" s="105"/>
      <c r="BU235" s="105"/>
      <c r="BW235" s="5"/>
      <c r="BX235" s="5"/>
      <c r="CA235" s="6"/>
      <c r="CB235" s="1"/>
      <c r="CD235" s="23"/>
      <c r="CE235" s="23"/>
      <c r="CF235" s="8"/>
      <c r="CG235" s="5"/>
      <c r="CI235" s="1"/>
      <c r="CK235" s="10"/>
      <c r="CL235" s="106"/>
      <c r="CM235"/>
      <c r="CN235" s="103"/>
      <c r="CR235" s="1"/>
      <c r="CS235" s="1"/>
      <c r="CT235" s="1"/>
    </row>
    <row r="236" spans="1:98">
      <c r="A236" s="1"/>
      <c r="B236" s="2"/>
      <c r="E236" s="1"/>
      <c r="F236" s="2"/>
      <c r="H236" s="3"/>
      <c r="J236" s="3"/>
      <c r="K236" s="3"/>
      <c r="L236" s="1"/>
      <c r="M236" s="4"/>
      <c r="N236"/>
      <c r="O236" s="1"/>
      <c r="U236" s="1"/>
      <c r="V236"/>
      <c r="X236" s="3"/>
      <c r="Z236"/>
      <c r="AA236"/>
      <c r="AB236"/>
      <c r="AD236" s="103"/>
      <c r="AE236" s="103"/>
      <c r="AH236"/>
      <c r="AI236" s="37"/>
      <c r="AJ236" s="37"/>
      <c r="AK236" s="5"/>
      <c r="AL236" s="5"/>
      <c r="AM236" s="1"/>
      <c r="AP236" s="100"/>
      <c r="AQ236" s="100"/>
      <c r="AR236" s="100"/>
      <c r="AS236" s="3"/>
      <c r="AT236" s="104"/>
      <c r="AU236"/>
      <c r="AV236" s="6"/>
      <c r="AW236" s="34"/>
      <c r="AY236" s="182"/>
      <c r="BA236" s="100"/>
      <c r="BB236" s="100"/>
      <c r="BC236" s="6"/>
      <c r="BE236" s="1"/>
      <c r="BI236"/>
      <c r="BK236" s="118"/>
      <c r="BL236" s="104"/>
      <c r="BM236" s="1"/>
      <c r="BN236" s="103"/>
      <c r="BO236" s="6"/>
      <c r="BP236" s="103"/>
      <c r="BQ236" s="6"/>
      <c r="BR236" s="6"/>
      <c r="BS236" s="6"/>
      <c r="BT236" s="105"/>
      <c r="BU236" s="105"/>
      <c r="BW236" s="5"/>
      <c r="BX236" s="5"/>
      <c r="CA236" s="6"/>
      <c r="CB236" s="1"/>
      <c r="CD236" s="23"/>
      <c r="CE236" s="23"/>
      <c r="CF236" s="8"/>
      <c r="CG236" s="5"/>
      <c r="CI236" s="1"/>
      <c r="CK236" s="10"/>
      <c r="CL236" s="106"/>
      <c r="CM236"/>
      <c r="CN236" s="103"/>
      <c r="CR236" s="1"/>
      <c r="CS236" s="1"/>
      <c r="CT236" s="1"/>
    </row>
    <row r="237" spans="1:98">
      <c r="A237" s="1"/>
      <c r="B237" s="2"/>
      <c r="E237" s="1"/>
      <c r="F237" s="2"/>
      <c r="H237" s="3"/>
      <c r="J237" s="3"/>
      <c r="K237" s="3"/>
      <c r="L237" s="1"/>
      <c r="M237" s="4"/>
      <c r="N237"/>
      <c r="O237" s="1"/>
      <c r="U237" s="1"/>
      <c r="V237"/>
      <c r="X237" s="3"/>
      <c r="Z237"/>
      <c r="AA237"/>
      <c r="AB237"/>
      <c r="AD237" s="103"/>
      <c r="AE237" s="103"/>
      <c r="AH237"/>
      <c r="AI237" s="37"/>
      <c r="AJ237" s="37"/>
      <c r="AK237" s="5"/>
      <c r="AL237" s="5"/>
      <c r="AM237" s="1"/>
      <c r="AP237" s="100"/>
      <c r="AQ237" s="100"/>
      <c r="AR237" s="100"/>
      <c r="AS237" s="3"/>
      <c r="AT237" s="104"/>
      <c r="AU237"/>
      <c r="AV237" s="6"/>
      <c r="AW237" s="34"/>
      <c r="AY237" s="182"/>
      <c r="BA237" s="100"/>
      <c r="BB237" s="100"/>
      <c r="BC237" s="6"/>
      <c r="BE237" s="1"/>
      <c r="BI237"/>
      <c r="BK237" s="118"/>
      <c r="BL237" s="104"/>
      <c r="BM237" s="1"/>
      <c r="BN237" s="103"/>
      <c r="BO237" s="6"/>
      <c r="BP237" s="103"/>
      <c r="BQ237" s="6"/>
      <c r="BR237" s="6"/>
      <c r="BS237" s="6"/>
      <c r="BT237" s="105"/>
      <c r="BU237" s="105"/>
      <c r="BW237" s="5"/>
      <c r="BX237" s="5"/>
      <c r="CA237" s="6"/>
      <c r="CB237" s="1"/>
      <c r="CD237" s="23"/>
      <c r="CE237" s="23"/>
      <c r="CF237" s="8"/>
      <c r="CG237" s="5"/>
      <c r="CI237" s="1"/>
      <c r="CK237" s="10"/>
      <c r="CL237" s="106"/>
      <c r="CM237"/>
      <c r="CN237" s="103"/>
      <c r="CR237" s="1"/>
      <c r="CS237" s="1"/>
      <c r="CT237" s="1"/>
    </row>
    <row r="238" spans="1:98">
      <c r="A238" s="1"/>
      <c r="B238" s="2"/>
      <c r="E238" s="1"/>
      <c r="F238" s="2"/>
      <c r="H238" s="3"/>
      <c r="J238" s="3"/>
      <c r="K238" s="3"/>
      <c r="L238" s="1"/>
      <c r="M238" s="4"/>
      <c r="N238"/>
      <c r="O238" s="1"/>
      <c r="U238" s="1"/>
      <c r="V238"/>
      <c r="X238" s="3"/>
      <c r="Z238"/>
      <c r="AA238"/>
      <c r="AB238"/>
      <c r="AD238" s="103"/>
      <c r="AE238" s="103"/>
      <c r="AH238"/>
      <c r="AI238" s="37"/>
      <c r="AJ238" s="37"/>
      <c r="AK238" s="5"/>
      <c r="AL238" s="5"/>
      <c r="AM238" s="1"/>
      <c r="AP238" s="100"/>
      <c r="AQ238" s="100"/>
      <c r="AR238" s="100"/>
      <c r="AS238" s="3"/>
      <c r="AT238" s="104"/>
      <c r="AU238"/>
      <c r="AV238" s="6"/>
      <c r="AW238" s="34"/>
      <c r="AY238" s="182"/>
      <c r="BA238" s="100"/>
      <c r="BB238" s="100"/>
      <c r="BC238" s="6"/>
      <c r="BE238" s="1"/>
      <c r="BI238"/>
      <c r="BK238" s="118"/>
      <c r="BL238" s="104"/>
      <c r="BM238" s="1"/>
      <c r="BN238" s="103"/>
      <c r="BO238" s="6"/>
      <c r="BP238" s="103"/>
      <c r="BQ238" s="6"/>
      <c r="BR238" s="6"/>
      <c r="BS238" s="6"/>
      <c r="BT238" s="105"/>
      <c r="BU238" s="105"/>
      <c r="BW238" s="5"/>
      <c r="BX238" s="5"/>
      <c r="CA238" s="6"/>
      <c r="CB238" s="1"/>
      <c r="CD238" s="23"/>
      <c r="CE238" s="23"/>
      <c r="CF238" s="8"/>
      <c r="CG238" s="5"/>
      <c r="CI238" s="1"/>
      <c r="CK238" s="10"/>
      <c r="CL238" s="106"/>
      <c r="CM238"/>
      <c r="CN238" s="103"/>
      <c r="CR238" s="1"/>
      <c r="CS238" s="1"/>
      <c r="CT238" s="1"/>
    </row>
    <row r="239" spans="1:98">
      <c r="A239" s="1"/>
      <c r="B239" s="2"/>
      <c r="E239" s="1"/>
      <c r="F239" s="2"/>
      <c r="H239" s="3"/>
      <c r="J239" s="3"/>
      <c r="K239" s="3"/>
      <c r="L239" s="1"/>
      <c r="M239" s="4"/>
      <c r="N239"/>
      <c r="O239" s="1"/>
      <c r="U239" s="1"/>
      <c r="V239"/>
      <c r="X239" s="3"/>
      <c r="Z239"/>
      <c r="AA239"/>
      <c r="AB239"/>
      <c r="AD239" s="103"/>
      <c r="AE239" s="103"/>
      <c r="AH239"/>
      <c r="AI239" s="37"/>
      <c r="AJ239" s="37"/>
      <c r="AK239" s="5"/>
      <c r="AL239" s="5"/>
      <c r="AM239" s="1"/>
      <c r="AP239" s="100"/>
      <c r="AQ239" s="100"/>
      <c r="AR239" s="100"/>
      <c r="AS239" s="3"/>
      <c r="AT239" s="104"/>
      <c r="AU239"/>
      <c r="AV239" s="6"/>
      <c r="AW239" s="34"/>
      <c r="AY239" s="182"/>
      <c r="BA239" s="100"/>
      <c r="BB239" s="100"/>
      <c r="BC239" s="6"/>
      <c r="BE239" s="1"/>
      <c r="BI239"/>
      <c r="BK239" s="118"/>
      <c r="BL239" s="104"/>
      <c r="BM239" s="1"/>
      <c r="BN239" s="103"/>
      <c r="BO239" s="6"/>
      <c r="BP239" s="103"/>
      <c r="BQ239" s="6"/>
      <c r="BR239" s="6"/>
      <c r="BS239" s="6"/>
      <c r="BT239" s="105"/>
      <c r="BU239" s="105"/>
      <c r="BW239" s="5"/>
      <c r="BX239" s="5"/>
      <c r="CA239" s="6"/>
      <c r="CB239" s="1"/>
      <c r="CD239" s="23"/>
      <c r="CE239" s="23"/>
      <c r="CF239" s="8"/>
      <c r="CG239" s="5"/>
      <c r="CI239" s="1"/>
      <c r="CK239" s="10"/>
      <c r="CL239" s="106"/>
      <c r="CM239"/>
      <c r="CN239" s="103"/>
      <c r="CR239" s="1"/>
      <c r="CS239" s="1"/>
      <c r="CT239" s="1"/>
    </row>
    <row r="240" spans="1:98">
      <c r="A240" s="1"/>
      <c r="B240" s="2"/>
      <c r="E240" s="1"/>
      <c r="F240" s="2"/>
      <c r="H240" s="3"/>
      <c r="J240" s="3"/>
      <c r="K240" s="3"/>
      <c r="L240" s="1"/>
      <c r="M240" s="4"/>
      <c r="N240"/>
      <c r="O240" s="1"/>
      <c r="U240" s="1"/>
      <c r="V240"/>
      <c r="X240" s="3"/>
      <c r="Z240"/>
      <c r="AA240"/>
      <c r="AB240"/>
      <c r="AD240" s="103"/>
      <c r="AE240" s="103"/>
      <c r="AH240"/>
      <c r="AI240" s="37"/>
      <c r="AJ240" s="37"/>
      <c r="AK240" s="5"/>
      <c r="AL240" s="5"/>
      <c r="AM240" s="1"/>
      <c r="AP240" s="100"/>
      <c r="AQ240" s="100"/>
      <c r="AR240" s="100"/>
      <c r="AS240" s="3"/>
      <c r="AT240" s="104"/>
      <c r="AU240"/>
      <c r="AV240" s="6"/>
      <c r="AW240" s="34"/>
      <c r="AY240" s="182"/>
      <c r="BA240" s="100"/>
      <c r="BB240" s="100"/>
      <c r="BC240" s="6"/>
      <c r="BE240" s="1"/>
      <c r="BI240"/>
      <c r="BK240" s="118"/>
      <c r="BL240" s="104"/>
      <c r="BM240" s="1"/>
      <c r="BN240" s="103"/>
      <c r="BO240" s="6"/>
      <c r="BP240" s="103"/>
      <c r="BQ240" s="6"/>
      <c r="BR240" s="6"/>
      <c r="BS240" s="6"/>
      <c r="BT240" s="105"/>
      <c r="BU240" s="105"/>
      <c r="BW240" s="5"/>
      <c r="BX240" s="5"/>
      <c r="CA240" s="6"/>
      <c r="CB240" s="1"/>
      <c r="CD240" s="23"/>
      <c r="CE240" s="23"/>
      <c r="CF240" s="8"/>
      <c r="CG240" s="5"/>
      <c r="CI240" s="1"/>
      <c r="CK240" s="10"/>
      <c r="CL240" s="106"/>
      <c r="CM240"/>
      <c r="CN240" s="103"/>
      <c r="CR240" s="1"/>
      <c r="CS240" s="1"/>
      <c r="CT240" s="1"/>
    </row>
    <row r="241" spans="1:98">
      <c r="A241" s="1"/>
      <c r="B241" s="2"/>
      <c r="E241" s="1"/>
      <c r="F241" s="2"/>
      <c r="H241" s="3"/>
      <c r="J241" s="3"/>
      <c r="K241" s="3"/>
      <c r="L241" s="1"/>
      <c r="M241" s="4"/>
      <c r="N241"/>
      <c r="O241" s="1"/>
      <c r="U241" s="1"/>
      <c r="V241"/>
      <c r="X241" s="3"/>
      <c r="Z241"/>
      <c r="AA241"/>
      <c r="AB241"/>
      <c r="AD241" s="103"/>
      <c r="AE241" s="103"/>
      <c r="AH241"/>
      <c r="AI241" s="37"/>
      <c r="AJ241" s="37"/>
      <c r="AK241" s="5"/>
      <c r="AL241" s="5"/>
      <c r="AM241" s="1"/>
      <c r="AP241" s="100"/>
      <c r="AQ241" s="100"/>
      <c r="AR241" s="100"/>
      <c r="AS241" s="3"/>
      <c r="AT241" s="104"/>
      <c r="AU241"/>
      <c r="AV241" s="6"/>
      <c r="AW241" s="34"/>
      <c r="AY241" s="182"/>
      <c r="BA241" s="100"/>
      <c r="BB241" s="100"/>
      <c r="BC241" s="6"/>
      <c r="BE241" s="1"/>
      <c r="BI241"/>
      <c r="BK241" s="118"/>
      <c r="BL241" s="104"/>
      <c r="BM241" s="1"/>
      <c r="BN241" s="103"/>
      <c r="BO241" s="6"/>
      <c r="BP241" s="103"/>
      <c r="BQ241" s="6"/>
      <c r="BR241" s="6"/>
      <c r="BS241" s="6"/>
      <c r="BT241" s="105"/>
      <c r="BU241" s="105"/>
      <c r="BW241" s="5"/>
      <c r="BX241" s="5"/>
      <c r="CA241" s="6"/>
      <c r="CB241" s="1"/>
      <c r="CD241" s="23"/>
      <c r="CE241" s="23"/>
      <c r="CF241" s="8"/>
      <c r="CG241" s="5"/>
      <c r="CI241" s="1"/>
      <c r="CK241" s="10"/>
      <c r="CL241" s="106"/>
      <c r="CM241"/>
      <c r="CN241" s="103"/>
      <c r="CR241" s="1"/>
      <c r="CS241" s="1"/>
      <c r="CT241" s="1"/>
    </row>
    <row r="242" spans="1:98">
      <c r="A242" s="1"/>
      <c r="B242" s="2"/>
      <c r="E242" s="1"/>
      <c r="F242" s="2"/>
      <c r="H242" s="3"/>
      <c r="J242" s="3"/>
      <c r="K242" s="3"/>
      <c r="L242" s="1"/>
      <c r="M242" s="4"/>
      <c r="N242"/>
      <c r="O242" s="1"/>
      <c r="U242" s="1"/>
      <c r="V242"/>
      <c r="X242" s="3"/>
      <c r="Z242"/>
      <c r="AA242"/>
      <c r="AB242"/>
      <c r="AD242" s="103"/>
      <c r="AE242" s="103"/>
      <c r="AH242"/>
      <c r="AI242" s="37"/>
      <c r="AJ242" s="37"/>
      <c r="AK242" s="5"/>
      <c r="AL242" s="5"/>
      <c r="AM242" s="1"/>
      <c r="AP242" s="100"/>
      <c r="AQ242" s="100"/>
      <c r="AR242" s="100"/>
      <c r="AS242" s="3"/>
      <c r="AT242" s="104"/>
      <c r="AU242"/>
      <c r="AV242" s="6"/>
      <c r="AW242" s="34"/>
      <c r="AY242" s="182"/>
      <c r="BA242" s="100"/>
      <c r="BB242" s="100"/>
      <c r="BC242" s="6"/>
      <c r="BE242" s="1"/>
      <c r="BI242"/>
      <c r="BK242" s="118"/>
      <c r="BL242" s="104"/>
      <c r="BM242" s="1"/>
      <c r="BN242" s="103"/>
      <c r="BO242" s="6"/>
      <c r="BP242" s="103"/>
      <c r="BQ242" s="6"/>
      <c r="BR242" s="6"/>
      <c r="BS242" s="6"/>
      <c r="BT242" s="105"/>
      <c r="BU242" s="105"/>
      <c r="BW242" s="5"/>
      <c r="BX242" s="5"/>
      <c r="CA242" s="6"/>
      <c r="CB242" s="1"/>
      <c r="CD242" s="23"/>
      <c r="CE242" s="23"/>
      <c r="CF242" s="8"/>
      <c r="CG242" s="5"/>
      <c r="CI242" s="1"/>
      <c r="CK242" s="10"/>
      <c r="CL242" s="106"/>
      <c r="CM242"/>
      <c r="CN242" s="103"/>
      <c r="CR242" s="1"/>
      <c r="CS242" s="1"/>
      <c r="CT242" s="1"/>
    </row>
    <row r="243" spans="1:98">
      <c r="A243" s="1"/>
      <c r="B243" s="2"/>
      <c r="E243" s="1"/>
      <c r="F243" s="2"/>
      <c r="H243" s="3"/>
      <c r="J243" s="3"/>
      <c r="K243" s="3"/>
      <c r="L243" s="1"/>
      <c r="M243" s="4"/>
      <c r="N243"/>
      <c r="O243" s="1"/>
      <c r="U243" s="1"/>
      <c r="V243"/>
      <c r="X243" s="3"/>
      <c r="Z243"/>
      <c r="AA243"/>
      <c r="AB243"/>
      <c r="AD243" s="103"/>
      <c r="AE243" s="103"/>
      <c r="AH243"/>
      <c r="AI243" s="37"/>
      <c r="AJ243" s="37"/>
      <c r="AK243" s="5"/>
      <c r="AL243" s="5"/>
      <c r="AM243" s="1"/>
      <c r="AP243" s="100"/>
      <c r="AQ243" s="100"/>
      <c r="AR243" s="100"/>
      <c r="AS243" s="3"/>
      <c r="AT243" s="104"/>
      <c r="AU243"/>
      <c r="AV243" s="6"/>
      <c r="AW243" s="34"/>
      <c r="AY243" s="182"/>
      <c r="BA243" s="100"/>
      <c r="BB243" s="100"/>
      <c r="BC243" s="6"/>
      <c r="BE243" s="1"/>
      <c r="BI243" s="103"/>
      <c r="BK243" s="118"/>
      <c r="BL243" s="104"/>
      <c r="BM243" s="1"/>
      <c r="BN243" s="103"/>
      <c r="BO243" s="6"/>
      <c r="BP243" s="103"/>
      <c r="BQ243" s="6"/>
      <c r="BR243" s="6"/>
      <c r="BS243" s="6"/>
      <c r="BT243" s="105"/>
      <c r="BU243" s="105"/>
      <c r="BW243" s="5"/>
      <c r="BX243" s="5"/>
      <c r="CA243" s="6"/>
      <c r="CB243" s="1"/>
      <c r="CD243" s="23"/>
      <c r="CE243" s="23"/>
      <c r="CF243" s="8"/>
      <c r="CG243" s="5"/>
      <c r="CI243" s="1"/>
      <c r="CK243" s="10"/>
      <c r="CL243" s="106"/>
      <c r="CM243"/>
      <c r="CN243" s="103"/>
      <c r="CR243" s="1"/>
      <c r="CS243" s="1"/>
      <c r="CT243" s="1"/>
    </row>
    <row r="244" spans="1:98">
      <c r="A244" s="1"/>
      <c r="B244" s="2"/>
      <c r="E244" s="1"/>
      <c r="F244" s="2"/>
      <c r="H244" s="3"/>
      <c r="J244" s="3"/>
      <c r="K244" s="3"/>
      <c r="L244" s="1"/>
      <c r="M244" s="4"/>
      <c r="N244"/>
      <c r="O244" s="1"/>
      <c r="U244" s="1"/>
      <c r="V244"/>
      <c r="X244" s="3"/>
      <c r="Z244"/>
      <c r="AA244"/>
      <c r="AB244"/>
      <c r="AD244" s="103"/>
      <c r="AE244" s="103"/>
      <c r="AH244"/>
      <c r="AI244" s="37"/>
      <c r="AJ244" s="37"/>
      <c r="AK244" s="5"/>
      <c r="AL244" s="5"/>
      <c r="AM244" s="1"/>
      <c r="AP244" s="100"/>
      <c r="AQ244" s="100"/>
      <c r="AR244" s="100"/>
      <c r="AS244" s="3"/>
      <c r="AT244" s="104"/>
      <c r="AU244"/>
      <c r="AV244" s="6"/>
      <c r="AW244" s="34"/>
      <c r="AY244" s="182"/>
      <c r="BA244" s="100"/>
      <c r="BB244" s="100"/>
      <c r="BC244" s="6"/>
      <c r="BE244" s="1"/>
      <c r="BI244"/>
      <c r="BK244" s="118"/>
      <c r="BL244" s="104"/>
      <c r="BM244" s="1"/>
      <c r="BN244" s="103"/>
      <c r="BO244" s="6"/>
      <c r="BP244" s="103"/>
      <c r="BQ244" s="6"/>
      <c r="BR244" s="6"/>
      <c r="BS244" s="6"/>
      <c r="BT244" s="105"/>
      <c r="BU244" s="105"/>
      <c r="BW244" s="5"/>
      <c r="BX244" s="5"/>
      <c r="CA244" s="6"/>
      <c r="CB244" s="1"/>
      <c r="CD244" s="23"/>
      <c r="CE244" s="23"/>
      <c r="CF244" s="8"/>
      <c r="CG244" s="5"/>
      <c r="CI244" s="1"/>
      <c r="CK244" s="10"/>
      <c r="CL244" s="106"/>
      <c r="CM244"/>
      <c r="CN244" s="103"/>
      <c r="CR244" s="1"/>
      <c r="CS244" s="1"/>
      <c r="CT244" s="1"/>
    </row>
    <row r="245" spans="1:98">
      <c r="A245" s="1"/>
      <c r="B245" s="2"/>
      <c r="E245" s="1"/>
      <c r="F245" s="2"/>
      <c r="H245" s="3"/>
      <c r="J245" s="3"/>
      <c r="K245" s="3"/>
      <c r="L245" s="1"/>
      <c r="M245" s="4"/>
      <c r="N245"/>
      <c r="O245" s="1"/>
      <c r="U245" s="1"/>
      <c r="V245"/>
      <c r="X245" s="3"/>
      <c r="Z245"/>
      <c r="AA245"/>
      <c r="AB245"/>
      <c r="AD245" s="103"/>
      <c r="AE245" s="103"/>
      <c r="AH245"/>
      <c r="AI245" s="37"/>
      <c r="AJ245" s="37"/>
      <c r="AK245" s="5"/>
      <c r="AL245" s="5"/>
      <c r="AM245" s="1"/>
      <c r="AP245" s="100"/>
      <c r="AQ245" s="100"/>
      <c r="AR245" s="100"/>
      <c r="AS245" s="3"/>
      <c r="AT245" s="104"/>
      <c r="AU245"/>
      <c r="AV245" s="6"/>
      <c r="AW245" s="34"/>
      <c r="AY245" s="182"/>
      <c r="BA245" s="100"/>
      <c r="BB245" s="100"/>
      <c r="BC245" s="6"/>
      <c r="BE245" s="1"/>
      <c r="BI245"/>
      <c r="BK245" s="118"/>
      <c r="BL245" s="104"/>
      <c r="BM245" s="1"/>
      <c r="BN245" s="103"/>
      <c r="BO245" s="6"/>
      <c r="BP245" s="103"/>
      <c r="BQ245" s="6"/>
      <c r="BR245" s="6"/>
      <c r="BS245" s="6"/>
      <c r="BT245" s="105"/>
      <c r="BU245" s="105"/>
      <c r="BW245" s="5"/>
      <c r="BX245" s="5"/>
      <c r="CA245" s="6"/>
      <c r="CB245" s="1"/>
      <c r="CD245" s="23"/>
      <c r="CE245" s="23"/>
      <c r="CF245" s="8"/>
      <c r="CG245" s="5"/>
      <c r="CI245" s="1"/>
      <c r="CK245" s="10"/>
      <c r="CL245" s="106"/>
      <c r="CM245"/>
      <c r="CN245" s="103"/>
      <c r="CR245" s="1"/>
      <c r="CS245" s="1"/>
      <c r="CT245" s="1"/>
    </row>
    <row r="246" spans="1:98">
      <c r="A246" s="1"/>
      <c r="B246" s="2"/>
      <c r="E246" s="1"/>
      <c r="F246" s="2"/>
      <c r="H246" s="3"/>
      <c r="J246" s="3"/>
      <c r="K246" s="3"/>
      <c r="L246" s="1"/>
      <c r="M246" s="4"/>
      <c r="N246"/>
      <c r="O246" s="1"/>
      <c r="U246" s="1"/>
      <c r="V246"/>
      <c r="X246" s="3"/>
      <c r="Z246"/>
      <c r="AA246"/>
      <c r="AB246"/>
      <c r="AD246" s="103"/>
      <c r="AE246" s="103"/>
      <c r="AH246"/>
      <c r="AI246" s="37"/>
      <c r="AJ246" s="37"/>
      <c r="AK246" s="5"/>
      <c r="AL246" s="5"/>
      <c r="AM246" s="1"/>
      <c r="AP246" s="100"/>
      <c r="AQ246" s="100"/>
      <c r="AR246" s="100"/>
      <c r="AS246" s="3"/>
      <c r="AT246" s="104"/>
      <c r="AU246"/>
      <c r="AV246" s="6"/>
      <c r="AW246" s="34"/>
      <c r="AY246" s="182"/>
      <c r="BA246" s="100"/>
      <c r="BB246" s="100"/>
      <c r="BC246" s="6"/>
      <c r="BE246" s="1"/>
      <c r="BI246"/>
      <c r="BK246" s="118"/>
      <c r="BL246" s="104"/>
      <c r="BM246" s="1"/>
      <c r="BN246" s="103"/>
      <c r="BO246" s="6"/>
      <c r="BP246" s="103"/>
      <c r="BQ246" s="6"/>
      <c r="BR246" s="6"/>
      <c r="BS246" s="6"/>
      <c r="BT246" s="105"/>
      <c r="BU246" s="105"/>
      <c r="BW246" s="5"/>
      <c r="BX246" s="5"/>
      <c r="CA246" s="6"/>
      <c r="CB246" s="1"/>
      <c r="CD246" s="23"/>
      <c r="CE246" s="23"/>
      <c r="CF246" s="8"/>
      <c r="CG246" s="5"/>
      <c r="CI246" s="1"/>
      <c r="CK246" s="10"/>
      <c r="CL246" s="106"/>
      <c r="CM246"/>
      <c r="CN246" s="103"/>
      <c r="CR246" s="1"/>
      <c r="CS246" s="1"/>
      <c r="CT246" s="1"/>
    </row>
    <row r="247" spans="1:98">
      <c r="A247" s="1"/>
      <c r="B247" s="2"/>
      <c r="E247" s="1"/>
      <c r="F247" s="2"/>
      <c r="H247" s="3"/>
      <c r="J247" s="3"/>
      <c r="K247" s="3"/>
      <c r="L247" s="1"/>
      <c r="M247" s="4"/>
      <c r="N247"/>
      <c r="O247" s="1"/>
      <c r="U247" s="1"/>
      <c r="V247"/>
      <c r="X247" s="3"/>
      <c r="Z247"/>
      <c r="AA247"/>
      <c r="AB247"/>
      <c r="AD247" s="103"/>
      <c r="AE247" s="103"/>
      <c r="AH247"/>
      <c r="AI247" s="37"/>
      <c r="AJ247" s="37"/>
      <c r="AK247" s="5"/>
      <c r="AL247" s="5"/>
      <c r="AM247" s="1"/>
      <c r="AP247" s="100"/>
      <c r="AQ247" s="100"/>
      <c r="AR247" s="100"/>
      <c r="AS247" s="3"/>
      <c r="AT247" s="104"/>
      <c r="AU247"/>
      <c r="AV247" s="6"/>
      <c r="AW247" s="34"/>
      <c r="AY247" s="182"/>
      <c r="BA247" s="100"/>
      <c r="BB247" s="100"/>
      <c r="BC247" s="6"/>
      <c r="BE247" s="1"/>
      <c r="BI247"/>
      <c r="BK247" s="118"/>
      <c r="BL247" s="104"/>
      <c r="BM247" s="1"/>
      <c r="BN247" s="103"/>
      <c r="BO247" s="6"/>
      <c r="BP247" s="103"/>
      <c r="BQ247" s="6"/>
      <c r="BR247" s="6"/>
      <c r="BS247" s="6"/>
      <c r="BT247" s="105"/>
      <c r="BU247" s="105"/>
      <c r="BW247" s="5"/>
      <c r="BX247" s="5"/>
      <c r="CA247" s="6"/>
      <c r="CB247" s="1"/>
      <c r="CD247" s="23"/>
      <c r="CE247" s="23"/>
      <c r="CF247" s="8"/>
      <c r="CG247" s="5"/>
      <c r="CI247" s="1"/>
      <c r="CK247" s="10"/>
      <c r="CL247" s="106"/>
      <c r="CM247"/>
      <c r="CN247" s="103"/>
      <c r="CR247" s="1"/>
      <c r="CS247" s="1"/>
      <c r="CT247" s="1"/>
    </row>
    <row r="248" spans="1:98">
      <c r="A248" s="1"/>
      <c r="B248" s="2"/>
      <c r="E248" s="1"/>
      <c r="F248" s="2"/>
      <c r="H248" s="3"/>
      <c r="J248" s="3"/>
      <c r="K248" s="3"/>
      <c r="L248" s="1"/>
      <c r="M248" s="4"/>
      <c r="N248"/>
      <c r="O248" s="1"/>
      <c r="U248" s="1"/>
      <c r="V248"/>
      <c r="X248" s="3"/>
      <c r="Z248"/>
      <c r="AA248"/>
      <c r="AB248"/>
      <c r="AD248" s="103"/>
      <c r="AE248" s="103"/>
      <c r="AH248"/>
      <c r="AI248" s="37"/>
      <c r="AJ248" s="37"/>
      <c r="AK248" s="5"/>
      <c r="AL248" s="5"/>
      <c r="AM248" s="1"/>
      <c r="AP248" s="100"/>
      <c r="AQ248" s="100"/>
      <c r="AR248" s="100"/>
      <c r="AS248" s="3"/>
      <c r="AT248" s="104"/>
      <c r="AU248"/>
      <c r="AV248" s="6"/>
      <c r="AW248" s="34"/>
      <c r="AY248" s="182"/>
      <c r="BA248" s="100"/>
      <c r="BB248" s="100"/>
      <c r="BC248" s="6"/>
      <c r="BE248" s="1"/>
      <c r="BI248"/>
      <c r="BK248" s="118"/>
      <c r="BL248" s="104"/>
      <c r="BM248" s="1"/>
      <c r="BN248" s="103"/>
      <c r="BO248" s="6"/>
      <c r="BP248" s="103"/>
      <c r="BQ248" s="6"/>
      <c r="BR248" s="6"/>
      <c r="BS248" s="6"/>
      <c r="BT248" s="105"/>
      <c r="BU248" s="105"/>
      <c r="BW248" s="5"/>
      <c r="BX248" s="5"/>
      <c r="CA248" s="6"/>
      <c r="CB248" s="1"/>
      <c r="CD248" s="23"/>
      <c r="CE248" s="23"/>
      <c r="CF248" s="8"/>
      <c r="CG248" s="5"/>
      <c r="CI248" s="1"/>
      <c r="CK248" s="10"/>
      <c r="CL248" s="106"/>
      <c r="CM248"/>
      <c r="CN248" s="103"/>
      <c r="CR248" s="1"/>
      <c r="CS248" s="1"/>
      <c r="CT248" s="1"/>
    </row>
    <row r="249" spans="1:98">
      <c r="A249" s="1"/>
      <c r="B249" s="2"/>
      <c r="E249" s="1"/>
      <c r="F249" s="2"/>
      <c r="H249" s="3"/>
      <c r="J249" s="3"/>
      <c r="K249" s="3"/>
      <c r="L249" s="1"/>
      <c r="M249" s="4"/>
      <c r="N249"/>
      <c r="O249" s="1"/>
      <c r="U249" s="1"/>
      <c r="V249"/>
      <c r="X249" s="3"/>
      <c r="Z249"/>
      <c r="AA249"/>
      <c r="AB249"/>
      <c r="AD249" s="103"/>
      <c r="AE249" s="103"/>
      <c r="AH249"/>
      <c r="AI249" s="37"/>
      <c r="AJ249" s="37"/>
      <c r="AK249" s="5"/>
      <c r="AL249" s="5"/>
      <c r="AM249" s="1"/>
      <c r="AP249" s="100"/>
      <c r="AQ249" s="100"/>
      <c r="AR249" s="100"/>
      <c r="AS249" s="3"/>
      <c r="AT249" s="104"/>
      <c r="AU249"/>
      <c r="AV249" s="6"/>
      <c r="AW249" s="34"/>
      <c r="AY249" s="182"/>
      <c r="BA249" s="100"/>
      <c r="BB249" s="100"/>
      <c r="BC249" s="6"/>
      <c r="BE249" s="1"/>
      <c r="BI249"/>
      <c r="BK249" s="118"/>
      <c r="BL249" s="104"/>
      <c r="BM249" s="1"/>
      <c r="BN249" s="103"/>
      <c r="BO249" s="6"/>
      <c r="BP249" s="103"/>
      <c r="BQ249" s="6"/>
      <c r="BR249" s="6"/>
      <c r="BS249" s="6"/>
      <c r="BT249" s="105"/>
      <c r="BU249" s="105"/>
      <c r="BW249" s="5"/>
      <c r="BX249" s="5"/>
      <c r="CA249" s="6"/>
      <c r="CB249" s="1"/>
      <c r="CD249" s="23"/>
      <c r="CE249" s="23"/>
      <c r="CF249" s="8"/>
      <c r="CG249" s="5"/>
      <c r="CI249" s="1"/>
      <c r="CK249" s="10"/>
      <c r="CL249" s="106"/>
      <c r="CM249"/>
      <c r="CN249" s="103"/>
      <c r="CR249" s="1"/>
      <c r="CS249" s="1"/>
      <c r="CT249" s="1"/>
    </row>
    <row r="250" spans="1:98">
      <c r="A250" s="1"/>
      <c r="B250" s="2"/>
      <c r="E250" s="1"/>
      <c r="F250" s="2"/>
      <c r="H250" s="3"/>
      <c r="J250" s="3"/>
      <c r="K250" s="3"/>
      <c r="L250" s="1"/>
      <c r="M250" s="4"/>
      <c r="N250"/>
      <c r="O250" s="1"/>
      <c r="U250" s="1"/>
      <c r="V250"/>
      <c r="X250" s="3"/>
      <c r="Z250"/>
      <c r="AA250"/>
      <c r="AB250"/>
      <c r="AD250" s="103"/>
      <c r="AE250" s="103"/>
      <c r="AH250"/>
      <c r="AI250" s="37"/>
      <c r="AJ250" s="37"/>
      <c r="AK250" s="5"/>
      <c r="AL250" s="5"/>
      <c r="AM250" s="1"/>
      <c r="AP250" s="100"/>
      <c r="AQ250" s="100"/>
      <c r="AR250" s="100"/>
      <c r="AS250" s="3"/>
      <c r="AT250" s="104"/>
      <c r="AU250"/>
      <c r="AV250" s="6"/>
      <c r="AW250" s="34"/>
      <c r="AY250" s="182"/>
      <c r="BA250" s="100"/>
      <c r="BB250" s="100"/>
      <c r="BC250" s="6"/>
      <c r="BE250" s="1"/>
      <c r="BI250"/>
      <c r="BK250" s="118"/>
      <c r="BL250" s="104"/>
      <c r="BM250" s="1"/>
      <c r="BN250" s="103"/>
      <c r="BO250" s="6"/>
      <c r="BP250" s="103"/>
      <c r="BQ250" s="6"/>
      <c r="BR250" s="6"/>
      <c r="BS250" s="6"/>
      <c r="BT250" s="105"/>
      <c r="BU250" s="105"/>
      <c r="BW250" s="5"/>
      <c r="BX250" s="5"/>
      <c r="CA250" s="6"/>
      <c r="CB250" s="1"/>
      <c r="CD250" s="23"/>
      <c r="CE250" s="23"/>
      <c r="CF250" s="8"/>
      <c r="CG250" s="5"/>
      <c r="CI250" s="1"/>
      <c r="CK250" s="10"/>
      <c r="CL250" s="106"/>
      <c r="CM250"/>
      <c r="CN250" s="103"/>
      <c r="CR250" s="1"/>
      <c r="CS250" s="1"/>
      <c r="CT250" s="1"/>
    </row>
    <row r="251" spans="1:98">
      <c r="A251" s="1"/>
      <c r="B251" s="2"/>
      <c r="E251" s="1"/>
      <c r="F251" s="2"/>
      <c r="H251" s="3"/>
      <c r="J251" s="3"/>
      <c r="K251" s="3"/>
      <c r="L251" s="1"/>
      <c r="M251" s="4"/>
      <c r="N251"/>
      <c r="O251" s="1"/>
      <c r="U251" s="1"/>
      <c r="V251"/>
      <c r="X251" s="3"/>
      <c r="Z251"/>
      <c r="AA251"/>
      <c r="AB251"/>
      <c r="AD251" s="103"/>
      <c r="AE251" s="103"/>
      <c r="AG251" s="170"/>
      <c r="AH251"/>
      <c r="AI251" s="37"/>
      <c r="AJ251" s="37"/>
      <c r="AK251" s="5"/>
      <c r="AL251" s="5"/>
      <c r="AM251" s="1"/>
      <c r="AP251" s="100"/>
      <c r="AQ251" s="100"/>
      <c r="AR251" s="100"/>
      <c r="AS251" s="3"/>
      <c r="AT251" s="104"/>
      <c r="AU251"/>
      <c r="AV251" s="6"/>
      <c r="AW251" s="34"/>
      <c r="AY251" s="182"/>
      <c r="BA251" s="100"/>
      <c r="BB251" s="100"/>
      <c r="BC251" s="6"/>
      <c r="BE251" s="1"/>
      <c r="BI251" s="103"/>
      <c r="BK251" s="118"/>
      <c r="BL251" s="104"/>
      <c r="BM251" s="1"/>
      <c r="BN251" s="103"/>
      <c r="BO251" s="6"/>
      <c r="BP251" s="103"/>
      <c r="BQ251" s="6"/>
      <c r="BR251" s="6"/>
      <c r="BS251" s="6"/>
      <c r="BT251" s="105"/>
      <c r="BU251" s="105"/>
      <c r="BW251" s="5"/>
      <c r="BX251" s="5"/>
      <c r="CA251" s="6"/>
      <c r="CB251" s="1"/>
      <c r="CD251" s="23"/>
      <c r="CE251" s="23"/>
      <c r="CF251" s="8"/>
      <c r="CG251" s="5"/>
      <c r="CI251" s="1"/>
      <c r="CK251" s="10"/>
      <c r="CL251" s="106"/>
      <c r="CM251"/>
      <c r="CN251" s="103"/>
      <c r="CR251" s="1"/>
      <c r="CS251" s="1"/>
      <c r="CT251" s="1"/>
    </row>
    <row r="252" spans="1:98">
      <c r="A252" s="1"/>
      <c r="B252" s="2"/>
      <c r="E252" s="1"/>
      <c r="F252" s="2"/>
      <c r="H252" s="3"/>
      <c r="J252" s="3"/>
      <c r="K252" s="3"/>
      <c r="L252" s="1"/>
      <c r="M252" s="4"/>
      <c r="N252"/>
      <c r="O252" s="1"/>
      <c r="U252" s="1"/>
      <c r="V252"/>
      <c r="X252" s="3"/>
      <c r="Z252"/>
      <c r="AA252"/>
      <c r="AB252"/>
      <c r="AD252" s="103"/>
      <c r="AE252" s="103"/>
      <c r="AG252" s="170"/>
      <c r="AH252"/>
      <c r="AI252" s="37"/>
      <c r="AJ252" s="37"/>
      <c r="AK252" s="5"/>
      <c r="AL252" s="5"/>
      <c r="AM252" s="1"/>
      <c r="AP252" s="100"/>
      <c r="AQ252" s="100"/>
      <c r="AR252" s="100"/>
      <c r="AS252" s="3"/>
      <c r="AT252" s="104"/>
      <c r="AU252"/>
      <c r="AV252" s="6"/>
      <c r="AW252" s="34"/>
      <c r="AY252" s="182"/>
      <c r="BA252" s="100"/>
      <c r="BB252" s="100"/>
      <c r="BC252" s="6"/>
      <c r="BE252" s="1"/>
      <c r="BI252"/>
      <c r="BK252" s="118"/>
      <c r="BL252" s="104"/>
      <c r="BM252" s="1"/>
      <c r="BN252" s="103"/>
      <c r="BO252" s="6"/>
      <c r="BP252" s="103"/>
      <c r="BQ252" s="6"/>
      <c r="BR252" s="6"/>
      <c r="BS252" s="6"/>
      <c r="BT252" s="105"/>
      <c r="BU252" s="105"/>
      <c r="BW252" s="5"/>
      <c r="BX252" s="5"/>
      <c r="CA252" s="6"/>
      <c r="CB252" s="1"/>
      <c r="CD252" s="23"/>
      <c r="CE252" s="23"/>
      <c r="CF252" s="8"/>
      <c r="CG252" s="5"/>
      <c r="CI252" s="1"/>
      <c r="CK252" s="10"/>
      <c r="CL252" s="106"/>
      <c r="CM252"/>
      <c r="CN252" s="103"/>
      <c r="CR252" s="1"/>
      <c r="CS252" s="1"/>
      <c r="CT252" s="1"/>
    </row>
    <row r="253" spans="1:98">
      <c r="A253" s="1"/>
      <c r="B253" s="2"/>
      <c r="E253" s="1"/>
      <c r="F253" s="2"/>
      <c r="H253" s="3"/>
      <c r="J253" s="3"/>
      <c r="K253" s="3"/>
      <c r="L253" s="1"/>
      <c r="M253" s="4"/>
      <c r="N253"/>
      <c r="O253" s="1"/>
      <c r="U253" s="1"/>
      <c r="V253"/>
      <c r="X253" s="3"/>
      <c r="Z253"/>
      <c r="AA253"/>
      <c r="AB253"/>
      <c r="AD253" s="103"/>
      <c r="AE253" s="103"/>
      <c r="AG253" s="115"/>
      <c r="AH253"/>
      <c r="AI253" s="37"/>
      <c r="AJ253" s="37"/>
      <c r="AK253" s="5"/>
      <c r="AL253" s="5"/>
      <c r="AM253" s="1"/>
      <c r="AP253" s="100"/>
      <c r="AQ253" s="100"/>
      <c r="AR253" s="100"/>
      <c r="AS253" s="3"/>
      <c r="AT253" s="104"/>
      <c r="AU253"/>
      <c r="AV253" s="6"/>
      <c r="AW253" s="34"/>
      <c r="AY253" s="182"/>
      <c r="BA253" s="100"/>
      <c r="BB253" s="100"/>
      <c r="BC253" s="6"/>
      <c r="BE253" s="1"/>
      <c r="BI253"/>
      <c r="BK253" s="118"/>
      <c r="BL253" s="104"/>
      <c r="BM253" s="1"/>
      <c r="BN253" s="103"/>
      <c r="BO253" s="6"/>
      <c r="BP253" s="103"/>
      <c r="BQ253" s="6"/>
      <c r="BR253" s="6"/>
      <c r="BS253" s="6"/>
      <c r="BT253" s="105"/>
      <c r="BU253" s="105"/>
      <c r="BW253" s="5"/>
      <c r="BX253" s="5"/>
      <c r="CA253" s="6"/>
      <c r="CB253" s="1"/>
      <c r="CD253" s="23"/>
      <c r="CE253" s="23"/>
      <c r="CF253" s="8"/>
      <c r="CG253" s="5"/>
      <c r="CI253" s="1"/>
      <c r="CK253" s="10"/>
      <c r="CL253" s="106"/>
      <c r="CM253"/>
      <c r="CN253" s="103"/>
      <c r="CR253" s="1"/>
      <c r="CS253" s="1"/>
      <c r="CT253" s="1"/>
    </row>
    <row r="254" spans="1:98">
      <c r="A254" s="1"/>
      <c r="B254" s="2"/>
      <c r="E254" s="1"/>
      <c r="F254" s="2"/>
      <c r="H254" s="3"/>
      <c r="J254" s="3"/>
      <c r="K254" s="3"/>
      <c r="L254" s="1"/>
      <c r="M254" s="4"/>
      <c r="N254"/>
      <c r="O254" s="1"/>
      <c r="U254" s="1"/>
      <c r="V254"/>
      <c r="X254" s="3"/>
      <c r="Z254"/>
      <c r="AA254"/>
      <c r="AB254"/>
      <c r="AD254" s="103"/>
      <c r="AE254" s="103"/>
      <c r="AG254" s="115"/>
      <c r="AH254"/>
      <c r="AI254" s="37"/>
      <c r="AJ254" s="37"/>
      <c r="AK254" s="5"/>
      <c r="AL254" s="5"/>
      <c r="AM254" s="1"/>
      <c r="AP254" s="100"/>
      <c r="AQ254" s="100"/>
      <c r="AR254" s="100"/>
      <c r="AS254" s="3"/>
      <c r="AT254" s="104"/>
      <c r="AU254"/>
      <c r="AV254" s="6"/>
      <c r="AW254" s="34"/>
      <c r="AY254" s="182"/>
      <c r="BA254" s="100"/>
      <c r="BB254" s="100"/>
      <c r="BC254" s="6"/>
      <c r="BE254" s="1"/>
      <c r="BI254"/>
      <c r="BK254" s="118"/>
      <c r="BL254" s="104"/>
      <c r="BM254" s="1"/>
      <c r="BN254" s="103"/>
      <c r="BO254" s="6"/>
      <c r="BP254" s="103"/>
      <c r="BQ254" s="6"/>
      <c r="BR254" s="6"/>
      <c r="BS254" s="6"/>
      <c r="BT254" s="105"/>
      <c r="BU254" s="105"/>
      <c r="BW254" s="5"/>
      <c r="BX254" s="5"/>
      <c r="CA254" s="6"/>
      <c r="CB254" s="1"/>
      <c r="CD254" s="23"/>
      <c r="CE254" s="23"/>
      <c r="CF254" s="8"/>
      <c r="CG254" s="5"/>
      <c r="CI254" s="1"/>
      <c r="CK254" s="10"/>
      <c r="CL254" s="106"/>
      <c r="CM254"/>
      <c r="CN254" s="103"/>
      <c r="CR254" s="1"/>
      <c r="CS254" s="1"/>
      <c r="CT254" s="1"/>
    </row>
    <row r="255" spans="1:98">
      <c r="A255" s="1"/>
      <c r="B255" s="2"/>
      <c r="E255" s="1"/>
      <c r="F255" s="2"/>
      <c r="H255" s="3"/>
      <c r="J255" s="3"/>
      <c r="K255" s="3"/>
      <c r="L255" s="1"/>
      <c r="M255" s="4"/>
      <c r="N255"/>
      <c r="O255" s="1"/>
      <c r="U255" s="1"/>
      <c r="V255"/>
      <c r="X255" s="3"/>
      <c r="Z255"/>
      <c r="AA255"/>
      <c r="AB255"/>
      <c r="AD255" s="103"/>
      <c r="AE255" s="103"/>
      <c r="AG255" s="115"/>
      <c r="AH255"/>
      <c r="AI255" s="37"/>
      <c r="AJ255" s="37"/>
      <c r="AK255" s="5"/>
      <c r="AL255" s="5"/>
      <c r="AM255" s="1"/>
      <c r="AP255" s="100"/>
      <c r="AQ255" s="100"/>
      <c r="AR255" s="100"/>
      <c r="AS255" s="3"/>
      <c r="AT255" s="104"/>
      <c r="AU255"/>
      <c r="AV255" s="6"/>
      <c r="AW255" s="34"/>
      <c r="AY255" s="182"/>
      <c r="BA255" s="100"/>
      <c r="BB255" s="100"/>
      <c r="BC255" s="6"/>
      <c r="BE255" s="1"/>
      <c r="BI255"/>
      <c r="BK255" s="118"/>
      <c r="BL255" s="104"/>
      <c r="BM255" s="1"/>
      <c r="BN255" s="103"/>
      <c r="BO255" s="6"/>
      <c r="BP255" s="103"/>
      <c r="BQ255" s="6"/>
      <c r="BR255" s="6"/>
      <c r="BS255" s="6"/>
      <c r="BT255" s="105"/>
      <c r="BU255" s="105"/>
      <c r="BW255" s="5"/>
      <c r="BX255" s="5"/>
      <c r="CA255" s="6"/>
      <c r="CB255" s="1"/>
      <c r="CD255" s="23"/>
      <c r="CE255" s="23"/>
      <c r="CF255" s="8"/>
      <c r="CG255" s="5"/>
      <c r="CI255" s="1"/>
      <c r="CK255" s="10"/>
      <c r="CL255" s="106"/>
      <c r="CM255"/>
      <c r="CN255" s="103"/>
      <c r="CR255" s="1"/>
      <c r="CS255" s="1"/>
      <c r="CT255" s="1"/>
    </row>
    <row r="256" spans="1:98">
      <c r="A256" s="1"/>
      <c r="B256" s="2"/>
      <c r="E256" s="1"/>
      <c r="F256" s="2"/>
      <c r="H256" s="3"/>
      <c r="J256" s="3"/>
      <c r="K256" s="3"/>
      <c r="L256" s="1"/>
      <c r="M256" s="4"/>
      <c r="N256"/>
      <c r="O256" s="1"/>
      <c r="U256" s="1"/>
      <c r="V256"/>
      <c r="X256" s="3"/>
      <c r="Z256"/>
      <c r="AA256"/>
      <c r="AB256"/>
      <c r="AD256" s="103"/>
      <c r="AE256" s="103"/>
      <c r="AH256"/>
      <c r="AI256" s="37"/>
      <c r="AJ256" s="37"/>
      <c r="AK256" s="5"/>
      <c r="AL256" s="5"/>
      <c r="AM256" s="1"/>
      <c r="AP256" s="100"/>
      <c r="AQ256" s="100"/>
      <c r="AR256" s="100"/>
      <c r="AS256" s="3"/>
      <c r="AT256" s="104"/>
      <c r="AU256"/>
      <c r="AV256" s="6"/>
      <c r="AW256" s="34"/>
      <c r="AY256" s="182"/>
      <c r="BA256" s="100"/>
      <c r="BB256" s="100"/>
      <c r="BC256" s="6"/>
      <c r="BE256" s="1"/>
      <c r="BI256"/>
      <c r="BK256" s="118"/>
      <c r="BL256" s="104"/>
      <c r="BM256" s="1"/>
      <c r="BN256" s="103"/>
      <c r="BO256" s="6"/>
      <c r="BP256" s="103"/>
      <c r="BQ256" s="6"/>
      <c r="BR256" s="6"/>
      <c r="BS256" s="6"/>
      <c r="BT256" s="105"/>
      <c r="BU256" s="105"/>
      <c r="BW256" s="5"/>
      <c r="BX256" s="5"/>
      <c r="CA256" s="6"/>
      <c r="CB256" s="1"/>
      <c r="CD256" s="23"/>
      <c r="CE256" s="23"/>
      <c r="CF256" s="8"/>
      <c r="CG256" s="5"/>
      <c r="CI256" s="1"/>
      <c r="CK256" s="10"/>
      <c r="CL256" s="106"/>
      <c r="CM256"/>
      <c r="CN256" s="103"/>
      <c r="CR256" s="1"/>
      <c r="CS256" s="1"/>
      <c r="CT256" s="1"/>
    </row>
    <row r="257" spans="1:98">
      <c r="A257" s="1"/>
      <c r="B257" s="2"/>
      <c r="E257" s="1"/>
      <c r="F257" s="2"/>
      <c r="H257" s="3"/>
      <c r="J257" s="3"/>
      <c r="K257" s="3"/>
      <c r="L257" s="1"/>
      <c r="M257" s="4"/>
      <c r="N257"/>
      <c r="O257" s="1"/>
      <c r="U257" s="1"/>
      <c r="V257"/>
      <c r="X257" s="3"/>
      <c r="Z257"/>
      <c r="AA257"/>
      <c r="AB257"/>
      <c r="AD257" s="103"/>
      <c r="AE257" s="103"/>
      <c r="AH257"/>
      <c r="AI257" s="37"/>
      <c r="AJ257" s="37"/>
      <c r="AK257" s="5"/>
      <c r="AL257" s="5"/>
      <c r="AM257" s="1"/>
      <c r="AP257" s="100"/>
      <c r="AQ257" s="100"/>
      <c r="AR257" s="100"/>
      <c r="AS257" s="3"/>
      <c r="AT257" s="104"/>
      <c r="AU257"/>
      <c r="AV257" s="6"/>
      <c r="AW257" s="34"/>
      <c r="AY257" s="182"/>
      <c r="BA257" s="100"/>
      <c r="BB257" s="100"/>
      <c r="BC257" s="6"/>
      <c r="BE257" s="1"/>
      <c r="BI257"/>
      <c r="BK257" s="118"/>
      <c r="BL257" s="104"/>
      <c r="BM257" s="1"/>
      <c r="BN257" s="103"/>
      <c r="BO257" s="6"/>
      <c r="BP257" s="103"/>
      <c r="BQ257" s="6"/>
      <c r="BR257" s="6"/>
      <c r="BS257" s="6"/>
      <c r="BT257" s="105"/>
      <c r="BU257" s="105"/>
      <c r="BW257" s="5"/>
      <c r="BX257" s="5"/>
      <c r="CA257" s="6"/>
      <c r="CB257" s="1"/>
      <c r="CD257" s="23"/>
      <c r="CE257" s="23"/>
      <c r="CF257" s="8"/>
      <c r="CG257" s="5"/>
      <c r="CI257" s="1"/>
      <c r="CK257" s="10"/>
      <c r="CL257" s="106"/>
      <c r="CM257"/>
      <c r="CN257" s="103"/>
      <c r="CR257" s="1"/>
      <c r="CS257" s="1"/>
      <c r="CT257" s="1"/>
    </row>
    <row r="258" spans="1:98">
      <c r="A258" s="1"/>
      <c r="B258" s="2"/>
      <c r="E258" s="1"/>
      <c r="F258" s="2"/>
      <c r="H258" s="3"/>
      <c r="J258" s="3"/>
      <c r="K258" s="3"/>
      <c r="L258" s="1"/>
      <c r="M258" s="4"/>
      <c r="N258"/>
      <c r="O258" s="1"/>
      <c r="U258" s="1"/>
      <c r="V258"/>
      <c r="X258" s="3"/>
      <c r="Z258"/>
      <c r="AA258"/>
      <c r="AB258"/>
      <c r="AD258" s="103"/>
      <c r="AE258" s="103"/>
      <c r="AH258"/>
      <c r="AI258" s="37"/>
      <c r="AJ258" s="37"/>
      <c r="AK258" s="5"/>
      <c r="AL258" s="5"/>
      <c r="AM258" s="1"/>
      <c r="AP258" s="100"/>
      <c r="AQ258" s="100"/>
      <c r="AR258" s="100"/>
      <c r="AS258" s="3"/>
      <c r="AT258" s="104"/>
      <c r="AU258"/>
      <c r="AV258" s="6"/>
      <c r="AW258" s="34"/>
      <c r="AY258" s="182"/>
      <c r="BA258" s="100"/>
      <c r="BB258" s="100"/>
      <c r="BC258" s="6"/>
      <c r="BE258" s="1"/>
      <c r="BI258"/>
      <c r="BK258" s="118"/>
      <c r="BL258" s="104"/>
      <c r="BM258" s="1"/>
      <c r="BN258" s="103"/>
      <c r="BO258" s="6"/>
      <c r="BP258" s="103"/>
      <c r="BQ258" s="6"/>
      <c r="BR258" s="6"/>
      <c r="BS258" s="6"/>
      <c r="BT258" s="105"/>
      <c r="BU258" s="105"/>
      <c r="BW258" s="5"/>
      <c r="BX258" s="5"/>
      <c r="CA258" s="6"/>
      <c r="CB258" s="1"/>
      <c r="CD258" s="23"/>
      <c r="CE258" s="23"/>
      <c r="CF258" s="8"/>
      <c r="CG258" s="5"/>
      <c r="CI258" s="1"/>
      <c r="CK258" s="10"/>
      <c r="CL258" s="106"/>
      <c r="CM258"/>
      <c r="CN258" s="103"/>
      <c r="CR258" s="1"/>
      <c r="CS258" s="1"/>
      <c r="CT258" s="1"/>
    </row>
    <row r="259" spans="1:98">
      <c r="A259" s="1"/>
      <c r="B259" s="2"/>
      <c r="E259" s="1"/>
      <c r="F259" s="2"/>
      <c r="H259" s="3"/>
      <c r="J259" s="3"/>
      <c r="K259" s="3"/>
      <c r="L259" s="1"/>
      <c r="M259" s="4"/>
      <c r="N259"/>
      <c r="O259" s="1"/>
      <c r="U259" s="1"/>
      <c r="V259"/>
      <c r="X259" s="3"/>
      <c r="Z259"/>
      <c r="AA259"/>
      <c r="AB259"/>
      <c r="AD259" s="103"/>
      <c r="AE259" s="103"/>
      <c r="AH259"/>
      <c r="AI259" s="37"/>
      <c r="AJ259" s="37"/>
      <c r="AK259" s="5"/>
      <c r="AL259" s="5"/>
      <c r="AM259" s="1"/>
      <c r="AP259" s="100"/>
      <c r="AQ259" s="100"/>
      <c r="AR259" s="100"/>
      <c r="AS259" s="3"/>
      <c r="AT259" s="104"/>
      <c r="AU259"/>
      <c r="AV259" s="6"/>
      <c r="AW259" s="34"/>
      <c r="AY259" s="182"/>
      <c r="BA259" s="100"/>
      <c r="BB259" s="100"/>
      <c r="BC259" s="6"/>
      <c r="BE259" s="1"/>
      <c r="BI259"/>
      <c r="BK259" s="118"/>
      <c r="BL259" s="104"/>
      <c r="BM259" s="1"/>
      <c r="BN259" s="103"/>
      <c r="BO259" s="6"/>
      <c r="BP259" s="103"/>
      <c r="BQ259" s="6"/>
      <c r="BR259" s="6"/>
      <c r="BS259" s="6"/>
      <c r="BT259" s="105"/>
      <c r="BU259" s="105"/>
      <c r="BW259" s="5"/>
      <c r="BX259" s="5"/>
      <c r="CA259" s="6"/>
      <c r="CB259" s="1"/>
      <c r="CD259" s="23"/>
      <c r="CE259" s="23"/>
      <c r="CF259" s="8"/>
      <c r="CG259" s="5"/>
      <c r="CI259" s="1"/>
      <c r="CK259" s="10"/>
      <c r="CL259" s="106"/>
      <c r="CM259"/>
      <c r="CN259" s="103"/>
      <c r="CR259" s="1"/>
      <c r="CS259" s="1"/>
      <c r="CT259" s="1"/>
    </row>
    <row r="260" spans="1:98">
      <c r="A260" s="1"/>
      <c r="B260" s="2"/>
      <c r="E260" s="1"/>
      <c r="F260" s="2"/>
      <c r="H260" s="3"/>
      <c r="J260" s="3"/>
      <c r="K260" s="3"/>
      <c r="L260" s="1"/>
      <c r="M260" s="4"/>
      <c r="N260"/>
      <c r="O260" s="1"/>
      <c r="U260" s="1"/>
      <c r="V260"/>
      <c r="X260" s="3"/>
      <c r="Z260"/>
      <c r="AA260"/>
      <c r="AB260"/>
      <c r="AD260" s="103"/>
      <c r="AE260" s="103"/>
      <c r="AH260"/>
      <c r="AI260" s="37"/>
      <c r="AJ260" s="37"/>
      <c r="AK260" s="5"/>
      <c r="AL260" s="5"/>
      <c r="AM260" s="1"/>
      <c r="AP260" s="100"/>
      <c r="AQ260" s="100"/>
      <c r="AR260" s="100"/>
      <c r="AS260" s="3"/>
      <c r="AT260" s="104"/>
      <c r="AU260"/>
      <c r="AV260" s="6"/>
      <c r="AW260" s="34"/>
      <c r="AY260" s="182"/>
      <c r="BA260" s="100"/>
      <c r="BB260" s="100"/>
      <c r="BC260" s="6"/>
      <c r="BE260" s="1"/>
      <c r="BI260"/>
      <c r="BK260" s="118"/>
      <c r="BL260" s="104"/>
      <c r="BM260" s="1"/>
      <c r="BN260" s="103"/>
      <c r="BO260" s="6"/>
      <c r="BP260" s="103"/>
      <c r="BQ260" s="6"/>
      <c r="BR260" s="6"/>
      <c r="BS260" s="6"/>
      <c r="BT260" s="105"/>
      <c r="BU260" s="105"/>
      <c r="BW260" s="5"/>
      <c r="BX260" s="5"/>
      <c r="CA260" s="6"/>
      <c r="CB260" s="1"/>
      <c r="CD260" s="23"/>
      <c r="CE260" s="23"/>
      <c r="CF260" s="8"/>
      <c r="CG260" s="5"/>
      <c r="CI260" s="1"/>
      <c r="CK260" s="10"/>
      <c r="CL260" s="106"/>
      <c r="CM260"/>
      <c r="CN260" s="103"/>
      <c r="CR260" s="1"/>
      <c r="CS260" s="1"/>
      <c r="CT260" s="1"/>
    </row>
    <row r="261" spans="1:98">
      <c r="A261" s="1"/>
      <c r="B261" s="2"/>
      <c r="E261" s="1"/>
      <c r="F261" s="2"/>
      <c r="H261" s="3"/>
      <c r="J261" s="3"/>
      <c r="K261" s="3"/>
      <c r="L261" s="1"/>
      <c r="M261" s="4"/>
      <c r="N261"/>
      <c r="O261" s="1"/>
      <c r="U261" s="1"/>
      <c r="V261"/>
      <c r="X261" s="3"/>
      <c r="Z261"/>
      <c r="AA261"/>
      <c r="AB261"/>
      <c r="AD261" s="103"/>
      <c r="AE261" s="103"/>
      <c r="AH261"/>
      <c r="AI261" s="37"/>
      <c r="AJ261" s="37"/>
      <c r="AK261" s="5"/>
      <c r="AL261" s="5"/>
      <c r="AM261" s="1"/>
      <c r="AP261" s="100"/>
      <c r="AQ261" s="100"/>
      <c r="AR261" s="100"/>
      <c r="AS261" s="3"/>
      <c r="AT261" s="104"/>
      <c r="AU261"/>
      <c r="AV261" s="6"/>
      <c r="AW261" s="34"/>
      <c r="AY261" s="182"/>
      <c r="BA261" s="100"/>
      <c r="BB261" s="100"/>
      <c r="BC261" s="6"/>
      <c r="BE261" s="1"/>
      <c r="BI261"/>
      <c r="BK261" s="118"/>
      <c r="BL261" s="104"/>
      <c r="BM261" s="1"/>
      <c r="BN261" s="103"/>
      <c r="BO261" s="6"/>
      <c r="BP261" s="103"/>
      <c r="BQ261" s="6"/>
      <c r="BR261" s="6"/>
      <c r="BS261" s="6"/>
      <c r="BT261" s="105"/>
      <c r="BU261" s="105"/>
      <c r="BW261" s="5"/>
      <c r="BX261" s="5"/>
      <c r="CA261" s="6"/>
      <c r="CB261" s="1"/>
      <c r="CD261" s="23"/>
      <c r="CE261" s="23"/>
      <c r="CF261" s="8"/>
      <c r="CG261" s="5"/>
      <c r="CI261" s="1"/>
      <c r="CK261" s="10"/>
      <c r="CL261" s="106"/>
      <c r="CM261"/>
      <c r="CN261" s="103"/>
      <c r="CR261" s="1"/>
      <c r="CS261" s="1"/>
      <c r="CT261" s="1"/>
    </row>
    <row r="262" spans="1:98">
      <c r="A262" s="1"/>
      <c r="B262" s="2"/>
      <c r="E262" s="1"/>
      <c r="F262" s="2"/>
      <c r="H262" s="3"/>
      <c r="J262" s="3"/>
      <c r="K262" s="3"/>
      <c r="L262" s="1"/>
      <c r="M262" s="4"/>
      <c r="N262"/>
      <c r="O262" s="1"/>
      <c r="U262" s="1"/>
      <c r="V262"/>
      <c r="X262" s="3"/>
      <c r="Z262"/>
      <c r="AA262"/>
      <c r="AB262"/>
      <c r="AD262" s="103"/>
      <c r="AE262" s="103"/>
      <c r="AH262"/>
      <c r="AI262" s="37"/>
      <c r="AJ262" s="37"/>
      <c r="AK262" s="5"/>
      <c r="AL262" s="5"/>
      <c r="AM262" s="1"/>
      <c r="AP262" s="100"/>
      <c r="AQ262" s="100"/>
      <c r="AR262" s="100"/>
      <c r="AS262" s="3"/>
      <c r="AT262" s="104"/>
      <c r="AU262"/>
      <c r="AV262" s="6"/>
      <c r="AW262" s="34"/>
      <c r="AY262" s="182"/>
      <c r="BA262" s="100"/>
      <c r="BB262" s="100"/>
      <c r="BC262" s="6"/>
      <c r="BE262" s="1"/>
      <c r="BI262"/>
      <c r="BK262" s="118"/>
      <c r="BL262" s="104"/>
      <c r="BM262" s="1"/>
      <c r="BN262" s="103"/>
      <c r="BO262" s="6"/>
      <c r="BP262" s="103"/>
      <c r="BQ262" s="6"/>
      <c r="BR262" s="6"/>
      <c r="BS262" s="6"/>
      <c r="BT262" s="105"/>
      <c r="BU262" s="105"/>
      <c r="BW262" s="5"/>
      <c r="BX262" s="5"/>
      <c r="CA262" s="6"/>
      <c r="CB262" s="1"/>
      <c r="CD262" s="23"/>
      <c r="CE262" s="23"/>
      <c r="CF262" s="8"/>
      <c r="CG262" s="5"/>
      <c r="CI262" s="1"/>
      <c r="CK262" s="10"/>
      <c r="CL262" s="106"/>
      <c r="CM262"/>
      <c r="CN262" s="103"/>
      <c r="CR262" s="1"/>
      <c r="CS262" s="1"/>
      <c r="CT262" s="1"/>
    </row>
    <row r="263" spans="1:98">
      <c r="A263" s="1"/>
      <c r="B263" s="2"/>
      <c r="E263" s="1"/>
      <c r="F263" s="2"/>
      <c r="H263" s="3"/>
      <c r="J263" s="3"/>
      <c r="K263" s="3"/>
      <c r="L263" s="1"/>
      <c r="M263" s="4"/>
      <c r="N263"/>
      <c r="O263" s="1"/>
      <c r="U263" s="1"/>
      <c r="V263"/>
      <c r="X263" s="3"/>
      <c r="Z263"/>
      <c r="AA263"/>
      <c r="AB263"/>
      <c r="AD263" s="103"/>
      <c r="AE263" s="103"/>
      <c r="AH263"/>
      <c r="AI263" s="37"/>
      <c r="AJ263" s="37"/>
      <c r="AK263" s="5"/>
      <c r="AL263" s="5"/>
      <c r="AM263" s="1"/>
      <c r="AP263" s="100"/>
      <c r="AQ263" s="100"/>
      <c r="AR263" s="100"/>
      <c r="AS263" s="3"/>
      <c r="AT263" s="104"/>
      <c r="AU263"/>
      <c r="AV263" s="6"/>
      <c r="AW263" s="34"/>
      <c r="AY263" s="182"/>
      <c r="BA263" s="100"/>
      <c r="BB263" s="100"/>
      <c r="BC263" s="6"/>
      <c r="BE263" s="1"/>
      <c r="BI263"/>
      <c r="BK263" s="118"/>
      <c r="BL263" s="104"/>
      <c r="BM263" s="1"/>
      <c r="BN263" s="103"/>
      <c r="BO263" s="6"/>
      <c r="BP263" s="103"/>
      <c r="BQ263" s="6"/>
      <c r="BR263" s="6"/>
      <c r="BS263" s="6"/>
      <c r="BT263" s="105"/>
      <c r="BU263" s="105"/>
      <c r="BW263" s="5"/>
      <c r="BX263" s="5"/>
      <c r="CA263" s="6"/>
      <c r="CB263" s="1"/>
      <c r="CD263" s="23"/>
      <c r="CE263" s="23"/>
      <c r="CF263" s="8"/>
      <c r="CG263" s="5"/>
      <c r="CI263" s="1"/>
      <c r="CK263" s="10"/>
      <c r="CL263" s="106"/>
      <c r="CM263"/>
      <c r="CN263" s="103"/>
      <c r="CR263" s="1"/>
      <c r="CS263" s="1"/>
      <c r="CT263" s="1"/>
    </row>
    <row r="264" spans="1:98">
      <c r="A264" s="1"/>
      <c r="B264" s="2"/>
      <c r="E264" s="1"/>
      <c r="F264" s="2"/>
      <c r="H264" s="3"/>
      <c r="J264" s="3"/>
      <c r="K264" s="3"/>
      <c r="L264" s="1"/>
      <c r="M264" s="4"/>
      <c r="N264"/>
      <c r="O264" s="1"/>
      <c r="U264" s="1"/>
      <c r="V264"/>
      <c r="X264" s="3"/>
      <c r="Z264"/>
      <c r="AA264"/>
      <c r="AB264"/>
      <c r="AD264" s="103"/>
      <c r="AE264" s="103"/>
      <c r="AH264"/>
      <c r="AI264" s="37"/>
      <c r="AJ264" s="37"/>
      <c r="AK264" s="5"/>
      <c r="AL264" s="5"/>
      <c r="AM264" s="1"/>
      <c r="AP264" s="100"/>
      <c r="AQ264" s="100"/>
      <c r="AR264" s="100"/>
      <c r="AS264" s="3"/>
      <c r="AT264" s="104"/>
      <c r="AU264"/>
      <c r="AV264" s="6"/>
      <c r="AW264" s="34"/>
      <c r="AY264" s="182"/>
      <c r="BA264" s="100"/>
      <c r="BB264" s="100"/>
      <c r="BC264" s="6"/>
      <c r="BE264" s="1"/>
      <c r="BI264"/>
      <c r="BK264" s="118"/>
      <c r="BL264" s="104"/>
      <c r="BM264" s="1"/>
      <c r="BN264" s="103"/>
      <c r="BO264" s="6"/>
      <c r="BP264" s="103"/>
      <c r="BQ264" s="6"/>
      <c r="BR264" s="6"/>
      <c r="BS264" s="6"/>
      <c r="BT264" s="105"/>
      <c r="BU264" s="105"/>
      <c r="BW264" s="5"/>
      <c r="BX264" s="5"/>
      <c r="CA264" s="6"/>
      <c r="CB264" s="1"/>
      <c r="CD264" s="23"/>
      <c r="CE264" s="23"/>
      <c r="CF264" s="8"/>
      <c r="CG264" s="5"/>
      <c r="CI264" s="1"/>
      <c r="CK264" s="10"/>
      <c r="CL264" s="106"/>
      <c r="CM264"/>
      <c r="CN264" s="103"/>
      <c r="CR264" s="1"/>
      <c r="CS264" s="1"/>
      <c r="CT264" s="1"/>
    </row>
    <row r="265" spans="1:98">
      <c r="A265" s="1"/>
      <c r="B265" s="2"/>
      <c r="E265" s="1"/>
      <c r="F265" s="2"/>
      <c r="H265" s="3"/>
      <c r="J265" s="3"/>
      <c r="K265" s="3"/>
      <c r="L265" s="1"/>
      <c r="M265" s="4"/>
      <c r="N265"/>
      <c r="O265" s="1"/>
      <c r="U265" s="1"/>
      <c r="V265"/>
      <c r="X265" s="3"/>
      <c r="Z265"/>
      <c r="AA265"/>
      <c r="AB265"/>
      <c r="AD265" s="103"/>
      <c r="AE265" s="103"/>
      <c r="AH265"/>
      <c r="AI265" s="37"/>
      <c r="AJ265" s="37"/>
      <c r="AK265" s="5"/>
      <c r="AL265" s="5"/>
      <c r="AM265" s="1"/>
      <c r="AP265" s="100"/>
      <c r="AQ265" s="100"/>
      <c r="AR265" s="100"/>
      <c r="AS265" s="3"/>
      <c r="AT265" s="104"/>
      <c r="AU265"/>
      <c r="AV265" s="6"/>
      <c r="AW265" s="34"/>
      <c r="AY265" s="182"/>
      <c r="BA265" s="100"/>
      <c r="BB265" s="100"/>
      <c r="BC265" s="6"/>
      <c r="BE265" s="1"/>
      <c r="BI265"/>
      <c r="BK265" s="118"/>
      <c r="BL265" s="104"/>
      <c r="BM265" s="1"/>
      <c r="BN265" s="103"/>
      <c r="BO265" s="6"/>
      <c r="BP265" s="103"/>
      <c r="BQ265" s="6"/>
      <c r="BR265" s="6"/>
      <c r="BS265" s="6"/>
      <c r="BT265" s="105"/>
      <c r="BU265" s="105"/>
      <c r="BW265" s="5"/>
      <c r="BX265" s="5"/>
      <c r="CA265" s="6"/>
      <c r="CB265" s="1"/>
      <c r="CD265" s="23"/>
      <c r="CE265" s="23"/>
      <c r="CF265" s="8"/>
      <c r="CG265" s="5"/>
      <c r="CI265" s="1"/>
      <c r="CK265" s="10"/>
      <c r="CL265" s="106"/>
      <c r="CM265"/>
      <c r="CN265" s="103"/>
      <c r="CR265" s="1"/>
      <c r="CS265" s="1"/>
      <c r="CT265" s="1"/>
    </row>
    <row r="266" spans="1:98">
      <c r="A266" s="1"/>
      <c r="B266" s="2"/>
      <c r="E266" s="1"/>
      <c r="F266" s="2"/>
      <c r="H266" s="3"/>
      <c r="J266" s="3"/>
      <c r="K266" s="3"/>
      <c r="L266" s="1"/>
      <c r="M266" s="4"/>
      <c r="N266"/>
      <c r="O266" s="1"/>
      <c r="U266" s="1"/>
      <c r="V266"/>
      <c r="X266" s="3"/>
      <c r="Z266"/>
      <c r="AA266"/>
      <c r="AB266"/>
      <c r="AD266" s="103"/>
      <c r="AE266" s="103"/>
      <c r="AH266"/>
      <c r="AI266" s="37"/>
      <c r="AJ266" s="37"/>
      <c r="AK266" s="5"/>
      <c r="AL266" s="5"/>
      <c r="AM266" s="1"/>
      <c r="AP266" s="100"/>
      <c r="AQ266" s="100"/>
      <c r="AR266" s="100"/>
      <c r="AS266" s="3"/>
      <c r="AT266" s="104"/>
      <c r="AU266"/>
      <c r="AV266" s="6"/>
      <c r="AW266" s="34"/>
      <c r="AY266" s="182"/>
      <c r="BA266" s="100"/>
      <c r="BB266" s="100"/>
      <c r="BC266" s="6"/>
      <c r="BE266" s="1"/>
      <c r="BI266"/>
      <c r="BK266" s="118"/>
      <c r="BL266" s="104"/>
      <c r="BM266" s="1"/>
      <c r="BN266" s="103"/>
      <c r="BO266" s="6"/>
      <c r="BP266" s="103"/>
      <c r="BQ266" s="6"/>
      <c r="BR266" s="6"/>
      <c r="BS266" s="6"/>
      <c r="BT266" s="105"/>
      <c r="BU266" s="105"/>
      <c r="BW266" s="5"/>
      <c r="BX266" s="5"/>
      <c r="CA266" s="6"/>
      <c r="CB266" s="1"/>
      <c r="CD266" s="23"/>
      <c r="CE266" s="23"/>
      <c r="CF266" s="8"/>
      <c r="CG266" s="5"/>
      <c r="CI266" s="1"/>
      <c r="CK266" s="10"/>
      <c r="CL266" s="106"/>
      <c r="CM266"/>
      <c r="CN266" s="103"/>
      <c r="CR266" s="1"/>
      <c r="CS266" s="1"/>
      <c r="CT266" s="1"/>
    </row>
    <row r="267" spans="1:98">
      <c r="A267" s="1"/>
      <c r="B267" s="2"/>
      <c r="E267" s="1"/>
      <c r="F267" s="2"/>
      <c r="H267" s="3"/>
      <c r="J267" s="3"/>
      <c r="K267" s="3"/>
      <c r="L267" s="1"/>
      <c r="M267" s="4"/>
      <c r="N267"/>
      <c r="O267" s="1"/>
      <c r="U267" s="1"/>
      <c r="V267"/>
      <c r="X267" s="3"/>
      <c r="Z267"/>
      <c r="AA267"/>
      <c r="AB267"/>
      <c r="AD267" s="103"/>
      <c r="AE267" s="103"/>
      <c r="AH267"/>
      <c r="AI267" s="37"/>
      <c r="AJ267" s="37"/>
      <c r="AK267" s="5"/>
      <c r="AL267" s="5"/>
      <c r="AM267" s="1"/>
      <c r="AP267" s="100"/>
      <c r="AQ267" s="100"/>
      <c r="AR267" s="100"/>
      <c r="AS267" s="3"/>
      <c r="AT267" s="104"/>
      <c r="AU267"/>
      <c r="AV267" s="6"/>
      <c r="AW267" s="34"/>
      <c r="AY267" s="182"/>
      <c r="BA267" s="100"/>
      <c r="BB267" s="100"/>
      <c r="BC267" s="6"/>
      <c r="BE267" s="1"/>
      <c r="BI267"/>
      <c r="BK267" s="118"/>
      <c r="BL267" s="104"/>
      <c r="BM267" s="1"/>
      <c r="BN267" s="103"/>
      <c r="BO267" s="6"/>
      <c r="BP267" s="103"/>
      <c r="BQ267" s="6"/>
      <c r="BR267" s="6"/>
      <c r="BS267" s="6"/>
      <c r="BT267" s="105"/>
      <c r="BU267" s="105"/>
      <c r="BW267" s="5"/>
      <c r="BX267" s="5"/>
      <c r="CA267" s="6"/>
      <c r="CB267" s="1"/>
      <c r="CD267" s="23"/>
      <c r="CE267" s="23"/>
      <c r="CF267" s="8"/>
      <c r="CG267" s="5"/>
      <c r="CI267" s="1"/>
      <c r="CK267" s="10"/>
      <c r="CL267" s="106"/>
      <c r="CM267"/>
      <c r="CN267" s="103"/>
      <c r="CR267" s="1"/>
      <c r="CS267" s="1"/>
      <c r="CT267" s="1"/>
    </row>
    <row r="268" spans="1:98">
      <c r="A268" s="1"/>
      <c r="B268" s="2"/>
      <c r="E268" s="1"/>
      <c r="F268" s="2"/>
      <c r="H268" s="3"/>
      <c r="J268" s="3"/>
      <c r="K268" s="3"/>
      <c r="L268" s="1"/>
      <c r="M268" s="4"/>
      <c r="N268"/>
      <c r="O268" s="1"/>
      <c r="U268" s="1"/>
      <c r="V268"/>
      <c r="X268" s="3"/>
      <c r="Z268"/>
      <c r="AA268"/>
      <c r="AB268"/>
      <c r="AD268" s="103"/>
      <c r="AE268" s="103"/>
      <c r="AH268"/>
      <c r="AI268" s="37"/>
      <c r="AJ268" s="37"/>
      <c r="AK268" s="5"/>
      <c r="AL268" s="5"/>
      <c r="AM268" s="1"/>
      <c r="AP268" s="100"/>
      <c r="AQ268" s="100"/>
      <c r="AR268" s="100"/>
      <c r="AS268" s="3"/>
      <c r="AT268" s="104"/>
      <c r="AU268"/>
      <c r="AV268" s="6"/>
      <c r="AW268" s="34"/>
      <c r="AY268" s="182"/>
      <c r="BA268" s="100"/>
      <c r="BB268" s="100"/>
      <c r="BC268" s="6"/>
      <c r="BE268" s="1"/>
      <c r="BI268"/>
      <c r="BK268" s="118"/>
      <c r="BL268" s="104"/>
      <c r="BM268" s="1"/>
      <c r="BN268" s="103"/>
      <c r="BO268" s="6"/>
      <c r="BP268" s="103"/>
      <c r="BQ268" s="6"/>
      <c r="BR268" s="6"/>
      <c r="BS268" s="6"/>
      <c r="BT268" s="105"/>
      <c r="BU268" s="105"/>
      <c r="BW268" s="5"/>
      <c r="BX268" s="5"/>
      <c r="CA268" s="6"/>
      <c r="CB268" s="1"/>
      <c r="CD268" s="23"/>
      <c r="CE268" s="23"/>
      <c r="CF268" s="8"/>
      <c r="CG268" s="5"/>
      <c r="CI268" s="1"/>
      <c r="CK268" s="10"/>
      <c r="CL268" s="106"/>
      <c r="CM268"/>
      <c r="CN268" s="103"/>
      <c r="CR268" s="1"/>
      <c r="CS268" s="1"/>
      <c r="CT268" s="1"/>
    </row>
    <row r="269" spans="1:98">
      <c r="A269" s="1"/>
      <c r="B269" s="2"/>
      <c r="E269" s="1"/>
      <c r="F269" s="2"/>
      <c r="H269" s="3"/>
      <c r="J269" s="3"/>
      <c r="K269" s="3"/>
      <c r="L269" s="1"/>
      <c r="M269" s="4"/>
      <c r="N269"/>
      <c r="O269" s="1"/>
      <c r="U269" s="1"/>
      <c r="V269"/>
      <c r="X269" s="3"/>
      <c r="Z269"/>
      <c r="AA269"/>
      <c r="AB269"/>
      <c r="AD269" s="103"/>
      <c r="AE269" s="103"/>
      <c r="AH269"/>
      <c r="AI269" s="37"/>
      <c r="AJ269" s="37"/>
      <c r="AK269" s="5"/>
      <c r="AL269" s="5"/>
      <c r="AM269" s="1"/>
      <c r="AP269" s="100"/>
      <c r="AQ269" s="100"/>
      <c r="AR269" s="100"/>
      <c r="AS269" s="3"/>
      <c r="AT269" s="104"/>
      <c r="AU269"/>
      <c r="AV269" s="6"/>
      <c r="AW269" s="34"/>
      <c r="AY269" s="182"/>
      <c r="BA269" s="100"/>
      <c r="BB269" s="100"/>
      <c r="BC269" s="6"/>
      <c r="BE269" s="1"/>
      <c r="BI269"/>
      <c r="BK269" s="118"/>
      <c r="BL269" s="104"/>
      <c r="BM269" s="1"/>
      <c r="BN269" s="103"/>
      <c r="BO269" s="6"/>
      <c r="BP269" s="103"/>
      <c r="BQ269" s="6"/>
      <c r="BR269" s="6"/>
      <c r="BS269" s="6"/>
      <c r="BT269" s="105"/>
      <c r="BU269" s="105"/>
      <c r="BW269" s="5"/>
      <c r="BX269" s="5"/>
      <c r="CA269" s="6"/>
      <c r="CB269" s="1"/>
      <c r="CD269" s="23"/>
      <c r="CE269" s="23"/>
      <c r="CF269" s="8"/>
      <c r="CG269" s="5"/>
      <c r="CI269" s="1"/>
      <c r="CK269" s="10"/>
      <c r="CL269" s="106"/>
      <c r="CM269"/>
      <c r="CN269" s="103"/>
      <c r="CR269" s="1"/>
      <c r="CS269" s="1"/>
      <c r="CT269" s="1"/>
    </row>
    <row r="270" spans="1:98">
      <c r="A270" s="1"/>
      <c r="B270" s="2"/>
      <c r="E270" s="1"/>
      <c r="F270" s="2"/>
      <c r="H270" s="3"/>
      <c r="J270" s="3"/>
      <c r="K270" s="3"/>
      <c r="L270" s="1"/>
      <c r="M270" s="4"/>
      <c r="N270"/>
      <c r="O270" s="1"/>
      <c r="U270" s="1"/>
      <c r="V270"/>
      <c r="X270" s="3"/>
      <c r="Z270"/>
      <c r="AA270"/>
      <c r="AB270"/>
      <c r="AD270" s="103"/>
      <c r="AE270" s="103"/>
      <c r="AH270"/>
      <c r="AI270" s="37"/>
      <c r="AJ270" s="37"/>
      <c r="AK270" s="5"/>
      <c r="AL270" s="5"/>
      <c r="AM270" s="1"/>
      <c r="AP270" s="100"/>
      <c r="AQ270" s="100"/>
      <c r="AR270" s="100"/>
      <c r="AS270" s="3"/>
      <c r="AT270" s="104"/>
      <c r="AU270"/>
      <c r="AV270" s="6"/>
      <c r="AW270" s="34"/>
      <c r="AY270" s="182"/>
      <c r="BA270" s="100"/>
      <c r="BB270" s="100"/>
      <c r="BC270" s="6"/>
      <c r="BE270" s="1"/>
      <c r="BI270"/>
      <c r="BK270" s="118"/>
      <c r="BL270" s="104"/>
      <c r="BM270" s="1"/>
      <c r="BN270" s="103"/>
      <c r="BO270" s="6"/>
      <c r="BP270" s="103"/>
      <c r="BQ270" s="6"/>
      <c r="BR270" s="6"/>
      <c r="BS270" s="6"/>
      <c r="BT270" s="105"/>
      <c r="BU270" s="105"/>
      <c r="BW270" s="5"/>
      <c r="BX270" s="5"/>
      <c r="CA270" s="6"/>
      <c r="CB270" s="1"/>
      <c r="CD270" s="23"/>
      <c r="CE270" s="23"/>
      <c r="CF270" s="8"/>
      <c r="CG270" s="5"/>
      <c r="CI270" s="1"/>
      <c r="CK270" s="10"/>
      <c r="CL270" s="106"/>
      <c r="CM270"/>
      <c r="CN270" s="103"/>
      <c r="CR270" s="1"/>
      <c r="CS270" s="1"/>
      <c r="CT270" s="1"/>
    </row>
    <row r="271" spans="1:98">
      <c r="A271" s="1"/>
      <c r="B271" s="2"/>
      <c r="E271" s="1"/>
      <c r="F271" s="2"/>
      <c r="H271" s="3"/>
      <c r="J271" s="3"/>
      <c r="K271" s="3"/>
      <c r="L271" s="1"/>
      <c r="M271" s="4"/>
      <c r="N271"/>
      <c r="O271" s="1"/>
      <c r="U271" s="1"/>
      <c r="V271"/>
      <c r="X271" s="3"/>
      <c r="Z271"/>
      <c r="AA271"/>
      <c r="AB271"/>
      <c r="AD271" s="103"/>
      <c r="AE271" s="103"/>
      <c r="AH271"/>
      <c r="AI271" s="37"/>
      <c r="AJ271" s="37"/>
      <c r="AK271" s="5"/>
      <c r="AL271" s="5"/>
      <c r="AM271" s="1"/>
      <c r="AP271" s="100"/>
      <c r="AQ271" s="100"/>
      <c r="AR271" s="100"/>
      <c r="AS271" s="3"/>
      <c r="AT271" s="104"/>
      <c r="AU271"/>
      <c r="AV271" s="6"/>
      <c r="AW271" s="34"/>
      <c r="AY271" s="182"/>
      <c r="BA271" s="100"/>
      <c r="BB271" s="100"/>
      <c r="BC271" s="6"/>
      <c r="BE271" s="1"/>
      <c r="BI271"/>
      <c r="BK271" s="118"/>
      <c r="BL271" s="104"/>
      <c r="BM271" s="1"/>
      <c r="BN271" s="103"/>
      <c r="BO271" s="6"/>
      <c r="BP271" s="103"/>
      <c r="BQ271" s="6"/>
      <c r="BR271" s="6"/>
      <c r="BS271" s="6"/>
      <c r="BT271" s="105"/>
      <c r="BU271" s="105"/>
      <c r="BW271" s="5"/>
      <c r="BX271" s="5"/>
      <c r="CA271" s="6"/>
      <c r="CB271" s="1"/>
      <c r="CD271" s="23"/>
      <c r="CE271" s="23"/>
      <c r="CF271" s="8"/>
      <c r="CG271" s="5"/>
      <c r="CI271" s="1"/>
      <c r="CK271" s="10"/>
      <c r="CL271" s="106"/>
      <c r="CM271"/>
      <c r="CN271" s="103"/>
      <c r="CR271" s="1"/>
      <c r="CS271" s="1"/>
      <c r="CT271" s="1"/>
    </row>
    <row r="272" spans="1:98">
      <c r="A272" s="1"/>
      <c r="B272" s="2"/>
      <c r="E272" s="1"/>
      <c r="F272" s="2"/>
      <c r="H272" s="3"/>
      <c r="J272" s="3"/>
      <c r="K272" s="3"/>
      <c r="L272" s="1"/>
      <c r="M272" s="4"/>
      <c r="N272"/>
      <c r="O272" s="1"/>
      <c r="U272" s="1"/>
      <c r="V272"/>
      <c r="X272" s="3"/>
      <c r="Z272"/>
      <c r="AA272"/>
      <c r="AB272"/>
      <c r="AD272" s="103"/>
      <c r="AE272" s="103"/>
      <c r="AH272"/>
      <c r="AI272" s="37"/>
      <c r="AJ272" s="37"/>
      <c r="AK272" s="5"/>
      <c r="AL272" s="5"/>
      <c r="AM272" s="1"/>
      <c r="AP272" s="100"/>
      <c r="AQ272" s="100"/>
      <c r="AR272" s="100"/>
      <c r="AS272" s="3"/>
      <c r="AT272" s="104"/>
      <c r="AU272"/>
      <c r="AV272" s="6"/>
      <c r="AW272" s="34"/>
      <c r="AY272" s="182"/>
      <c r="BA272" s="100"/>
      <c r="BB272" s="100"/>
      <c r="BC272" s="6"/>
      <c r="BE272" s="1"/>
      <c r="BI272"/>
      <c r="BK272" s="118"/>
      <c r="BL272" s="104"/>
      <c r="BM272" s="1"/>
      <c r="BN272" s="103"/>
      <c r="BO272" s="6"/>
      <c r="BP272" s="103"/>
      <c r="BQ272" s="6"/>
      <c r="BR272" s="6"/>
      <c r="BS272" s="6"/>
      <c r="BT272" s="105"/>
      <c r="BU272" s="105"/>
      <c r="BW272" s="5"/>
      <c r="BX272" s="5"/>
      <c r="CA272" s="6"/>
      <c r="CB272" s="1"/>
      <c r="CD272" s="23"/>
      <c r="CE272" s="23"/>
      <c r="CF272" s="8"/>
      <c r="CG272" s="5"/>
      <c r="CI272" s="1"/>
      <c r="CK272" s="10"/>
      <c r="CL272" s="106"/>
      <c r="CM272"/>
      <c r="CN272" s="103"/>
      <c r="CR272" s="1"/>
      <c r="CS272" s="1"/>
      <c r="CT272" s="1"/>
    </row>
    <row r="273" spans="1:98">
      <c r="A273" s="1"/>
      <c r="B273" s="2"/>
      <c r="E273" s="1"/>
      <c r="F273" s="2"/>
      <c r="H273" s="3"/>
      <c r="J273" s="3"/>
      <c r="K273" s="3"/>
      <c r="L273" s="1"/>
      <c r="M273" s="4"/>
      <c r="N273"/>
      <c r="O273" s="1"/>
      <c r="U273" s="1"/>
      <c r="V273"/>
      <c r="X273" s="3"/>
      <c r="Z273"/>
      <c r="AA273"/>
      <c r="AB273"/>
      <c r="AD273" s="103"/>
      <c r="AE273" s="103"/>
      <c r="AH273"/>
      <c r="AI273" s="37"/>
      <c r="AJ273" s="37"/>
      <c r="AK273" s="5"/>
      <c r="AL273" s="5"/>
      <c r="AM273" s="1"/>
      <c r="AP273" s="100"/>
      <c r="AQ273" s="100"/>
      <c r="AR273" s="100"/>
      <c r="AS273" s="3"/>
      <c r="AT273" s="104"/>
      <c r="AU273"/>
      <c r="AV273" s="6"/>
      <c r="AW273" s="34"/>
      <c r="AY273" s="182"/>
      <c r="BA273" s="100"/>
      <c r="BB273" s="100"/>
      <c r="BC273" s="6"/>
      <c r="BE273" s="1"/>
      <c r="BI273"/>
      <c r="BK273" s="118"/>
      <c r="BL273" s="104"/>
      <c r="BM273" s="1"/>
      <c r="BN273" s="103"/>
      <c r="BO273" s="6"/>
      <c r="BP273" s="103"/>
      <c r="BQ273" s="6"/>
      <c r="BR273" s="6"/>
      <c r="BS273" s="6"/>
      <c r="BT273" s="105"/>
      <c r="BU273" s="105"/>
      <c r="BW273" s="5"/>
      <c r="BX273" s="5"/>
      <c r="CA273" s="6"/>
      <c r="CB273" s="1"/>
      <c r="CD273" s="23"/>
      <c r="CE273" s="23"/>
      <c r="CF273" s="8"/>
      <c r="CG273" s="5"/>
      <c r="CI273" s="1"/>
      <c r="CK273" s="10"/>
      <c r="CL273" s="106"/>
      <c r="CM273"/>
      <c r="CN273" s="103"/>
      <c r="CR273" s="1"/>
      <c r="CS273" s="1"/>
      <c r="CT273" s="1"/>
    </row>
    <row r="274" spans="1:98">
      <c r="A274" s="1"/>
      <c r="B274" s="2"/>
      <c r="E274" s="1"/>
      <c r="F274" s="2"/>
      <c r="H274" s="3"/>
      <c r="J274" s="3"/>
      <c r="K274" s="3"/>
      <c r="L274" s="1"/>
      <c r="M274" s="4"/>
      <c r="N274"/>
      <c r="O274" s="1"/>
      <c r="U274" s="1"/>
      <c r="V274"/>
      <c r="X274" s="3"/>
      <c r="Z274"/>
      <c r="AA274"/>
      <c r="AB274"/>
      <c r="AD274" s="103"/>
      <c r="AE274" s="103"/>
      <c r="AH274"/>
      <c r="AI274" s="37"/>
      <c r="AJ274" s="37"/>
      <c r="AK274" s="5"/>
      <c r="AL274" s="5"/>
      <c r="AM274" s="1"/>
      <c r="AP274" s="100"/>
      <c r="AQ274" s="100"/>
      <c r="AR274" s="100"/>
      <c r="AS274" s="3"/>
      <c r="AT274" s="104"/>
      <c r="AU274"/>
      <c r="AV274" s="6"/>
      <c r="AW274" s="34"/>
      <c r="AY274" s="182"/>
      <c r="BA274" s="100"/>
      <c r="BB274" s="100"/>
      <c r="BC274" s="6"/>
      <c r="BE274" s="1"/>
      <c r="BI274"/>
      <c r="BK274" s="118"/>
      <c r="BL274" s="104"/>
      <c r="BM274" s="1"/>
      <c r="BN274" s="103"/>
      <c r="BO274" s="6"/>
      <c r="BP274" s="103"/>
      <c r="BQ274" s="6"/>
      <c r="BR274" s="6"/>
      <c r="BS274" s="6"/>
      <c r="BT274" s="105"/>
      <c r="BU274" s="105"/>
      <c r="BW274" s="5"/>
      <c r="BX274" s="5"/>
      <c r="CA274" s="6"/>
      <c r="CB274" s="1"/>
      <c r="CD274" s="23"/>
      <c r="CE274" s="23"/>
      <c r="CF274" s="8"/>
      <c r="CG274" s="5"/>
      <c r="CI274" s="1"/>
      <c r="CK274" s="10"/>
      <c r="CL274" s="106"/>
      <c r="CM274"/>
      <c r="CN274" s="103"/>
      <c r="CR274" s="1"/>
      <c r="CS274" s="1"/>
      <c r="CT274" s="1"/>
    </row>
    <row r="275" spans="1:98">
      <c r="A275" s="1"/>
      <c r="B275" s="2"/>
      <c r="E275" s="1"/>
      <c r="F275" s="2"/>
      <c r="H275" s="3"/>
      <c r="J275" s="3"/>
      <c r="K275" s="3"/>
      <c r="L275" s="1"/>
      <c r="M275" s="4"/>
      <c r="N275"/>
      <c r="O275" s="1"/>
      <c r="U275" s="1"/>
      <c r="V275"/>
      <c r="X275" s="3"/>
      <c r="Z275"/>
      <c r="AA275"/>
      <c r="AB275"/>
      <c r="AD275" s="103"/>
      <c r="AE275" s="103"/>
      <c r="AH275"/>
      <c r="AI275" s="37"/>
      <c r="AJ275" s="37"/>
      <c r="AK275" s="5"/>
      <c r="AL275" s="5"/>
      <c r="AM275" s="1"/>
      <c r="AP275" s="100"/>
      <c r="AQ275" s="100"/>
      <c r="AR275" s="100"/>
      <c r="AS275" s="3"/>
      <c r="AT275" s="104"/>
      <c r="AU275"/>
      <c r="AV275" s="6"/>
      <c r="AW275" s="34"/>
      <c r="AY275" s="182"/>
      <c r="BA275" s="100"/>
      <c r="BB275" s="100"/>
      <c r="BC275" s="6"/>
      <c r="BE275" s="1"/>
      <c r="BI275"/>
      <c r="BK275" s="120"/>
      <c r="BL275" s="104"/>
      <c r="BM275" s="1"/>
      <c r="BN275" s="103"/>
      <c r="BO275" s="6"/>
      <c r="BP275" s="103"/>
      <c r="BQ275" s="6"/>
      <c r="BR275" s="6"/>
      <c r="BS275" s="6"/>
      <c r="BT275" s="105"/>
      <c r="BU275" s="105"/>
      <c r="BW275" s="5"/>
      <c r="BX275" s="5"/>
      <c r="CA275" s="6"/>
      <c r="CB275" s="1"/>
      <c r="CD275" s="23"/>
      <c r="CE275" s="23"/>
      <c r="CF275" s="8"/>
      <c r="CG275" s="5"/>
      <c r="CI275" s="1"/>
      <c r="CK275" s="10"/>
      <c r="CL275" s="106"/>
      <c r="CM275"/>
      <c r="CN275" s="103"/>
      <c r="CR275" s="1"/>
      <c r="CS275" s="1"/>
      <c r="CT275" s="1"/>
    </row>
    <row r="276" spans="1:98">
      <c r="A276" s="1"/>
      <c r="B276" s="2"/>
      <c r="E276" s="1"/>
      <c r="F276" s="2"/>
      <c r="H276" s="3"/>
      <c r="J276" s="3"/>
      <c r="K276" s="3"/>
      <c r="L276" s="1"/>
      <c r="M276" s="4"/>
      <c r="N276"/>
      <c r="O276" s="1"/>
      <c r="U276" s="1"/>
      <c r="V276"/>
      <c r="X276" s="3"/>
      <c r="Z276"/>
      <c r="AA276"/>
      <c r="AB276"/>
      <c r="AD276" s="103"/>
      <c r="AE276" s="103"/>
      <c r="AH276"/>
      <c r="AI276" s="37"/>
      <c r="AJ276" s="37"/>
      <c r="AK276" s="5"/>
      <c r="AL276" s="5"/>
      <c r="AM276" s="1"/>
      <c r="AP276" s="100"/>
      <c r="AQ276" s="100"/>
      <c r="AR276" s="100"/>
      <c r="AS276" s="3"/>
      <c r="AT276" s="104"/>
      <c r="AU276"/>
      <c r="AV276" s="6"/>
      <c r="AW276" s="34"/>
      <c r="AY276" s="182"/>
      <c r="BA276" s="100"/>
      <c r="BB276" s="100"/>
      <c r="BC276" s="6"/>
      <c r="BE276" s="1"/>
      <c r="BI276"/>
      <c r="BK276" s="118"/>
      <c r="BL276" s="104"/>
      <c r="BM276" s="1"/>
      <c r="BN276" s="103"/>
      <c r="BO276" s="6"/>
      <c r="BP276" s="103"/>
      <c r="BQ276" s="6"/>
      <c r="BR276" s="6"/>
      <c r="BS276" s="6"/>
      <c r="BT276" s="105"/>
      <c r="BU276" s="105"/>
      <c r="BW276" s="5"/>
      <c r="BX276" s="5"/>
      <c r="CA276" s="6"/>
      <c r="CB276" s="1"/>
      <c r="CD276" s="23"/>
      <c r="CE276" s="23"/>
      <c r="CF276" s="8"/>
      <c r="CG276" s="5"/>
      <c r="CI276" s="1"/>
      <c r="CK276" s="10"/>
      <c r="CL276" s="106"/>
      <c r="CM276"/>
      <c r="CN276" s="103"/>
      <c r="CR276" s="1"/>
      <c r="CS276" s="1"/>
      <c r="CT276" s="1"/>
    </row>
    <row r="277" spans="1:98">
      <c r="A277" s="1"/>
      <c r="B277" s="2"/>
      <c r="E277" s="1"/>
      <c r="F277" s="2"/>
      <c r="H277" s="3"/>
      <c r="J277" s="3"/>
      <c r="K277" s="3"/>
      <c r="L277" s="1"/>
      <c r="M277" s="4"/>
      <c r="N277"/>
      <c r="O277" s="1"/>
      <c r="U277" s="1"/>
      <c r="V277"/>
      <c r="X277" s="3"/>
      <c r="Z277"/>
      <c r="AA277"/>
      <c r="AB277"/>
      <c r="AD277" s="103"/>
      <c r="AE277" s="103"/>
      <c r="AH277"/>
      <c r="AI277" s="37"/>
      <c r="AJ277" s="37"/>
      <c r="AK277" s="5"/>
      <c r="AL277" s="5"/>
      <c r="AM277" s="1"/>
      <c r="AP277" s="100"/>
      <c r="AQ277" s="100"/>
      <c r="AR277" s="100"/>
      <c r="AS277" s="3"/>
      <c r="AT277" s="104"/>
      <c r="AU277"/>
      <c r="AV277" s="6"/>
      <c r="AW277" s="34"/>
      <c r="AY277" s="182"/>
      <c r="BA277" s="100"/>
      <c r="BB277" s="100"/>
      <c r="BC277" s="6"/>
      <c r="BE277" s="1"/>
      <c r="BI277"/>
      <c r="BK277" s="118"/>
      <c r="BL277" s="104"/>
      <c r="BM277" s="1"/>
      <c r="BN277" s="103"/>
      <c r="BO277" s="6"/>
      <c r="BP277" s="103"/>
      <c r="BQ277" s="6"/>
      <c r="BR277" s="6"/>
      <c r="BS277" s="6"/>
      <c r="BT277" s="105"/>
      <c r="BU277" s="105"/>
      <c r="BW277" s="5"/>
      <c r="BX277" s="5"/>
      <c r="CA277" s="6"/>
      <c r="CB277" s="1"/>
      <c r="CD277" s="23"/>
      <c r="CE277" s="23"/>
      <c r="CF277" s="8"/>
      <c r="CG277" s="5"/>
      <c r="CI277" s="1"/>
      <c r="CK277" s="10"/>
      <c r="CL277" s="106"/>
      <c r="CM277"/>
      <c r="CN277" s="103"/>
      <c r="CR277" s="1"/>
      <c r="CS277" s="1"/>
      <c r="CT277" s="1"/>
    </row>
    <row r="278" spans="1:98">
      <c r="A278" s="1"/>
      <c r="B278" s="2"/>
      <c r="E278" s="1"/>
      <c r="F278" s="2"/>
      <c r="H278" s="3"/>
      <c r="J278" s="3"/>
      <c r="K278" s="3"/>
      <c r="L278" s="1"/>
      <c r="M278" s="4"/>
      <c r="N278"/>
      <c r="O278" s="1"/>
      <c r="U278" s="1"/>
      <c r="V278"/>
      <c r="X278" s="3"/>
      <c r="Z278"/>
      <c r="AA278"/>
      <c r="AB278"/>
      <c r="AD278" s="103"/>
      <c r="AE278" s="103"/>
      <c r="AH278"/>
      <c r="AI278" s="37"/>
      <c r="AJ278" s="37"/>
      <c r="AK278" s="5"/>
      <c r="AL278" s="5"/>
      <c r="AM278" s="1"/>
      <c r="AP278" s="100"/>
      <c r="AQ278" s="100"/>
      <c r="AR278" s="100"/>
      <c r="AS278" s="3"/>
      <c r="AT278" s="104"/>
      <c r="AU278"/>
      <c r="AV278" s="6"/>
      <c r="AW278" s="34"/>
      <c r="AY278" s="182"/>
      <c r="BA278" s="100"/>
      <c r="BB278" s="100"/>
      <c r="BC278" s="6"/>
      <c r="BE278" s="1"/>
      <c r="BI278"/>
      <c r="BK278" s="118"/>
      <c r="BL278" s="104"/>
      <c r="BM278" s="1"/>
      <c r="BN278" s="103"/>
      <c r="BO278" s="6"/>
      <c r="BP278" s="103"/>
      <c r="BQ278" s="6"/>
      <c r="BR278" s="6"/>
      <c r="BS278" s="6"/>
      <c r="BT278" s="105"/>
      <c r="BU278" s="105"/>
      <c r="BW278" s="5"/>
      <c r="BX278" s="5"/>
      <c r="CA278" s="6"/>
      <c r="CB278" s="1"/>
      <c r="CD278" s="23"/>
      <c r="CE278" s="23"/>
      <c r="CF278" s="8"/>
      <c r="CG278" s="5"/>
      <c r="CI278" s="1"/>
      <c r="CK278" s="10"/>
      <c r="CL278" s="106"/>
      <c r="CM278"/>
      <c r="CN278" s="103"/>
      <c r="CR278" s="1"/>
      <c r="CS278" s="1"/>
      <c r="CT278" s="1"/>
    </row>
    <row r="279" spans="1:98">
      <c r="A279" s="1"/>
      <c r="B279" s="2"/>
      <c r="E279" s="1"/>
      <c r="F279" s="2"/>
      <c r="H279" s="3"/>
      <c r="J279" s="3"/>
      <c r="K279" s="3"/>
      <c r="L279" s="1"/>
      <c r="M279" s="4"/>
      <c r="N279"/>
      <c r="O279" s="1"/>
      <c r="U279" s="1"/>
      <c r="V279"/>
      <c r="X279" s="3"/>
      <c r="Z279"/>
      <c r="AA279"/>
      <c r="AB279"/>
      <c r="AD279" s="103"/>
      <c r="AE279" s="103"/>
      <c r="AH279"/>
      <c r="AI279" s="37"/>
      <c r="AJ279" s="37"/>
      <c r="AK279" s="5"/>
      <c r="AL279" s="5"/>
      <c r="AM279" s="1"/>
      <c r="AP279" s="100"/>
      <c r="AQ279" s="100"/>
      <c r="AR279" s="100"/>
      <c r="AS279" s="3"/>
      <c r="AT279" s="104"/>
      <c r="AU279"/>
      <c r="AV279" s="6"/>
      <c r="AW279" s="34"/>
      <c r="AY279" s="182"/>
      <c r="BA279" s="100"/>
      <c r="BB279" s="100"/>
      <c r="BC279" s="6"/>
      <c r="BE279" s="1"/>
      <c r="BI279"/>
      <c r="BK279" s="118"/>
      <c r="BL279" s="104"/>
      <c r="BM279" s="1"/>
      <c r="BN279" s="103"/>
      <c r="BO279" s="6"/>
      <c r="BP279" s="103"/>
      <c r="BQ279" s="6"/>
      <c r="BR279" s="6"/>
      <c r="BS279" s="6"/>
      <c r="BT279" s="105"/>
      <c r="BU279" s="105"/>
      <c r="BW279" s="5"/>
      <c r="BX279" s="5"/>
      <c r="CA279" s="6"/>
      <c r="CB279" s="1"/>
      <c r="CD279" s="23"/>
      <c r="CE279" s="23"/>
      <c r="CF279" s="8"/>
      <c r="CG279" s="5"/>
      <c r="CI279" s="1"/>
      <c r="CK279" s="10"/>
      <c r="CL279" s="106"/>
      <c r="CM279"/>
      <c r="CN279" s="103"/>
      <c r="CR279" s="1"/>
      <c r="CS279" s="1"/>
      <c r="CT279" s="1"/>
    </row>
    <row r="280" spans="1:98">
      <c r="A280" s="1"/>
      <c r="B280" s="2"/>
      <c r="E280" s="1"/>
      <c r="F280" s="2"/>
      <c r="H280" s="3"/>
      <c r="J280" s="3"/>
      <c r="K280" s="3"/>
      <c r="L280" s="1"/>
      <c r="M280" s="4"/>
      <c r="N280"/>
      <c r="O280" s="1"/>
      <c r="U280" s="1"/>
      <c r="V280"/>
      <c r="X280" s="3"/>
      <c r="Z280"/>
      <c r="AA280"/>
      <c r="AB280"/>
      <c r="AD280" s="103"/>
      <c r="AE280" s="103"/>
      <c r="AH280"/>
      <c r="AI280" s="37"/>
      <c r="AJ280" s="37"/>
      <c r="AK280" s="5"/>
      <c r="AL280" s="5"/>
      <c r="AM280" s="1"/>
      <c r="AP280" s="100"/>
      <c r="AQ280" s="100"/>
      <c r="AR280" s="100"/>
      <c r="AS280" s="3"/>
      <c r="AT280" s="104"/>
      <c r="AU280"/>
      <c r="AV280" s="6"/>
      <c r="AW280" s="34"/>
      <c r="AY280" s="182"/>
      <c r="BA280" s="100"/>
      <c r="BB280" s="100"/>
      <c r="BC280" s="6"/>
      <c r="BE280" s="1"/>
      <c r="BI280"/>
      <c r="BK280" s="118"/>
      <c r="BL280" s="104"/>
      <c r="BM280" s="1"/>
      <c r="BN280" s="103"/>
      <c r="BO280" s="6"/>
      <c r="BP280" s="103"/>
      <c r="BQ280" s="6"/>
      <c r="BR280" s="6"/>
      <c r="BS280" s="6"/>
      <c r="BT280" s="105"/>
      <c r="BU280" s="105"/>
      <c r="BW280" s="5"/>
      <c r="BX280" s="5"/>
      <c r="CA280" s="6"/>
      <c r="CB280" s="1"/>
      <c r="CD280" s="23"/>
      <c r="CE280" s="23"/>
      <c r="CF280" s="8"/>
      <c r="CG280" s="5"/>
      <c r="CI280" s="1"/>
      <c r="CK280" s="10"/>
      <c r="CL280" s="106"/>
      <c r="CM280"/>
      <c r="CN280" s="103"/>
      <c r="CR280" s="1"/>
      <c r="CS280" s="1"/>
      <c r="CT280" s="1"/>
    </row>
    <row r="281" spans="1:98">
      <c r="A281" s="1"/>
      <c r="B281" s="2"/>
      <c r="E281" s="1"/>
      <c r="F281" s="2"/>
      <c r="H281" s="3"/>
      <c r="J281" s="3"/>
      <c r="K281" s="3"/>
      <c r="L281" s="1"/>
      <c r="M281" s="4"/>
      <c r="N281"/>
      <c r="O281" s="1"/>
      <c r="U281" s="1"/>
      <c r="V281"/>
      <c r="X281" s="3"/>
      <c r="Z281"/>
      <c r="AA281"/>
      <c r="AB281"/>
      <c r="AD281" s="103"/>
      <c r="AE281" s="103"/>
      <c r="AH281"/>
      <c r="AI281" s="37"/>
      <c r="AJ281" s="37"/>
      <c r="AK281" s="5"/>
      <c r="AL281" s="5"/>
      <c r="AM281" s="1"/>
      <c r="AP281" s="100"/>
      <c r="AQ281" s="100"/>
      <c r="AR281" s="100"/>
      <c r="AS281" s="3"/>
      <c r="AT281" s="104"/>
      <c r="AU281"/>
      <c r="AV281" s="6"/>
      <c r="AW281" s="34"/>
      <c r="AY281" s="182"/>
      <c r="BA281" s="100"/>
      <c r="BB281" s="100"/>
      <c r="BC281" s="6"/>
      <c r="BE281" s="1"/>
      <c r="BI281"/>
      <c r="BK281" s="118"/>
      <c r="BL281" s="104"/>
      <c r="BM281" s="1"/>
      <c r="BN281" s="103"/>
      <c r="BO281" s="6"/>
      <c r="BP281" s="103"/>
      <c r="BQ281" s="6"/>
      <c r="BR281" s="6"/>
      <c r="BS281" s="6"/>
      <c r="BT281" s="105"/>
      <c r="BU281" s="105"/>
      <c r="BW281" s="5"/>
      <c r="BX281" s="5"/>
      <c r="CA281" s="6"/>
      <c r="CB281" s="1"/>
      <c r="CD281" s="23"/>
      <c r="CE281" s="23"/>
      <c r="CF281" s="8"/>
      <c r="CG281" s="5"/>
      <c r="CI281" s="1"/>
      <c r="CK281" s="10"/>
      <c r="CL281" s="106"/>
      <c r="CM281"/>
      <c r="CN281" s="103"/>
      <c r="CR281" s="1"/>
      <c r="CS281" s="1"/>
      <c r="CT281" s="1"/>
    </row>
    <row r="282" spans="1:98">
      <c r="A282" s="1"/>
      <c r="B282" s="2"/>
      <c r="E282" s="1"/>
      <c r="F282" s="2"/>
      <c r="H282" s="3"/>
      <c r="J282" s="3"/>
      <c r="K282" s="3"/>
      <c r="L282" s="1"/>
      <c r="M282" s="4"/>
      <c r="N282"/>
      <c r="O282" s="1"/>
      <c r="U282" s="1"/>
      <c r="V282"/>
      <c r="X282" s="3"/>
      <c r="Z282"/>
      <c r="AA282"/>
      <c r="AB282"/>
      <c r="AD282" s="103"/>
      <c r="AE282" s="103"/>
      <c r="AH282"/>
      <c r="AI282" s="37"/>
      <c r="AJ282" s="37"/>
      <c r="AK282" s="5"/>
      <c r="AL282" s="5"/>
      <c r="AM282" s="1"/>
      <c r="AP282" s="100"/>
      <c r="AQ282" s="100"/>
      <c r="AR282" s="100"/>
      <c r="AS282" s="3"/>
      <c r="AT282" s="104"/>
      <c r="AU282"/>
      <c r="AV282" s="6"/>
      <c r="AW282" s="34"/>
      <c r="AY282" s="182"/>
      <c r="BA282" s="100"/>
      <c r="BB282" s="100"/>
      <c r="BC282" s="6"/>
      <c r="BE282" s="1"/>
      <c r="BI282"/>
      <c r="BK282" s="118"/>
      <c r="BL282" s="104"/>
      <c r="BM282" s="1"/>
      <c r="BN282" s="103"/>
      <c r="BO282" s="6"/>
      <c r="BP282" s="103"/>
      <c r="BQ282" s="6"/>
      <c r="BR282" s="6"/>
      <c r="BS282" s="6"/>
      <c r="BT282" s="105"/>
      <c r="BU282" s="105"/>
      <c r="BW282" s="5"/>
      <c r="BX282" s="5"/>
      <c r="CA282" s="6"/>
      <c r="CB282" s="1"/>
      <c r="CD282" s="23"/>
      <c r="CE282" s="23"/>
      <c r="CF282" s="8"/>
      <c r="CG282" s="5"/>
      <c r="CI282" s="1"/>
      <c r="CK282" s="10"/>
      <c r="CL282" s="106"/>
      <c r="CM282"/>
      <c r="CN282" s="103"/>
      <c r="CR282" s="1"/>
      <c r="CS282" s="1"/>
      <c r="CT282" s="1"/>
    </row>
    <row r="283" spans="1:98">
      <c r="A283" s="1"/>
      <c r="B283" s="2"/>
      <c r="E283" s="1"/>
      <c r="F283" s="2"/>
      <c r="H283" s="3"/>
      <c r="J283" s="3"/>
      <c r="K283" s="3"/>
      <c r="L283" s="1"/>
      <c r="M283" s="4"/>
      <c r="N283"/>
      <c r="O283" s="1"/>
      <c r="U283" s="1"/>
      <c r="V283"/>
      <c r="X283" s="3"/>
      <c r="Z283"/>
      <c r="AA283"/>
      <c r="AB283"/>
      <c r="AD283" s="103"/>
      <c r="AE283" s="103"/>
      <c r="AH283"/>
      <c r="AI283" s="37"/>
      <c r="AJ283" s="37"/>
      <c r="AK283" s="5"/>
      <c r="AL283" s="5"/>
      <c r="AM283" s="1"/>
      <c r="AP283" s="100"/>
      <c r="AQ283" s="100"/>
      <c r="AR283" s="100"/>
      <c r="AS283" s="3"/>
      <c r="AT283" s="104"/>
      <c r="AU283"/>
      <c r="AV283" s="6"/>
      <c r="AW283" s="34"/>
      <c r="AY283" s="182"/>
      <c r="BA283" s="100"/>
      <c r="BB283" s="100"/>
      <c r="BC283" s="6"/>
      <c r="BE283" s="1"/>
      <c r="BI283"/>
      <c r="BK283" s="118"/>
      <c r="BL283" s="104"/>
      <c r="BM283" s="1"/>
      <c r="BN283" s="103"/>
      <c r="BO283" s="6"/>
      <c r="BP283" s="103"/>
      <c r="BQ283" s="6"/>
      <c r="BR283" s="6"/>
      <c r="BS283" s="6"/>
      <c r="BT283" s="105"/>
      <c r="BU283" s="105"/>
      <c r="BW283" s="5"/>
      <c r="BX283" s="5"/>
      <c r="CA283" s="6"/>
      <c r="CB283" s="1"/>
      <c r="CD283" s="23"/>
      <c r="CE283" s="23"/>
      <c r="CF283" s="8"/>
      <c r="CG283" s="5"/>
      <c r="CI283" s="1"/>
      <c r="CK283" s="10"/>
      <c r="CL283" s="106"/>
      <c r="CM283"/>
      <c r="CN283" s="103"/>
      <c r="CR283" s="1"/>
      <c r="CS283" s="1"/>
      <c r="CT283" s="1"/>
    </row>
    <row r="284" spans="1:98">
      <c r="A284" s="1"/>
      <c r="B284" s="2"/>
      <c r="E284" s="1"/>
      <c r="F284" s="2"/>
      <c r="H284" s="3"/>
      <c r="J284" s="3"/>
      <c r="K284" s="3"/>
      <c r="L284" s="1"/>
      <c r="M284" s="4"/>
      <c r="N284"/>
      <c r="O284" s="1"/>
      <c r="U284" s="1"/>
      <c r="V284"/>
      <c r="X284" s="3"/>
      <c r="Z284"/>
      <c r="AA284"/>
      <c r="AB284"/>
      <c r="AD284" s="103"/>
      <c r="AE284" s="103"/>
      <c r="AH284"/>
      <c r="AI284" s="37"/>
      <c r="AJ284" s="37"/>
      <c r="AK284" s="5"/>
      <c r="AL284" s="5"/>
      <c r="AM284" s="1"/>
      <c r="AP284" s="100"/>
      <c r="AQ284" s="100"/>
      <c r="AR284" s="100"/>
      <c r="AS284" s="3"/>
      <c r="AT284" s="104"/>
      <c r="AU284"/>
      <c r="AV284" s="6"/>
      <c r="AW284" s="34"/>
      <c r="AY284" s="182"/>
      <c r="BA284" s="100"/>
      <c r="BB284" s="100"/>
      <c r="BC284" s="6"/>
      <c r="BE284" s="1"/>
      <c r="BI284"/>
      <c r="BK284" s="118"/>
      <c r="BL284" s="104"/>
      <c r="BM284" s="1"/>
      <c r="BN284" s="103"/>
      <c r="BO284" s="6"/>
      <c r="BP284" s="103"/>
      <c r="BQ284" s="6"/>
      <c r="BR284" s="6"/>
      <c r="BS284" s="6"/>
      <c r="BT284" s="105"/>
      <c r="BU284" s="105"/>
      <c r="BW284" s="5"/>
      <c r="BX284" s="5"/>
      <c r="CA284" s="6"/>
      <c r="CB284" s="1"/>
      <c r="CD284" s="23"/>
      <c r="CE284" s="23"/>
      <c r="CF284" s="8"/>
      <c r="CG284" s="5"/>
      <c r="CI284" s="1"/>
      <c r="CK284" s="10"/>
      <c r="CL284" s="106"/>
      <c r="CM284"/>
      <c r="CN284" s="103"/>
      <c r="CR284" s="1"/>
      <c r="CS284" s="1"/>
      <c r="CT284" s="1"/>
    </row>
    <row r="285" spans="1:98">
      <c r="A285" s="1"/>
      <c r="B285" s="2"/>
      <c r="E285" s="1"/>
      <c r="F285" s="2"/>
      <c r="H285" s="3"/>
      <c r="J285" s="3"/>
      <c r="K285" s="3"/>
      <c r="L285" s="1"/>
      <c r="M285" s="4"/>
      <c r="N285"/>
      <c r="O285" s="1"/>
      <c r="U285" s="1"/>
      <c r="V285"/>
      <c r="X285" s="3"/>
      <c r="Z285"/>
      <c r="AA285"/>
      <c r="AB285"/>
      <c r="AD285" s="103"/>
      <c r="AE285" s="103"/>
      <c r="AH285"/>
      <c r="AI285" s="37"/>
      <c r="AJ285" s="37"/>
      <c r="AK285" s="5"/>
      <c r="AL285" s="5"/>
      <c r="AM285" s="1"/>
      <c r="AP285" s="100"/>
      <c r="AQ285" s="100"/>
      <c r="AR285" s="100"/>
      <c r="AS285" s="3"/>
      <c r="AT285" s="104"/>
      <c r="AU285"/>
      <c r="AV285" s="6"/>
      <c r="AW285" s="34"/>
      <c r="AY285" s="182"/>
      <c r="BA285" s="100"/>
      <c r="BB285" s="100"/>
      <c r="BC285" s="6"/>
      <c r="BE285" s="1"/>
      <c r="BI285"/>
      <c r="BK285" s="160"/>
      <c r="BL285" s="104"/>
      <c r="BM285" s="1"/>
      <c r="BN285" s="103"/>
      <c r="BO285" s="6"/>
      <c r="BP285" s="103"/>
      <c r="BQ285" s="6"/>
      <c r="BR285" s="6"/>
      <c r="BS285" s="6"/>
      <c r="BT285" s="105"/>
      <c r="BU285" s="105"/>
      <c r="BW285" s="5"/>
      <c r="BX285" s="5"/>
      <c r="CA285" s="6"/>
      <c r="CB285" s="1"/>
      <c r="CD285" s="23"/>
      <c r="CE285" s="23"/>
      <c r="CF285" s="8"/>
      <c r="CG285" s="5"/>
      <c r="CI285" s="1"/>
      <c r="CK285" s="10"/>
      <c r="CL285" s="106"/>
      <c r="CM285"/>
      <c r="CN285" s="103"/>
      <c r="CR285" s="1"/>
      <c r="CS285" s="1"/>
      <c r="CT285" s="1"/>
    </row>
    <row r="286" spans="1:98">
      <c r="A286" s="1"/>
      <c r="B286" s="2"/>
      <c r="E286" s="1"/>
      <c r="F286" s="2"/>
      <c r="H286" s="3"/>
      <c r="J286" s="3"/>
      <c r="K286" s="3"/>
      <c r="L286" s="1"/>
      <c r="M286" s="4"/>
      <c r="N286"/>
      <c r="O286" s="1"/>
      <c r="U286" s="1"/>
      <c r="V286"/>
      <c r="X286" s="3"/>
      <c r="Z286"/>
      <c r="AA286"/>
      <c r="AB286"/>
      <c r="AD286" s="103"/>
      <c r="AE286" s="103"/>
      <c r="AH286"/>
      <c r="AI286" s="37"/>
      <c r="AJ286" s="37"/>
      <c r="AK286" s="5"/>
      <c r="AL286" s="5"/>
      <c r="AM286" s="1"/>
      <c r="AP286" s="100"/>
      <c r="AQ286" s="100"/>
      <c r="AR286" s="100"/>
      <c r="AS286" s="3"/>
      <c r="AT286" s="104"/>
      <c r="AU286"/>
      <c r="AV286" s="6"/>
      <c r="AW286" s="34"/>
      <c r="AY286" s="182"/>
      <c r="BA286" s="100"/>
      <c r="BB286" s="100"/>
      <c r="BC286" s="6"/>
      <c r="BE286" s="1"/>
      <c r="BI286"/>
      <c r="BK286" s="160"/>
      <c r="BL286" s="104"/>
      <c r="BM286" s="1"/>
      <c r="BN286" s="103"/>
      <c r="BO286" s="6"/>
      <c r="BP286" s="103"/>
      <c r="BQ286" s="6"/>
      <c r="BR286" s="6"/>
      <c r="BS286" s="6"/>
      <c r="BT286" s="105"/>
      <c r="BU286" s="105"/>
      <c r="BW286" s="5"/>
      <c r="BX286" s="5"/>
      <c r="CA286" s="6"/>
      <c r="CB286" s="1"/>
      <c r="CD286" s="23"/>
      <c r="CE286" s="23"/>
      <c r="CF286" s="8"/>
      <c r="CG286" s="5"/>
      <c r="CI286" s="1"/>
      <c r="CK286" s="10"/>
      <c r="CL286" s="106"/>
      <c r="CM286"/>
      <c r="CN286" s="103"/>
      <c r="CR286" s="1"/>
      <c r="CS286" s="1"/>
      <c r="CT286" s="1"/>
    </row>
    <row r="287" spans="1:98">
      <c r="A287" s="1"/>
      <c r="B287" s="2"/>
      <c r="E287" s="1"/>
      <c r="F287" s="2"/>
      <c r="H287" s="3"/>
      <c r="J287" s="3"/>
      <c r="K287" s="3"/>
      <c r="L287" s="1"/>
      <c r="M287" s="4"/>
      <c r="N287"/>
      <c r="O287" s="1"/>
      <c r="U287" s="1"/>
      <c r="V287"/>
      <c r="X287" s="3"/>
      <c r="Z287"/>
      <c r="AA287"/>
      <c r="AB287"/>
      <c r="AD287" s="103"/>
      <c r="AE287" s="103"/>
      <c r="AH287"/>
      <c r="AI287" s="37"/>
      <c r="AJ287" s="37"/>
      <c r="AK287" s="5"/>
      <c r="AL287" s="5"/>
      <c r="AM287" s="1"/>
      <c r="AP287" s="100"/>
      <c r="AQ287" s="100"/>
      <c r="AR287" s="100"/>
      <c r="AS287" s="3"/>
      <c r="AT287" s="104"/>
      <c r="AU287"/>
      <c r="AV287" s="6"/>
      <c r="AW287" s="34"/>
      <c r="AY287" s="182"/>
      <c r="BA287" s="100"/>
      <c r="BB287" s="100"/>
      <c r="BC287" s="6"/>
      <c r="BE287" s="1"/>
      <c r="BI287"/>
      <c r="BK287" s="160"/>
      <c r="BL287" s="104"/>
      <c r="BM287" s="1"/>
      <c r="BN287" s="103"/>
      <c r="BO287" s="6"/>
      <c r="BP287" s="103"/>
      <c r="BQ287" s="6"/>
      <c r="BR287" s="6"/>
      <c r="BS287" s="6"/>
      <c r="BT287" s="105"/>
      <c r="BU287" s="105"/>
      <c r="BW287" s="5"/>
      <c r="BX287" s="5"/>
      <c r="CA287" s="6"/>
      <c r="CB287" s="1"/>
      <c r="CD287" s="23"/>
      <c r="CE287" s="23"/>
      <c r="CF287" s="8"/>
      <c r="CG287" s="5"/>
      <c r="CI287" s="1"/>
      <c r="CK287" s="10"/>
      <c r="CL287" s="106"/>
      <c r="CM287"/>
      <c r="CN287" s="103"/>
      <c r="CR287" s="1"/>
      <c r="CS287" s="1"/>
      <c r="CT287" s="1"/>
    </row>
    <row r="288" spans="1:98">
      <c r="A288" s="1"/>
      <c r="B288" s="2"/>
      <c r="E288" s="1"/>
      <c r="F288" s="2"/>
      <c r="H288" s="3"/>
      <c r="J288" s="3"/>
      <c r="K288" s="3"/>
      <c r="L288" s="1"/>
      <c r="M288" s="4"/>
      <c r="N288"/>
      <c r="O288" s="1"/>
      <c r="U288" s="1"/>
      <c r="V288"/>
      <c r="X288" s="3"/>
      <c r="Z288"/>
      <c r="AA288"/>
      <c r="AB288"/>
      <c r="AD288" s="103"/>
      <c r="AE288" s="103"/>
      <c r="AH288"/>
      <c r="AI288" s="37"/>
      <c r="AJ288" s="37"/>
      <c r="AK288" s="5"/>
      <c r="AL288" s="5"/>
      <c r="AM288" s="1"/>
      <c r="AP288" s="100"/>
      <c r="AQ288" s="100"/>
      <c r="AR288" s="100"/>
      <c r="AS288" s="3"/>
      <c r="AT288" s="104"/>
      <c r="AU288"/>
      <c r="AV288" s="6"/>
      <c r="AW288" s="34"/>
      <c r="AY288" s="182"/>
      <c r="BA288" s="100"/>
      <c r="BB288" s="100"/>
      <c r="BC288" s="6"/>
      <c r="BE288" s="1"/>
      <c r="BI288"/>
      <c r="BK288" s="160"/>
      <c r="BL288" s="104"/>
      <c r="BM288" s="1"/>
      <c r="BN288" s="103"/>
      <c r="BO288" s="6"/>
      <c r="BP288" s="103"/>
      <c r="BQ288" s="6"/>
      <c r="BR288" s="6"/>
      <c r="BS288" s="6"/>
      <c r="BT288" s="105"/>
      <c r="BU288" s="105"/>
      <c r="BW288" s="5"/>
      <c r="BX288" s="5"/>
      <c r="CA288" s="6"/>
      <c r="CB288" s="1"/>
      <c r="CD288" s="23"/>
      <c r="CE288" s="23"/>
      <c r="CF288" s="8"/>
      <c r="CG288" s="5"/>
      <c r="CI288" s="1"/>
      <c r="CK288" s="10"/>
      <c r="CL288" s="106"/>
      <c r="CM288"/>
      <c r="CN288" s="103"/>
      <c r="CR288" s="1"/>
      <c r="CS288" s="1"/>
      <c r="CT288" s="1"/>
    </row>
    <row r="289" spans="1:98">
      <c r="A289" s="1"/>
      <c r="B289" s="2"/>
      <c r="E289" s="1"/>
      <c r="F289" s="2"/>
      <c r="H289" s="3"/>
      <c r="J289" s="3"/>
      <c r="K289" s="3"/>
      <c r="L289" s="1"/>
      <c r="M289" s="4"/>
      <c r="N289"/>
      <c r="O289" s="1"/>
      <c r="U289" s="1"/>
      <c r="V289"/>
      <c r="X289" s="3"/>
      <c r="Z289"/>
      <c r="AA289"/>
      <c r="AB289"/>
      <c r="AD289" s="103"/>
      <c r="AE289" s="103"/>
      <c r="AH289"/>
      <c r="AI289" s="37"/>
      <c r="AJ289" s="37"/>
      <c r="AK289" s="5"/>
      <c r="AL289" s="5"/>
      <c r="AM289" s="1"/>
      <c r="AP289" s="100"/>
      <c r="AQ289" s="100"/>
      <c r="AR289" s="100"/>
      <c r="AS289" s="3"/>
      <c r="AT289" s="104"/>
      <c r="AU289"/>
      <c r="AV289" s="6"/>
      <c r="AW289" s="34"/>
      <c r="AY289" s="182"/>
      <c r="BA289" s="100"/>
      <c r="BB289" s="100"/>
      <c r="BC289" s="6"/>
      <c r="BE289" s="1"/>
      <c r="BI289"/>
      <c r="BK289" s="160"/>
      <c r="BL289" s="104"/>
      <c r="BM289" s="1"/>
      <c r="BN289" s="103"/>
      <c r="BO289" s="6"/>
      <c r="BP289" s="103"/>
      <c r="BQ289" s="6"/>
      <c r="BR289" s="6"/>
      <c r="BS289" s="6"/>
      <c r="BT289" s="105"/>
      <c r="BU289" s="105"/>
      <c r="BW289" s="5"/>
      <c r="BX289" s="5"/>
      <c r="CA289" s="6"/>
      <c r="CB289" s="1"/>
      <c r="CD289" s="23"/>
      <c r="CE289" s="23"/>
      <c r="CF289" s="8"/>
      <c r="CG289" s="5"/>
      <c r="CI289" s="1"/>
      <c r="CK289" s="10"/>
      <c r="CL289" s="106"/>
      <c r="CM289"/>
      <c r="CN289" s="103"/>
      <c r="CR289" s="1"/>
      <c r="CS289" s="1"/>
      <c r="CT289" s="1"/>
    </row>
    <row r="290" spans="1:98">
      <c r="A290" s="1"/>
      <c r="B290" s="2"/>
      <c r="E290" s="1"/>
      <c r="F290" s="2"/>
      <c r="H290" s="3"/>
      <c r="J290" s="3"/>
      <c r="K290" s="3"/>
      <c r="L290" s="1"/>
      <c r="M290" s="4"/>
      <c r="N290"/>
      <c r="O290" s="1"/>
      <c r="U290" s="1"/>
      <c r="V290"/>
      <c r="X290" s="3"/>
      <c r="Z290"/>
      <c r="AA290"/>
      <c r="AB290"/>
      <c r="AD290" s="103"/>
      <c r="AE290" s="103"/>
      <c r="AH290"/>
      <c r="AI290" s="37"/>
      <c r="AJ290" s="37"/>
      <c r="AK290" s="5"/>
      <c r="AL290" s="5"/>
      <c r="AM290" s="1"/>
      <c r="AP290" s="100"/>
      <c r="AQ290" s="100"/>
      <c r="AR290" s="100"/>
      <c r="AS290" s="3"/>
      <c r="AT290" s="104"/>
      <c r="AU290"/>
      <c r="AV290" s="6"/>
      <c r="AW290" s="34"/>
      <c r="AY290" s="182"/>
      <c r="BA290" s="100"/>
      <c r="BB290" s="100"/>
      <c r="BC290" s="6"/>
      <c r="BE290" s="1"/>
      <c r="BI290"/>
      <c r="BK290" s="120"/>
      <c r="BL290" s="104"/>
      <c r="BM290" s="1"/>
      <c r="BN290" s="103"/>
      <c r="BO290" s="6"/>
      <c r="BP290" s="103"/>
      <c r="BQ290" s="6"/>
      <c r="BR290" s="6"/>
      <c r="BS290" s="6"/>
      <c r="BT290" s="105"/>
      <c r="BU290" s="105"/>
      <c r="BW290" s="5"/>
      <c r="BX290" s="5"/>
      <c r="CA290" s="6"/>
      <c r="CB290" s="1"/>
      <c r="CD290" s="23"/>
      <c r="CE290" s="23"/>
      <c r="CF290" s="8"/>
      <c r="CG290" s="5"/>
      <c r="CI290" s="1"/>
      <c r="CK290" s="10"/>
      <c r="CL290" s="106"/>
      <c r="CM290"/>
      <c r="CN290" s="103"/>
      <c r="CR290" s="1"/>
      <c r="CS290" s="1"/>
      <c r="CT290" s="1"/>
    </row>
    <row r="291" spans="1:98">
      <c r="A291" s="1"/>
      <c r="B291" s="2"/>
      <c r="E291" s="1"/>
      <c r="F291" s="2"/>
      <c r="H291" s="3"/>
      <c r="J291" s="3"/>
      <c r="K291" s="3"/>
      <c r="L291" s="1"/>
      <c r="M291" s="4"/>
      <c r="N291"/>
      <c r="O291" s="1"/>
      <c r="U291" s="1"/>
      <c r="V291"/>
      <c r="X291" s="3"/>
      <c r="Z291"/>
      <c r="AA291"/>
      <c r="AB291"/>
      <c r="AD291" s="103"/>
      <c r="AE291" s="103"/>
      <c r="AH291"/>
      <c r="AI291" s="37"/>
      <c r="AJ291" s="37"/>
      <c r="AK291" s="5"/>
      <c r="AL291" s="5"/>
      <c r="AM291" s="1"/>
      <c r="AP291" s="100"/>
      <c r="AQ291" s="100"/>
      <c r="AR291" s="100"/>
      <c r="AS291" s="3"/>
      <c r="AT291" s="104"/>
      <c r="AU291"/>
      <c r="AV291" s="6"/>
      <c r="AW291" s="34"/>
      <c r="AY291" s="182"/>
      <c r="BA291" s="100"/>
      <c r="BB291" s="100"/>
      <c r="BC291" s="6"/>
      <c r="BE291" s="1"/>
      <c r="BI291"/>
      <c r="BK291" s="160"/>
      <c r="BL291" s="104"/>
      <c r="BM291" s="1"/>
      <c r="BN291" s="103"/>
      <c r="BO291" s="6"/>
      <c r="BP291" s="103"/>
      <c r="BQ291" s="6"/>
      <c r="BR291" s="6"/>
      <c r="BS291" s="6"/>
      <c r="BT291" s="105"/>
      <c r="BU291" s="105"/>
      <c r="BW291" s="5"/>
      <c r="BX291" s="5"/>
      <c r="CA291" s="6"/>
      <c r="CB291" s="1"/>
      <c r="CD291" s="23"/>
      <c r="CE291" s="23"/>
      <c r="CF291" s="8"/>
      <c r="CG291" s="5"/>
      <c r="CI291" s="1"/>
      <c r="CK291" s="10"/>
      <c r="CL291" s="106"/>
      <c r="CM291"/>
      <c r="CN291" s="103"/>
      <c r="CR291" s="1"/>
      <c r="CS291" s="1"/>
      <c r="CT291" s="1"/>
    </row>
    <row r="292" spans="1:98">
      <c r="A292" s="1"/>
      <c r="B292" s="2"/>
      <c r="E292" s="1"/>
      <c r="F292" s="2"/>
      <c r="H292" s="3"/>
      <c r="J292" s="3"/>
      <c r="K292" s="3"/>
      <c r="L292" s="1"/>
      <c r="M292" s="4"/>
      <c r="N292"/>
      <c r="O292" s="1"/>
      <c r="U292" s="1"/>
      <c r="V292"/>
      <c r="X292" s="3"/>
      <c r="Z292"/>
      <c r="AA292"/>
      <c r="AB292"/>
      <c r="AD292" s="103"/>
      <c r="AE292" s="103"/>
      <c r="AH292"/>
      <c r="AI292" s="37"/>
      <c r="AJ292" s="37"/>
      <c r="AK292" s="5"/>
      <c r="AL292" s="5"/>
      <c r="AM292" s="1"/>
      <c r="AP292" s="100"/>
      <c r="AQ292" s="100"/>
      <c r="AR292" s="100"/>
      <c r="AS292" s="3"/>
      <c r="AT292" s="104"/>
      <c r="AU292"/>
      <c r="AV292" s="6"/>
      <c r="AW292" s="34"/>
      <c r="AY292" s="182"/>
      <c r="BA292" s="100"/>
      <c r="BB292" s="100"/>
      <c r="BC292" s="6"/>
      <c r="BE292" s="1"/>
      <c r="BI292"/>
      <c r="BK292" s="160"/>
      <c r="BL292" s="104"/>
      <c r="BM292" s="1"/>
      <c r="BN292" s="103"/>
      <c r="BO292" s="6"/>
      <c r="BP292" s="103"/>
      <c r="BQ292" s="6"/>
      <c r="BR292" s="6"/>
      <c r="BS292" s="6"/>
      <c r="BT292" s="105"/>
      <c r="BU292" s="105"/>
      <c r="BW292" s="5"/>
      <c r="BX292" s="5"/>
      <c r="CA292" s="6"/>
      <c r="CB292" s="1"/>
      <c r="CD292" s="23"/>
      <c r="CE292" s="23"/>
      <c r="CF292" s="8"/>
      <c r="CG292" s="5"/>
      <c r="CI292" s="1"/>
      <c r="CK292" s="10"/>
      <c r="CL292" s="106"/>
      <c r="CM292"/>
      <c r="CN292" s="103"/>
      <c r="CR292" s="1"/>
      <c r="CS292" s="1"/>
      <c r="CT292" s="1"/>
    </row>
    <row r="293" spans="1:98">
      <c r="A293" s="1"/>
      <c r="B293" s="2"/>
      <c r="E293" s="1"/>
      <c r="F293" s="2"/>
      <c r="H293" s="3"/>
      <c r="J293" s="3"/>
      <c r="K293" s="3"/>
      <c r="L293" s="1"/>
      <c r="M293" s="4"/>
      <c r="N293"/>
      <c r="O293" s="1"/>
      <c r="U293" s="1"/>
      <c r="V293"/>
      <c r="X293" s="3"/>
      <c r="Z293"/>
      <c r="AA293"/>
      <c r="AB293"/>
      <c r="AD293" s="103"/>
      <c r="AE293" s="103"/>
      <c r="AG293" s="170"/>
      <c r="AH293"/>
      <c r="AI293" s="37"/>
      <c r="AJ293" s="37"/>
      <c r="AK293" s="5"/>
      <c r="AL293" s="5"/>
      <c r="AM293" s="1"/>
      <c r="AP293" s="100"/>
      <c r="AQ293" s="100"/>
      <c r="AR293" s="100"/>
      <c r="AS293" s="3"/>
      <c r="AT293" s="104"/>
      <c r="AU293"/>
      <c r="AV293" s="6"/>
      <c r="AW293" s="34"/>
      <c r="AY293" s="182"/>
      <c r="BA293" s="100"/>
      <c r="BB293" s="100"/>
      <c r="BC293" s="6"/>
      <c r="BE293" s="1"/>
      <c r="BI293"/>
      <c r="BK293" s="160"/>
      <c r="BL293" s="104"/>
      <c r="BM293" s="1"/>
      <c r="BN293" s="103"/>
      <c r="BO293" s="6"/>
      <c r="BP293" s="103"/>
      <c r="BQ293" s="6"/>
      <c r="BR293" s="6"/>
      <c r="BS293" s="6"/>
      <c r="BT293" s="105"/>
      <c r="BU293" s="105"/>
      <c r="BW293" s="5"/>
      <c r="BX293" s="5"/>
      <c r="CA293" s="6"/>
      <c r="CB293" s="1"/>
      <c r="CD293" s="23"/>
      <c r="CE293" s="23"/>
      <c r="CF293" s="8"/>
      <c r="CG293" s="5"/>
      <c r="CI293" s="1"/>
      <c r="CK293" s="10"/>
      <c r="CL293" s="106"/>
      <c r="CM293"/>
      <c r="CN293" s="103"/>
      <c r="CR293" s="1"/>
      <c r="CS293" s="1"/>
      <c r="CT293" s="1"/>
    </row>
    <row r="294" spans="1:98">
      <c r="A294" s="1"/>
      <c r="B294" s="2"/>
      <c r="E294" s="1"/>
      <c r="F294" s="2"/>
      <c r="H294" s="3"/>
      <c r="J294" s="3"/>
      <c r="K294" s="3"/>
      <c r="L294" s="1"/>
      <c r="M294" s="4"/>
      <c r="N294"/>
      <c r="O294" s="1"/>
      <c r="U294" s="1"/>
      <c r="V294"/>
      <c r="X294" s="3"/>
      <c r="Z294"/>
      <c r="AA294"/>
      <c r="AB294"/>
      <c r="AD294" s="103"/>
      <c r="AE294" s="103"/>
      <c r="AH294"/>
      <c r="AI294" s="37"/>
      <c r="AJ294" s="37"/>
      <c r="AK294" s="5"/>
      <c r="AL294" s="5"/>
      <c r="AM294" s="1"/>
      <c r="AP294" s="100"/>
      <c r="AQ294" s="100"/>
      <c r="AR294" s="100"/>
      <c r="AS294" s="3"/>
      <c r="AT294" s="104"/>
      <c r="AU294"/>
      <c r="AV294" s="6"/>
      <c r="AW294" s="34"/>
      <c r="AY294" s="182"/>
      <c r="BA294" s="100"/>
      <c r="BB294" s="100"/>
      <c r="BC294" s="6"/>
      <c r="BE294" s="1"/>
      <c r="BI294"/>
      <c r="BK294" s="160"/>
      <c r="BL294" s="104"/>
      <c r="BM294" s="1"/>
      <c r="BN294" s="103"/>
      <c r="BO294" s="6"/>
      <c r="BP294" s="103"/>
      <c r="BQ294" s="6"/>
      <c r="BR294" s="6"/>
      <c r="BS294" s="6"/>
      <c r="BT294" s="105"/>
      <c r="BU294" s="105"/>
      <c r="BW294" s="5"/>
      <c r="BX294" s="5"/>
      <c r="CA294" s="6"/>
      <c r="CB294" s="1"/>
      <c r="CD294" s="23"/>
      <c r="CE294" s="23"/>
      <c r="CF294" s="8"/>
      <c r="CG294" s="5"/>
      <c r="CI294" s="1"/>
      <c r="CK294" s="10"/>
      <c r="CL294" s="106"/>
      <c r="CM294"/>
      <c r="CN294" s="103"/>
      <c r="CR294" s="1"/>
      <c r="CS294" s="1"/>
      <c r="CT294" s="1"/>
    </row>
    <row r="295" spans="1:98">
      <c r="A295" s="1"/>
      <c r="B295" s="2"/>
      <c r="E295" s="1"/>
      <c r="F295" s="2"/>
      <c r="H295" s="3"/>
      <c r="J295" s="3"/>
      <c r="K295" s="3"/>
      <c r="L295" s="1"/>
      <c r="M295" s="4"/>
      <c r="N295"/>
      <c r="O295" s="1"/>
      <c r="U295" s="1"/>
      <c r="V295"/>
      <c r="X295" s="3"/>
      <c r="Z295"/>
      <c r="AA295"/>
      <c r="AB295"/>
      <c r="AD295" s="103"/>
      <c r="AE295" s="103"/>
      <c r="AH295"/>
      <c r="AI295" s="37"/>
      <c r="AJ295" s="37"/>
      <c r="AK295" s="5"/>
      <c r="AL295" s="5"/>
      <c r="AM295" s="1"/>
      <c r="AP295" s="100"/>
      <c r="AQ295" s="100"/>
      <c r="AR295" s="100"/>
      <c r="AS295" s="3"/>
      <c r="AT295" s="104"/>
      <c r="AU295"/>
      <c r="AV295" s="6"/>
      <c r="AW295" s="34"/>
      <c r="AY295" s="182"/>
      <c r="BA295" s="100"/>
      <c r="BB295" s="100"/>
      <c r="BC295" s="6"/>
      <c r="BE295" s="1"/>
      <c r="BI295"/>
      <c r="BK295" s="118"/>
      <c r="BL295" s="104"/>
      <c r="BM295" s="1"/>
      <c r="BN295" s="103"/>
      <c r="BO295" s="6"/>
      <c r="BP295" s="103"/>
      <c r="BQ295" s="6"/>
      <c r="BR295" s="6"/>
      <c r="BS295" s="6"/>
      <c r="BT295" s="105"/>
      <c r="BU295" s="105"/>
      <c r="BW295" s="5"/>
      <c r="BX295" s="5"/>
      <c r="CA295" s="6"/>
      <c r="CB295" s="1"/>
      <c r="CD295" s="23"/>
      <c r="CE295" s="23"/>
      <c r="CF295" s="8"/>
      <c r="CG295" s="5"/>
      <c r="CI295" s="1"/>
      <c r="CK295" s="10"/>
      <c r="CL295" s="106"/>
      <c r="CM295"/>
      <c r="CN295" s="103"/>
      <c r="CR295" s="1"/>
      <c r="CS295" s="1"/>
      <c r="CT295" s="1"/>
    </row>
    <row r="296" spans="1:98">
      <c r="A296" s="1"/>
      <c r="B296" s="2"/>
      <c r="E296" s="1"/>
      <c r="F296" s="2"/>
      <c r="H296" s="3"/>
      <c r="J296" s="3"/>
      <c r="K296" s="3"/>
      <c r="L296" s="1"/>
      <c r="M296" s="4"/>
      <c r="N296"/>
      <c r="O296" s="1"/>
      <c r="U296" s="1"/>
      <c r="V296"/>
      <c r="X296" s="3"/>
      <c r="Z296"/>
      <c r="AA296"/>
      <c r="AB296"/>
      <c r="AD296" s="103"/>
      <c r="AE296" s="103"/>
      <c r="AG296" s="115"/>
      <c r="AH296"/>
      <c r="AI296" s="37"/>
      <c r="AJ296" s="37"/>
      <c r="AK296" s="5"/>
      <c r="AL296" s="5"/>
      <c r="AM296" s="1"/>
      <c r="AP296" s="100"/>
      <c r="AQ296" s="100"/>
      <c r="AR296" s="100"/>
      <c r="AS296" s="3"/>
      <c r="AT296" s="104"/>
      <c r="AU296"/>
      <c r="AV296" s="6"/>
      <c r="AW296" s="34"/>
      <c r="AY296" s="182"/>
      <c r="BA296" s="100"/>
      <c r="BB296" s="100"/>
      <c r="BC296" s="6"/>
      <c r="BE296" s="1"/>
      <c r="BI296"/>
      <c r="BK296" s="160"/>
      <c r="BL296" s="104"/>
      <c r="BM296" s="1"/>
      <c r="BN296" s="103"/>
      <c r="BO296" s="6"/>
      <c r="BP296" s="103"/>
      <c r="BQ296" s="6"/>
      <c r="BR296" s="6"/>
      <c r="BS296" s="6"/>
      <c r="BT296" s="105"/>
      <c r="BU296" s="105"/>
      <c r="BW296" s="5"/>
      <c r="BX296" s="5"/>
      <c r="CA296" s="6"/>
      <c r="CB296" s="1"/>
      <c r="CD296" s="23"/>
      <c r="CE296" s="23"/>
      <c r="CF296" s="8"/>
      <c r="CG296" s="5"/>
      <c r="CI296" s="1"/>
      <c r="CK296" s="10"/>
      <c r="CL296" s="106"/>
      <c r="CM296"/>
      <c r="CN296" s="103"/>
      <c r="CR296" s="1"/>
      <c r="CS296" s="1"/>
      <c r="CT296" s="1"/>
    </row>
    <row r="297" spans="1:98">
      <c r="A297" s="1"/>
      <c r="B297" s="2"/>
      <c r="E297" s="1"/>
      <c r="F297" s="2"/>
      <c r="H297" s="3"/>
      <c r="J297" s="3"/>
      <c r="K297" s="3"/>
      <c r="L297" s="1"/>
      <c r="M297" s="4"/>
      <c r="N297"/>
      <c r="O297" s="1"/>
      <c r="U297" s="1"/>
      <c r="V297"/>
      <c r="X297" s="3"/>
      <c r="Z297"/>
      <c r="AA297"/>
      <c r="AB297"/>
      <c r="AD297" s="103"/>
      <c r="AE297" s="103"/>
      <c r="AH297"/>
      <c r="AI297" s="37"/>
      <c r="AJ297" s="37"/>
      <c r="AK297" s="5"/>
      <c r="AL297" s="5"/>
      <c r="AM297" s="1"/>
      <c r="AP297" s="100"/>
      <c r="AQ297" s="100"/>
      <c r="AR297" s="100"/>
      <c r="AS297" s="3"/>
      <c r="AT297" s="104"/>
      <c r="AU297"/>
      <c r="AV297" s="6"/>
      <c r="AW297" s="34"/>
      <c r="AY297" s="182"/>
      <c r="BA297" s="100"/>
      <c r="BB297" s="100"/>
      <c r="BC297" s="6"/>
      <c r="BE297" s="1"/>
      <c r="BI297"/>
      <c r="BK297" s="118"/>
      <c r="BL297" s="104"/>
      <c r="BM297" s="1"/>
      <c r="BN297" s="103"/>
      <c r="BO297" s="6"/>
      <c r="BP297" s="103"/>
      <c r="BQ297" s="6"/>
      <c r="BR297" s="6"/>
      <c r="BS297" s="6"/>
      <c r="BT297" s="105"/>
      <c r="BU297" s="105"/>
      <c r="BW297" s="5"/>
      <c r="BX297" s="5"/>
      <c r="CA297" s="6"/>
      <c r="CB297" s="1"/>
      <c r="CD297" s="23"/>
      <c r="CE297" s="23"/>
      <c r="CF297" s="8"/>
      <c r="CG297" s="5"/>
      <c r="CI297" s="1"/>
      <c r="CK297" s="10"/>
      <c r="CL297" s="106"/>
      <c r="CM297"/>
      <c r="CN297" s="103"/>
      <c r="CR297" s="1"/>
      <c r="CS297" s="1"/>
      <c r="CT297" s="1"/>
    </row>
    <row r="298" spans="1:98">
      <c r="A298" s="1"/>
      <c r="B298" s="2"/>
      <c r="E298" s="1"/>
      <c r="F298" s="2"/>
      <c r="H298" s="3"/>
      <c r="J298" s="3"/>
      <c r="K298" s="3"/>
      <c r="L298" s="1"/>
      <c r="M298" s="4"/>
      <c r="N298"/>
      <c r="O298" s="1"/>
      <c r="U298" s="1"/>
      <c r="V298"/>
      <c r="X298" s="3"/>
      <c r="Z298"/>
      <c r="AA298"/>
      <c r="AB298"/>
      <c r="AD298" s="103"/>
      <c r="AE298" s="103"/>
      <c r="AH298"/>
      <c r="AI298" s="37"/>
      <c r="AJ298" s="37"/>
      <c r="AK298" s="5"/>
      <c r="AL298" s="5"/>
      <c r="AM298" s="1"/>
      <c r="AP298" s="100"/>
      <c r="AQ298" s="100"/>
      <c r="AR298" s="100"/>
      <c r="AS298" s="3"/>
      <c r="AT298" s="104"/>
      <c r="AU298"/>
      <c r="AV298" s="6"/>
      <c r="AW298" s="34"/>
      <c r="AY298" s="182"/>
      <c r="BA298" s="100"/>
      <c r="BB298" s="100"/>
      <c r="BC298" s="6"/>
      <c r="BE298" s="1"/>
      <c r="BI298"/>
      <c r="BK298" s="160"/>
      <c r="BL298" s="104"/>
      <c r="BM298" s="1"/>
      <c r="BN298" s="103"/>
      <c r="BO298" s="6"/>
      <c r="BP298" s="103"/>
      <c r="BQ298" s="6"/>
      <c r="BR298" s="6"/>
      <c r="BS298" s="6"/>
      <c r="BT298" s="105"/>
      <c r="BU298" s="105"/>
      <c r="BW298" s="5"/>
      <c r="BX298" s="5"/>
      <c r="CA298" s="6"/>
      <c r="CB298" s="1"/>
      <c r="CD298" s="23"/>
      <c r="CE298" s="23"/>
      <c r="CF298" s="8"/>
      <c r="CG298" s="5"/>
      <c r="CI298" s="1"/>
      <c r="CK298" s="10"/>
      <c r="CL298" s="106"/>
      <c r="CM298"/>
      <c r="CN298" s="103"/>
      <c r="CR298" s="1"/>
      <c r="CS298" s="1"/>
      <c r="CT298" s="1"/>
    </row>
    <row r="299" spans="1:98">
      <c r="A299" s="1"/>
      <c r="B299" s="2"/>
      <c r="E299" s="1"/>
      <c r="F299" s="2"/>
      <c r="H299" s="3"/>
      <c r="J299" s="3"/>
      <c r="K299" s="3"/>
      <c r="L299" s="1"/>
      <c r="M299" s="4"/>
      <c r="N299"/>
      <c r="O299" s="1"/>
      <c r="U299" s="1"/>
      <c r="V299"/>
      <c r="X299" s="3"/>
      <c r="Z299"/>
      <c r="AA299"/>
      <c r="AB299"/>
      <c r="AD299" s="103"/>
      <c r="AE299" s="103"/>
      <c r="AH299"/>
      <c r="AI299" s="37"/>
      <c r="AJ299" s="37"/>
      <c r="AK299" s="5"/>
      <c r="AL299" s="5"/>
      <c r="AM299" s="1"/>
      <c r="AP299" s="100"/>
      <c r="AQ299" s="100"/>
      <c r="AR299" s="100"/>
      <c r="AS299" s="3"/>
      <c r="AT299" s="104"/>
      <c r="AU299"/>
      <c r="AV299" s="6"/>
      <c r="AW299" s="34"/>
      <c r="AY299" s="182"/>
      <c r="BA299" s="100"/>
      <c r="BB299" s="100"/>
      <c r="BC299" s="6"/>
      <c r="BE299" s="1"/>
      <c r="BI299"/>
      <c r="BK299" s="160"/>
      <c r="BL299" s="104"/>
      <c r="BM299" s="1"/>
      <c r="BN299" s="103"/>
      <c r="BO299" s="6"/>
      <c r="BP299" s="103"/>
      <c r="BQ299" s="6"/>
      <c r="BR299" s="6"/>
      <c r="BS299" s="6"/>
      <c r="BT299" s="105"/>
      <c r="BU299" s="105"/>
      <c r="BW299" s="5"/>
      <c r="BX299" s="5"/>
      <c r="CA299" s="6"/>
      <c r="CB299" s="1"/>
      <c r="CD299" s="23"/>
      <c r="CE299" s="23"/>
      <c r="CF299" s="8"/>
      <c r="CG299" s="5"/>
      <c r="CI299" s="1"/>
      <c r="CK299" s="10"/>
      <c r="CL299" s="106"/>
      <c r="CM299"/>
      <c r="CN299" s="103"/>
      <c r="CR299" s="1"/>
      <c r="CS299" s="1"/>
      <c r="CT299" s="1"/>
    </row>
    <row r="300" spans="1:98">
      <c r="A300" s="1"/>
      <c r="B300" s="2"/>
      <c r="E300" s="1"/>
      <c r="F300" s="2"/>
      <c r="H300" s="3"/>
      <c r="J300" s="3"/>
      <c r="K300" s="3"/>
      <c r="L300" s="1"/>
      <c r="M300" s="4"/>
      <c r="N300"/>
      <c r="O300" s="1"/>
      <c r="U300" s="1"/>
      <c r="V300"/>
      <c r="X300" s="3"/>
      <c r="Z300"/>
      <c r="AA300"/>
      <c r="AB300"/>
      <c r="AD300" s="103"/>
      <c r="AE300" s="103"/>
      <c r="AH300"/>
      <c r="AI300" s="37"/>
      <c r="AJ300" s="37"/>
      <c r="AK300" s="5"/>
      <c r="AL300" s="5"/>
      <c r="AM300" s="1"/>
      <c r="AP300" s="100"/>
      <c r="AQ300" s="100"/>
      <c r="AR300" s="100"/>
      <c r="AS300" s="3"/>
      <c r="AT300" s="104"/>
      <c r="AU300"/>
      <c r="AV300" s="6"/>
      <c r="AW300" s="34"/>
      <c r="AY300" s="182"/>
      <c r="BA300" s="100"/>
      <c r="BB300" s="100"/>
      <c r="BC300" s="6"/>
      <c r="BE300" s="1"/>
      <c r="BI300"/>
      <c r="BK300" s="118"/>
      <c r="BL300" s="104"/>
      <c r="BM300" s="1"/>
      <c r="BN300" s="103"/>
      <c r="BO300" s="6"/>
      <c r="BP300" s="103"/>
      <c r="BQ300" s="6"/>
      <c r="BR300" s="6"/>
      <c r="BS300" s="6"/>
      <c r="BT300" s="105"/>
      <c r="BU300" s="105"/>
      <c r="BW300" s="5"/>
      <c r="BX300" s="5"/>
      <c r="CA300" s="6"/>
      <c r="CB300" s="1"/>
      <c r="CD300" s="23"/>
      <c r="CE300" s="23"/>
      <c r="CF300" s="8"/>
      <c r="CG300" s="5"/>
      <c r="CI300" s="1"/>
      <c r="CK300" s="10"/>
      <c r="CL300" s="106"/>
      <c r="CM300"/>
      <c r="CN300" s="103"/>
      <c r="CR300" s="1"/>
      <c r="CS300" s="1"/>
      <c r="CT300" s="1"/>
    </row>
    <row r="301" spans="1:98">
      <c r="A301" s="1"/>
      <c r="B301" s="2"/>
      <c r="E301" s="1"/>
      <c r="F301" s="2"/>
      <c r="H301" s="3"/>
      <c r="J301" s="3"/>
      <c r="K301" s="3"/>
      <c r="L301" s="1"/>
      <c r="M301" s="4"/>
      <c r="N301"/>
      <c r="O301" s="1"/>
      <c r="U301" s="1"/>
      <c r="V301"/>
      <c r="X301" s="3"/>
      <c r="Z301"/>
      <c r="AA301"/>
      <c r="AB301"/>
      <c r="AD301" s="103"/>
      <c r="AE301" s="103"/>
      <c r="AH301"/>
      <c r="AI301" s="37"/>
      <c r="AJ301" s="37"/>
      <c r="AK301" s="5"/>
      <c r="AL301" s="5"/>
      <c r="AM301" s="1"/>
      <c r="AP301" s="100"/>
      <c r="AQ301" s="100"/>
      <c r="AR301" s="100"/>
      <c r="AS301" s="3"/>
      <c r="AT301" s="104"/>
      <c r="AU301"/>
      <c r="AV301" s="6"/>
      <c r="AW301" s="34"/>
      <c r="AY301" s="182"/>
      <c r="BA301" s="100"/>
      <c r="BB301" s="100"/>
      <c r="BC301" s="6"/>
      <c r="BE301" s="1"/>
      <c r="BI301"/>
      <c r="BK301" s="160"/>
      <c r="BL301" s="104"/>
      <c r="BM301" s="1"/>
      <c r="BN301" s="103"/>
      <c r="BO301" s="6"/>
      <c r="BP301" s="103"/>
      <c r="BQ301" s="6"/>
      <c r="BR301" s="6"/>
      <c r="BS301" s="6"/>
      <c r="BT301" s="105"/>
      <c r="BU301" s="105"/>
      <c r="BW301" s="5"/>
      <c r="BX301" s="5"/>
      <c r="CA301" s="6"/>
      <c r="CB301" s="1"/>
      <c r="CD301" s="23"/>
      <c r="CE301" s="23"/>
      <c r="CF301" s="8"/>
      <c r="CG301" s="5"/>
      <c r="CI301" s="1"/>
      <c r="CK301" s="10"/>
      <c r="CL301" s="106"/>
      <c r="CM301"/>
      <c r="CN301" s="103"/>
      <c r="CR301" s="1"/>
      <c r="CS301" s="1"/>
      <c r="CT301" s="1"/>
    </row>
    <row r="302" spans="1:98">
      <c r="A302" s="1"/>
      <c r="B302" s="2"/>
      <c r="E302" s="1"/>
      <c r="F302" s="2"/>
      <c r="H302" s="3"/>
      <c r="J302" s="3"/>
      <c r="K302" s="3"/>
      <c r="L302" s="1"/>
      <c r="M302" s="4"/>
      <c r="N302"/>
      <c r="O302" s="1"/>
      <c r="U302" s="1"/>
      <c r="V302"/>
      <c r="X302" s="3"/>
      <c r="Z302"/>
      <c r="AA302"/>
      <c r="AB302"/>
      <c r="AD302" s="103"/>
      <c r="AE302" s="103"/>
      <c r="AH302"/>
      <c r="AI302" s="37"/>
      <c r="AJ302" s="37"/>
      <c r="AK302" s="5"/>
      <c r="AL302" s="5"/>
      <c r="AM302" s="1"/>
      <c r="AP302" s="100"/>
      <c r="AQ302" s="100"/>
      <c r="AR302" s="100"/>
      <c r="AS302" s="3"/>
      <c r="AT302" s="104"/>
      <c r="AU302"/>
      <c r="AV302" s="6"/>
      <c r="AW302" s="34"/>
      <c r="AY302" s="182"/>
      <c r="BA302" s="100"/>
      <c r="BB302" s="100"/>
      <c r="BC302" s="6"/>
      <c r="BE302" s="1"/>
      <c r="BI302"/>
      <c r="BK302" s="160"/>
      <c r="BL302" s="104"/>
      <c r="BM302" s="1"/>
      <c r="BN302" s="103"/>
      <c r="BO302" s="6"/>
      <c r="BP302" s="103"/>
      <c r="BQ302" s="6"/>
      <c r="BR302" s="6"/>
      <c r="BS302" s="6"/>
      <c r="BT302" s="105"/>
      <c r="BU302" s="105"/>
      <c r="BW302" s="5"/>
      <c r="BX302" s="5"/>
      <c r="CA302" s="6"/>
      <c r="CB302" s="1"/>
      <c r="CD302" s="23"/>
      <c r="CE302" s="23"/>
      <c r="CF302" s="8"/>
      <c r="CG302" s="5"/>
      <c r="CI302" s="1"/>
      <c r="CK302" s="10"/>
      <c r="CL302" s="106"/>
      <c r="CM302"/>
      <c r="CN302" s="103"/>
      <c r="CR302" s="1"/>
      <c r="CS302" s="1"/>
      <c r="CT302" s="1"/>
    </row>
    <row r="303" spans="1:98" ht="16.5" customHeight="1">
      <c r="A303" s="1"/>
      <c r="B303" s="2"/>
      <c r="E303" s="1"/>
      <c r="F303" s="2"/>
      <c r="H303" s="3"/>
      <c r="J303" s="3"/>
      <c r="K303" s="3"/>
      <c r="L303" s="1"/>
      <c r="M303" s="4"/>
      <c r="N303"/>
      <c r="O303" s="1"/>
      <c r="U303" s="1"/>
      <c r="V303"/>
      <c r="X303" s="3"/>
      <c r="Z303"/>
      <c r="AA303"/>
      <c r="AB303"/>
      <c r="AD303" s="103"/>
      <c r="AE303" s="103"/>
      <c r="AH303"/>
      <c r="AI303" s="37"/>
      <c r="AJ303" s="37"/>
      <c r="AK303" s="5"/>
      <c r="AL303" s="5"/>
      <c r="AM303" s="1"/>
      <c r="AP303" s="100"/>
      <c r="AQ303" s="100"/>
      <c r="AR303" s="100"/>
      <c r="AS303" s="3"/>
      <c r="AT303" s="104"/>
      <c r="AU303"/>
      <c r="AV303" s="6"/>
      <c r="AW303" s="34"/>
      <c r="AY303" s="182"/>
      <c r="BA303" s="100"/>
      <c r="BB303" s="100"/>
      <c r="BC303" s="6"/>
      <c r="BE303" s="1"/>
      <c r="BI303"/>
      <c r="BK303" s="160"/>
      <c r="BL303" s="104"/>
      <c r="BM303" s="1"/>
      <c r="BN303" s="103"/>
      <c r="BO303" s="6"/>
      <c r="BP303" s="103"/>
      <c r="BQ303" s="6"/>
      <c r="BR303" s="6"/>
      <c r="BS303" s="6"/>
      <c r="BT303" s="105"/>
      <c r="BU303" s="105"/>
      <c r="BW303" s="5"/>
      <c r="BX303" s="5"/>
      <c r="CA303" s="6"/>
      <c r="CB303" s="1"/>
      <c r="CD303" s="23"/>
      <c r="CE303" s="23"/>
      <c r="CF303" s="8"/>
      <c r="CG303" s="5"/>
      <c r="CI303" s="1"/>
      <c r="CK303" s="10"/>
      <c r="CL303" s="106"/>
      <c r="CM303"/>
      <c r="CN303" s="103"/>
      <c r="CR303" s="1"/>
      <c r="CS303" s="1"/>
      <c r="CT303" s="1"/>
    </row>
    <row r="304" spans="1:98">
      <c r="A304" s="1"/>
      <c r="B304" s="2"/>
      <c r="E304" s="1"/>
      <c r="F304" s="2"/>
      <c r="H304" s="3"/>
      <c r="J304" s="3"/>
      <c r="K304" s="3"/>
      <c r="L304" s="1"/>
      <c r="M304" s="4"/>
      <c r="N304"/>
      <c r="O304" s="1"/>
      <c r="U304" s="1"/>
      <c r="V304"/>
      <c r="X304" s="3"/>
      <c r="Z304"/>
      <c r="AA304"/>
      <c r="AB304"/>
      <c r="AD304" s="103"/>
      <c r="AE304" s="103"/>
      <c r="AH304"/>
      <c r="AI304" s="37"/>
      <c r="AJ304" s="37"/>
      <c r="AK304" s="5"/>
      <c r="AL304" s="5"/>
      <c r="AM304" s="1"/>
      <c r="AP304" s="100"/>
      <c r="AQ304" s="100"/>
      <c r="AR304" s="100"/>
      <c r="AS304" s="3"/>
      <c r="AT304" s="104"/>
      <c r="AU304"/>
      <c r="AV304" s="6"/>
      <c r="AW304" s="34"/>
      <c r="AY304" s="182"/>
      <c r="BA304" s="100"/>
      <c r="BB304" s="100"/>
      <c r="BC304" s="6"/>
      <c r="BE304" s="1"/>
      <c r="BI304"/>
      <c r="BK304" s="160"/>
      <c r="BL304" s="104"/>
      <c r="BM304" s="1"/>
      <c r="BN304" s="103"/>
      <c r="BO304" s="6"/>
      <c r="BP304" s="103"/>
      <c r="BQ304" s="6"/>
      <c r="BR304" s="6"/>
      <c r="BS304" s="6"/>
      <c r="BT304" s="105"/>
      <c r="BU304" s="105"/>
      <c r="BW304" s="5"/>
      <c r="BX304" s="5"/>
      <c r="CA304" s="6"/>
      <c r="CB304" s="1"/>
      <c r="CD304" s="23"/>
      <c r="CE304" s="23"/>
      <c r="CF304" s="8"/>
      <c r="CG304" s="5"/>
      <c r="CI304" s="1"/>
      <c r="CK304" s="10"/>
      <c r="CL304" s="106"/>
      <c r="CM304"/>
      <c r="CN304" s="103"/>
      <c r="CR304" s="1"/>
      <c r="CS304" s="1"/>
      <c r="CT304" s="1"/>
    </row>
    <row r="305" spans="1:98">
      <c r="A305" s="1"/>
      <c r="B305" s="2"/>
      <c r="E305" s="1"/>
      <c r="F305" s="2"/>
      <c r="H305" s="3"/>
      <c r="J305" s="3"/>
      <c r="K305" s="3"/>
      <c r="L305" s="1"/>
      <c r="M305" s="4"/>
      <c r="N305"/>
      <c r="O305" s="1"/>
      <c r="U305" s="1"/>
      <c r="V305"/>
      <c r="X305" s="3"/>
      <c r="Z305"/>
      <c r="AA305"/>
      <c r="AB305"/>
      <c r="AD305" s="103"/>
      <c r="AE305" s="103"/>
      <c r="AH305"/>
      <c r="AI305" s="37"/>
      <c r="AJ305" s="37"/>
      <c r="AK305" s="5"/>
      <c r="AL305" s="5"/>
      <c r="AM305" s="1"/>
      <c r="AP305" s="100"/>
      <c r="AQ305" s="100"/>
      <c r="AR305" s="100"/>
      <c r="AS305" s="3"/>
      <c r="AT305" s="104"/>
      <c r="AU305"/>
      <c r="AV305" s="6"/>
      <c r="AW305" s="34"/>
      <c r="AY305" s="182"/>
      <c r="BA305" s="100"/>
      <c r="BB305" s="100"/>
      <c r="BC305" s="6"/>
      <c r="BE305" s="1"/>
      <c r="BI305"/>
      <c r="BK305" s="160"/>
      <c r="BL305" s="104"/>
      <c r="BM305" s="1"/>
      <c r="BN305" s="103"/>
      <c r="BO305" s="6"/>
      <c r="BP305" s="103"/>
      <c r="BQ305" s="6"/>
      <c r="BR305" s="6"/>
      <c r="BS305" s="6"/>
      <c r="BT305" s="105"/>
      <c r="BU305" s="105"/>
      <c r="BW305" s="5"/>
      <c r="BX305" s="5"/>
      <c r="CA305" s="6"/>
      <c r="CB305" s="1"/>
      <c r="CD305" s="23"/>
      <c r="CE305" s="23"/>
      <c r="CF305" s="8"/>
      <c r="CG305" s="5"/>
      <c r="CI305" s="1"/>
      <c r="CK305" s="10"/>
      <c r="CL305" s="106"/>
      <c r="CM305"/>
      <c r="CN305" s="103"/>
      <c r="CR305" s="1"/>
      <c r="CS305" s="1"/>
      <c r="CT305" s="1"/>
    </row>
    <row r="306" spans="1:98">
      <c r="A306" s="1"/>
      <c r="B306" s="2"/>
      <c r="E306" s="1"/>
      <c r="F306" s="2"/>
      <c r="H306" s="3"/>
      <c r="J306" s="3"/>
      <c r="K306" s="3"/>
      <c r="L306" s="1"/>
      <c r="M306" s="4"/>
      <c r="N306"/>
      <c r="O306" s="1"/>
      <c r="U306" s="1"/>
      <c r="V306"/>
      <c r="X306" s="3"/>
      <c r="Z306"/>
      <c r="AA306"/>
      <c r="AB306"/>
      <c r="AD306" s="103"/>
      <c r="AE306" s="103"/>
      <c r="AH306"/>
      <c r="AI306" s="37"/>
      <c r="AJ306" s="37"/>
      <c r="AK306" s="5"/>
      <c r="AL306" s="5"/>
      <c r="AM306" s="1"/>
      <c r="AP306" s="100"/>
      <c r="AQ306" s="100"/>
      <c r="AR306" s="100"/>
      <c r="AS306" s="3"/>
      <c r="AT306" s="104"/>
      <c r="AU306"/>
      <c r="AV306" s="6"/>
      <c r="AW306" s="34"/>
      <c r="AY306" s="182"/>
      <c r="BA306" s="100"/>
      <c r="BB306" s="100"/>
      <c r="BC306" s="6"/>
      <c r="BE306" s="1"/>
      <c r="BI306"/>
      <c r="BK306" s="160"/>
      <c r="BL306" s="104"/>
      <c r="BM306" s="1"/>
      <c r="BN306" s="103"/>
      <c r="BO306" s="6"/>
      <c r="BP306" s="103"/>
      <c r="BQ306" s="6"/>
      <c r="BR306" s="6"/>
      <c r="BS306" s="6"/>
      <c r="BT306" s="105"/>
      <c r="BU306" s="105"/>
      <c r="BW306" s="5"/>
      <c r="BX306" s="5"/>
      <c r="CA306" s="6"/>
      <c r="CB306" s="1"/>
      <c r="CD306" s="23"/>
      <c r="CE306" s="23"/>
      <c r="CF306" s="8"/>
      <c r="CG306" s="5"/>
      <c r="CI306" s="1"/>
      <c r="CK306" s="10"/>
      <c r="CL306" s="106"/>
      <c r="CM306"/>
      <c r="CN306" s="103"/>
      <c r="CR306" s="1"/>
      <c r="CS306" s="1"/>
      <c r="CT306" s="1"/>
    </row>
    <row r="307" spans="1:98">
      <c r="A307" s="1"/>
      <c r="B307" s="2"/>
      <c r="E307" s="1"/>
      <c r="F307" s="2"/>
      <c r="H307" s="3"/>
      <c r="J307" s="3"/>
      <c r="K307" s="3"/>
      <c r="L307" s="1"/>
      <c r="M307" s="4"/>
      <c r="N307"/>
      <c r="O307" s="1"/>
      <c r="U307" s="1"/>
      <c r="V307"/>
      <c r="X307" s="3"/>
      <c r="Z307"/>
      <c r="AA307"/>
      <c r="AB307"/>
      <c r="AD307" s="103"/>
      <c r="AE307" s="103"/>
      <c r="AH307"/>
      <c r="AI307" s="37"/>
      <c r="AJ307" s="37"/>
      <c r="AK307" s="5"/>
      <c r="AL307" s="5"/>
      <c r="AM307" s="1"/>
      <c r="AP307" s="100"/>
      <c r="AQ307" s="100"/>
      <c r="AR307" s="100"/>
      <c r="AS307" s="3"/>
      <c r="AT307" s="104"/>
      <c r="AU307"/>
      <c r="AV307" s="6"/>
      <c r="AW307" s="34"/>
      <c r="AY307" s="182"/>
      <c r="BA307" s="100"/>
      <c r="BB307" s="100"/>
      <c r="BC307" s="6"/>
      <c r="BE307" s="1"/>
      <c r="BI307"/>
      <c r="BK307" s="160"/>
      <c r="BL307" s="104"/>
      <c r="BM307" s="1"/>
      <c r="BN307" s="103"/>
      <c r="BO307" s="6"/>
      <c r="BP307" s="103"/>
      <c r="BQ307" s="6"/>
      <c r="BR307" s="6"/>
      <c r="BS307" s="6"/>
      <c r="BT307" s="105"/>
      <c r="BU307" s="105"/>
      <c r="BW307" s="5"/>
      <c r="BX307" s="5"/>
      <c r="CA307" s="6"/>
      <c r="CB307" s="1"/>
      <c r="CD307" s="23"/>
      <c r="CE307" s="23"/>
      <c r="CF307" s="8"/>
      <c r="CG307" s="5"/>
      <c r="CI307" s="1"/>
      <c r="CK307" s="10"/>
      <c r="CL307" s="106"/>
      <c r="CM307"/>
      <c r="CN307" s="103"/>
      <c r="CR307" s="1"/>
      <c r="CS307" s="1"/>
      <c r="CT307" s="1"/>
    </row>
    <row r="308" spans="1:98">
      <c r="A308" s="1"/>
      <c r="B308" s="2"/>
      <c r="E308" s="1"/>
      <c r="F308" s="2"/>
      <c r="H308" s="3"/>
      <c r="J308" s="3"/>
      <c r="K308" s="3"/>
      <c r="L308" s="1"/>
      <c r="M308" s="4"/>
      <c r="N308"/>
      <c r="O308" s="1"/>
      <c r="U308" s="1"/>
      <c r="V308"/>
      <c r="X308" s="3"/>
      <c r="Z308"/>
      <c r="AA308"/>
      <c r="AB308"/>
      <c r="AD308" s="103"/>
      <c r="AE308" s="103"/>
      <c r="AH308"/>
      <c r="AI308" s="37"/>
      <c r="AJ308" s="37"/>
      <c r="AK308" s="5"/>
      <c r="AL308" s="5"/>
      <c r="AM308" s="1"/>
      <c r="AP308" s="100"/>
      <c r="AQ308" s="100"/>
      <c r="AR308" s="100"/>
      <c r="AS308" s="3"/>
      <c r="AT308" s="104"/>
      <c r="AU308"/>
      <c r="AV308" s="6"/>
      <c r="AW308" s="34"/>
      <c r="AY308" s="182"/>
      <c r="BA308" s="100"/>
      <c r="BB308" s="100"/>
      <c r="BC308" s="6"/>
      <c r="BE308" s="1"/>
      <c r="BI308"/>
      <c r="BK308" s="160"/>
      <c r="BL308" s="104"/>
      <c r="BM308" s="1"/>
      <c r="BN308" s="103"/>
      <c r="BO308" s="6"/>
      <c r="BP308" s="103"/>
      <c r="BQ308" s="6"/>
      <c r="BR308" s="6"/>
      <c r="BS308" s="6"/>
      <c r="BT308" s="105"/>
      <c r="BU308" s="105"/>
      <c r="BW308" s="5"/>
      <c r="BX308" s="5"/>
      <c r="CA308" s="6"/>
      <c r="CB308" s="1"/>
      <c r="CD308" s="23"/>
      <c r="CE308" s="23"/>
      <c r="CF308" s="8"/>
      <c r="CG308" s="5"/>
      <c r="CI308" s="1"/>
      <c r="CK308" s="10"/>
      <c r="CL308" s="106"/>
      <c r="CM308"/>
      <c r="CN308" s="103"/>
      <c r="CR308" s="1"/>
      <c r="CS308" s="1"/>
      <c r="CT308" s="1"/>
    </row>
    <row r="309" spans="1:98">
      <c r="A309" s="1"/>
      <c r="B309" s="2"/>
      <c r="E309" s="1"/>
      <c r="F309" s="2"/>
      <c r="H309" s="3"/>
      <c r="J309" s="3"/>
      <c r="K309" s="3"/>
      <c r="L309" s="1"/>
      <c r="M309" s="4"/>
      <c r="N309"/>
      <c r="O309" s="1"/>
      <c r="U309" s="1"/>
      <c r="V309"/>
      <c r="X309" s="3"/>
      <c r="Z309"/>
      <c r="AA309"/>
      <c r="AB309"/>
      <c r="AD309" s="103"/>
      <c r="AE309" s="103"/>
      <c r="AH309"/>
      <c r="AI309" s="37"/>
      <c r="AJ309" s="37"/>
      <c r="AK309" s="5"/>
      <c r="AL309" s="5"/>
      <c r="AM309" s="1"/>
      <c r="AP309" s="100"/>
      <c r="AQ309" s="100"/>
      <c r="AR309" s="100"/>
      <c r="AS309" s="3"/>
      <c r="AT309" s="104"/>
      <c r="AU309"/>
      <c r="AV309" s="6"/>
      <c r="AW309" s="34"/>
      <c r="AY309" s="182"/>
      <c r="BA309" s="100"/>
      <c r="BB309" s="100"/>
      <c r="BC309" s="6"/>
      <c r="BE309" s="1"/>
      <c r="BI309"/>
      <c r="BK309" s="160"/>
      <c r="BL309" s="104"/>
      <c r="BM309" s="1"/>
      <c r="BN309" s="103"/>
      <c r="BO309" s="6"/>
      <c r="BP309" s="103"/>
      <c r="BQ309" s="6"/>
      <c r="BR309" s="6"/>
      <c r="BS309" s="6"/>
      <c r="BT309" s="105"/>
      <c r="BU309" s="105"/>
      <c r="BW309" s="5"/>
      <c r="BX309" s="5"/>
      <c r="CA309" s="6"/>
      <c r="CB309" s="1"/>
      <c r="CD309" s="23"/>
      <c r="CE309" s="23"/>
      <c r="CF309" s="8"/>
      <c r="CG309" s="5"/>
      <c r="CI309" s="1"/>
      <c r="CK309" s="10"/>
      <c r="CL309" s="106"/>
      <c r="CM309"/>
      <c r="CN309" s="103"/>
      <c r="CR309" s="1"/>
      <c r="CS309" s="1"/>
      <c r="CT309" s="1"/>
    </row>
    <row r="310" spans="1:98">
      <c r="A310" s="1"/>
      <c r="B310" s="2"/>
      <c r="E310" s="1"/>
      <c r="F310" s="2"/>
      <c r="H310" s="3"/>
      <c r="J310" s="3"/>
      <c r="K310" s="3"/>
      <c r="L310" s="1"/>
      <c r="M310" s="4"/>
      <c r="N310"/>
      <c r="O310" s="1"/>
      <c r="U310" s="1"/>
      <c r="V310"/>
      <c r="X310" s="3"/>
      <c r="Z310"/>
      <c r="AA310"/>
      <c r="AB310"/>
      <c r="AD310" s="103"/>
      <c r="AE310" s="103"/>
      <c r="AH310"/>
      <c r="AI310" s="37"/>
      <c r="AJ310" s="37"/>
      <c r="AK310" s="5"/>
      <c r="AL310" s="5"/>
      <c r="AM310" s="1"/>
      <c r="AP310" s="100"/>
      <c r="AQ310" s="100"/>
      <c r="AR310" s="100"/>
      <c r="AS310" s="3"/>
      <c r="AT310" s="104"/>
      <c r="AU310"/>
      <c r="AV310" s="6"/>
      <c r="AW310" s="34"/>
      <c r="AY310" s="182"/>
      <c r="BA310" s="100"/>
      <c r="BB310" s="100"/>
      <c r="BC310" s="6"/>
      <c r="BE310" s="1"/>
      <c r="BI310"/>
      <c r="BK310" s="160"/>
      <c r="BL310" s="104"/>
      <c r="BM310" s="1"/>
      <c r="BN310" s="103"/>
      <c r="BO310" s="6"/>
      <c r="BP310" s="103"/>
      <c r="BQ310" s="6"/>
      <c r="BR310" s="6"/>
      <c r="BS310" s="6"/>
      <c r="BT310" s="105"/>
      <c r="BU310" s="105"/>
      <c r="BW310" s="5"/>
      <c r="BX310" s="5"/>
      <c r="CA310" s="6"/>
      <c r="CB310" s="1"/>
      <c r="CD310" s="23"/>
      <c r="CE310" s="23"/>
      <c r="CF310" s="8"/>
      <c r="CG310" s="5"/>
      <c r="CI310" s="1"/>
      <c r="CK310" s="10"/>
      <c r="CL310" s="106"/>
      <c r="CM310"/>
      <c r="CN310" s="103"/>
      <c r="CR310" s="1"/>
      <c r="CS310" s="1"/>
      <c r="CT310" s="1"/>
    </row>
    <row r="311" spans="1:98">
      <c r="A311" s="1"/>
      <c r="B311" s="2"/>
      <c r="E311" s="1"/>
      <c r="F311" s="2"/>
      <c r="H311" s="3"/>
      <c r="J311" s="3"/>
      <c r="K311" s="3"/>
      <c r="L311" s="1"/>
      <c r="M311" s="4"/>
      <c r="N311"/>
      <c r="O311" s="1"/>
      <c r="U311" s="1"/>
      <c r="V311"/>
      <c r="X311" s="3"/>
      <c r="Z311"/>
      <c r="AA311"/>
      <c r="AB311"/>
      <c r="AD311" s="103"/>
      <c r="AE311" s="103"/>
      <c r="AH311"/>
      <c r="AI311" s="37"/>
      <c r="AJ311" s="37"/>
      <c r="AK311" s="5"/>
      <c r="AL311" s="5"/>
      <c r="AM311" s="1"/>
      <c r="AP311" s="100"/>
      <c r="AQ311" s="100"/>
      <c r="AR311" s="100"/>
      <c r="AS311" s="3"/>
      <c r="AT311" s="104"/>
      <c r="AU311"/>
      <c r="AV311" s="6"/>
      <c r="AW311" s="34"/>
      <c r="AY311" s="182"/>
      <c r="BA311" s="100"/>
      <c r="BB311" s="100"/>
      <c r="BC311" s="6"/>
      <c r="BE311" s="1"/>
      <c r="BI311"/>
      <c r="BK311" s="160"/>
      <c r="BL311" s="104"/>
      <c r="BM311" s="1"/>
      <c r="BN311" s="103"/>
      <c r="BO311" s="6"/>
      <c r="BP311" s="103"/>
      <c r="BQ311" s="6"/>
      <c r="BR311" s="6"/>
      <c r="BS311" s="6"/>
      <c r="BT311" s="105"/>
      <c r="BU311" s="105"/>
      <c r="BW311" s="5"/>
      <c r="BX311" s="5"/>
      <c r="CA311" s="6"/>
      <c r="CB311" s="1"/>
      <c r="CD311" s="23"/>
      <c r="CE311" s="23"/>
      <c r="CF311" s="8"/>
      <c r="CG311" s="5"/>
      <c r="CI311" s="1"/>
      <c r="CK311" s="10"/>
      <c r="CL311" s="106"/>
      <c r="CM311"/>
      <c r="CN311" s="103"/>
      <c r="CR311" s="1"/>
      <c r="CS311" s="1"/>
      <c r="CT311" s="1"/>
    </row>
    <row r="312" spans="1:98">
      <c r="A312" s="1"/>
      <c r="B312" s="2"/>
      <c r="E312" s="1"/>
      <c r="F312" s="2"/>
      <c r="H312" s="3"/>
      <c r="J312" s="3"/>
      <c r="K312" s="3"/>
      <c r="L312" s="1"/>
      <c r="M312" s="4"/>
      <c r="N312"/>
      <c r="O312" s="1"/>
      <c r="U312" s="1"/>
      <c r="V312"/>
      <c r="X312" s="3"/>
      <c r="Z312"/>
      <c r="AA312"/>
      <c r="AB312"/>
      <c r="AD312" s="103"/>
      <c r="AE312" s="103"/>
      <c r="AH312"/>
      <c r="AI312" s="37"/>
      <c r="AJ312" s="37"/>
      <c r="AK312" s="5"/>
      <c r="AL312" s="5"/>
      <c r="AM312" s="1"/>
      <c r="AP312" s="100"/>
      <c r="AQ312" s="100"/>
      <c r="AR312" s="100"/>
      <c r="AS312" s="3"/>
      <c r="AT312" s="104"/>
      <c r="AU312"/>
      <c r="AV312" s="6"/>
      <c r="AW312" s="34"/>
      <c r="AY312" s="182"/>
      <c r="BA312" s="100"/>
      <c r="BB312" s="100"/>
      <c r="BC312" s="6"/>
      <c r="BE312" s="1"/>
      <c r="BI312"/>
      <c r="BK312" s="160"/>
      <c r="BL312" s="104"/>
      <c r="BM312" s="1"/>
      <c r="BN312" s="103"/>
      <c r="BO312" s="6"/>
      <c r="BP312" s="103"/>
      <c r="BQ312" s="6"/>
      <c r="BR312" s="6"/>
      <c r="BS312" s="6"/>
      <c r="BT312" s="105"/>
      <c r="BU312" s="105"/>
      <c r="BW312" s="5"/>
      <c r="BX312" s="5"/>
      <c r="CA312" s="6"/>
      <c r="CB312" s="1"/>
      <c r="CD312" s="23"/>
      <c r="CE312" s="23"/>
      <c r="CF312" s="8"/>
      <c r="CG312" s="5"/>
      <c r="CI312" s="1"/>
      <c r="CK312" s="10"/>
      <c r="CL312" s="106"/>
      <c r="CM312"/>
      <c r="CN312" s="103"/>
      <c r="CR312" s="1"/>
      <c r="CS312" s="1"/>
      <c r="CT312" s="1"/>
    </row>
    <row r="313" spans="1:98">
      <c r="A313" s="1"/>
      <c r="B313" s="2"/>
      <c r="E313" s="1"/>
      <c r="F313" s="2"/>
      <c r="H313" s="3"/>
      <c r="J313" s="3"/>
      <c r="K313" s="3"/>
      <c r="L313" s="1"/>
      <c r="M313" s="4"/>
      <c r="N313"/>
      <c r="O313" s="1"/>
      <c r="U313" s="1"/>
      <c r="V313"/>
      <c r="X313" s="3"/>
      <c r="Y313"/>
      <c r="Z313"/>
      <c r="AA313"/>
      <c r="AB313"/>
      <c r="AD313" s="103"/>
      <c r="AE313" s="103"/>
      <c r="AH313"/>
      <c r="AI313" s="37"/>
      <c r="AJ313" s="37"/>
      <c r="AK313" s="5"/>
      <c r="AL313" s="5"/>
      <c r="AM313" s="1"/>
      <c r="AP313" s="100"/>
      <c r="AQ313" s="100"/>
      <c r="AR313" s="100"/>
      <c r="AS313" s="3"/>
      <c r="AT313" s="104"/>
      <c r="AU313"/>
      <c r="AV313" s="6"/>
      <c r="AW313" s="34"/>
      <c r="AY313" s="182"/>
      <c r="BA313" s="100"/>
      <c r="BB313" s="100"/>
      <c r="BC313" s="6"/>
      <c r="BE313" s="1"/>
      <c r="BI313"/>
      <c r="BK313" s="160"/>
      <c r="BL313" s="104"/>
      <c r="BM313" s="1"/>
      <c r="BN313" s="103"/>
      <c r="BO313" s="6"/>
      <c r="BP313" s="103"/>
      <c r="BQ313" s="6"/>
      <c r="BR313" s="6"/>
      <c r="BS313" s="6"/>
      <c r="BT313" s="105"/>
      <c r="BU313" s="105"/>
      <c r="BW313" s="5"/>
      <c r="BX313" s="5"/>
      <c r="CA313" s="6"/>
      <c r="CB313" s="1"/>
      <c r="CD313" s="23"/>
      <c r="CE313" s="23"/>
      <c r="CF313" s="8"/>
      <c r="CG313" s="5"/>
      <c r="CI313" s="1"/>
      <c r="CK313" s="10"/>
      <c r="CL313" s="106"/>
      <c r="CM313"/>
      <c r="CN313" s="103"/>
      <c r="CR313" s="1"/>
      <c r="CS313" s="1"/>
      <c r="CT313" s="1"/>
    </row>
    <row r="314" spans="1:98">
      <c r="A314" s="1"/>
      <c r="B314" s="2"/>
      <c r="E314" s="1"/>
      <c r="F314" s="2"/>
      <c r="H314" s="3"/>
      <c r="J314" s="3"/>
      <c r="K314" s="3"/>
      <c r="L314" s="1"/>
      <c r="M314" s="4"/>
      <c r="N314"/>
      <c r="O314" s="1"/>
      <c r="U314" s="1"/>
      <c r="V314"/>
      <c r="X314" s="3"/>
      <c r="Z314"/>
      <c r="AA314"/>
      <c r="AB314"/>
      <c r="AD314" s="103"/>
      <c r="AE314" s="103"/>
      <c r="AH314"/>
      <c r="AI314" s="37"/>
      <c r="AJ314" s="37"/>
      <c r="AK314" s="5"/>
      <c r="AL314" s="5"/>
      <c r="AM314" s="1"/>
      <c r="AP314" s="100"/>
      <c r="AQ314" s="100"/>
      <c r="AR314" s="100"/>
      <c r="AS314" s="3"/>
      <c r="AT314" s="104"/>
      <c r="AU314"/>
      <c r="AV314" s="6"/>
      <c r="AW314" s="34"/>
      <c r="AY314" s="182"/>
      <c r="BA314" s="100"/>
      <c r="BB314" s="100"/>
      <c r="BC314" s="6"/>
      <c r="BE314" s="1"/>
      <c r="BI314"/>
      <c r="BK314" s="160"/>
      <c r="BL314" s="104"/>
      <c r="BM314" s="1"/>
      <c r="BN314" s="103"/>
      <c r="BO314" s="6"/>
      <c r="BP314" s="103"/>
      <c r="BQ314" s="6"/>
      <c r="BR314" s="6"/>
      <c r="BS314" s="6"/>
      <c r="BT314" s="105"/>
      <c r="BU314" s="105"/>
      <c r="BW314" s="5"/>
      <c r="BX314" s="5"/>
      <c r="CA314" s="6"/>
      <c r="CB314" s="1"/>
      <c r="CD314" s="23"/>
      <c r="CE314" s="23"/>
      <c r="CF314" s="8"/>
      <c r="CG314" s="5"/>
      <c r="CI314" s="1"/>
      <c r="CK314" s="10"/>
      <c r="CL314" s="106"/>
      <c r="CM314"/>
      <c r="CN314" s="103"/>
      <c r="CR314" s="1"/>
      <c r="CS314" s="1"/>
      <c r="CT314" s="1"/>
    </row>
    <row r="315" spans="1:98">
      <c r="A315" s="1"/>
      <c r="B315" s="2"/>
      <c r="E315" s="1"/>
      <c r="F315" s="2"/>
      <c r="H315" s="3"/>
      <c r="J315" s="3"/>
      <c r="K315" s="3"/>
      <c r="L315" s="1"/>
      <c r="M315" s="4"/>
      <c r="N315"/>
      <c r="O315" s="1"/>
      <c r="U315" s="1"/>
      <c r="V315"/>
      <c r="X315" s="3"/>
      <c r="Y315" s="110"/>
      <c r="Z315"/>
      <c r="AA315"/>
      <c r="AB315"/>
      <c r="AD315" s="103"/>
      <c r="AE315" s="103"/>
      <c r="AH315"/>
      <c r="AK315" s="5"/>
      <c r="AL315" s="5"/>
      <c r="AM315" s="1"/>
      <c r="AP315" s="100"/>
      <c r="AQ315" s="100"/>
      <c r="AR315" s="100"/>
      <c r="AS315" s="3"/>
      <c r="AT315" s="104"/>
      <c r="AU315"/>
      <c r="AV315" s="6"/>
      <c r="AW315" s="34"/>
      <c r="AY315" s="182"/>
      <c r="BA315" s="100"/>
      <c r="BB315" s="100"/>
      <c r="BC315" s="6"/>
      <c r="BE315" s="1"/>
      <c r="BI315"/>
      <c r="BK315" s="160"/>
      <c r="BL315" s="104"/>
      <c r="BM315" s="1"/>
      <c r="BN315" s="103"/>
      <c r="BO315" s="6"/>
      <c r="BP315" s="103"/>
      <c r="BQ315" s="6"/>
      <c r="BR315" s="6"/>
      <c r="BS315" s="6"/>
      <c r="BT315" s="105"/>
      <c r="BU315" s="105"/>
      <c r="BW315" s="5"/>
      <c r="BX315" s="5"/>
      <c r="CA315" s="6"/>
      <c r="CB315" s="1"/>
      <c r="CD315" s="23"/>
      <c r="CE315" s="23"/>
      <c r="CF315" s="8"/>
      <c r="CG315" s="5"/>
      <c r="CI315" s="1"/>
      <c r="CK315" s="10"/>
      <c r="CL315" s="106"/>
      <c r="CM315"/>
      <c r="CN315" s="103"/>
      <c r="CR315" s="1"/>
      <c r="CS315" s="1"/>
      <c r="CT315" s="1"/>
    </row>
    <row r="316" spans="1:98">
      <c r="A316" s="1"/>
      <c r="B316" s="2"/>
      <c r="E316" s="1"/>
      <c r="F316" s="2"/>
      <c r="H316" s="3"/>
      <c r="J316" s="3"/>
      <c r="K316" s="3"/>
      <c r="L316" s="1"/>
      <c r="M316" s="4"/>
      <c r="N316"/>
      <c r="O316" s="1"/>
      <c r="U316" s="1"/>
      <c r="V316"/>
      <c r="X316" s="3"/>
      <c r="Z316"/>
      <c r="AA316"/>
      <c r="AB316"/>
      <c r="AD316" s="103"/>
      <c r="AE316" s="103"/>
      <c r="AH316"/>
      <c r="AI316" s="37"/>
      <c r="AJ316" s="37"/>
      <c r="AK316" s="5"/>
      <c r="AL316" s="5"/>
      <c r="AM316" s="1"/>
      <c r="AP316" s="100"/>
      <c r="AQ316" s="100"/>
      <c r="AR316" s="100"/>
      <c r="AS316" s="3"/>
      <c r="AT316" s="104"/>
      <c r="AU316"/>
      <c r="AV316" s="6"/>
      <c r="AW316" s="34"/>
      <c r="AY316" s="182"/>
      <c r="BA316" s="100"/>
      <c r="BB316" s="100"/>
      <c r="BC316" s="6"/>
      <c r="BE316" s="1"/>
      <c r="BI316"/>
      <c r="BK316" s="160"/>
      <c r="BL316" s="104"/>
      <c r="BM316" s="1"/>
      <c r="BN316" s="103"/>
      <c r="BO316" s="6"/>
      <c r="BP316" s="103"/>
      <c r="BQ316" s="6"/>
      <c r="BR316" s="6"/>
      <c r="BS316" s="6"/>
      <c r="BT316" s="105"/>
      <c r="BU316" s="105"/>
      <c r="BW316" s="5"/>
      <c r="BX316" s="5"/>
      <c r="CA316" s="6"/>
      <c r="CB316" s="1"/>
      <c r="CD316" s="23"/>
      <c r="CE316" s="23"/>
      <c r="CF316" s="8"/>
      <c r="CG316" s="5"/>
      <c r="CI316" s="1"/>
      <c r="CK316" s="10"/>
      <c r="CL316" s="106"/>
      <c r="CM316"/>
      <c r="CN316" s="103"/>
      <c r="CR316" s="1"/>
      <c r="CS316" s="1"/>
      <c r="CT316" s="1"/>
    </row>
    <row r="317" spans="1:98">
      <c r="A317" s="1"/>
      <c r="B317" s="2"/>
      <c r="E317" s="1"/>
      <c r="F317" s="2"/>
      <c r="H317" s="3"/>
      <c r="J317" s="3"/>
      <c r="K317" s="3"/>
      <c r="L317" s="1"/>
      <c r="M317" s="4"/>
      <c r="N317"/>
      <c r="O317" s="1"/>
      <c r="U317" s="1"/>
      <c r="V317"/>
      <c r="X317" s="3"/>
      <c r="Z317"/>
      <c r="AA317"/>
      <c r="AB317"/>
      <c r="AD317" s="103"/>
      <c r="AE317" s="103"/>
      <c r="AH317"/>
      <c r="AI317" s="37"/>
      <c r="AJ317" s="37"/>
      <c r="AK317" s="5"/>
      <c r="AL317" s="5"/>
      <c r="AM317" s="1"/>
      <c r="AP317" s="100"/>
      <c r="AQ317" s="100"/>
      <c r="AR317" s="100"/>
      <c r="AS317" s="3"/>
      <c r="AT317" s="104"/>
      <c r="AU317"/>
      <c r="AV317" s="6"/>
      <c r="AW317" s="34"/>
      <c r="AY317" s="182"/>
      <c r="BA317" s="100"/>
      <c r="BB317" s="100"/>
      <c r="BC317" s="6"/>
      <c r="BE317" s="1"/>
      <c r="BI317"/>
      <c r="BK317" s="160"/>
      <c r="BL317" s="104"/>
      <c r="BM317" s="1"/>
      <c r="BN317" s="103"/>
      <c r="BO317" s="6"/>
      <c r="BP317" s="103"/>
      <c r="BQ317" s="6"/>
      <c r="BR317" s="6"/>
      <c r="BS317" s="6"/>
      <c r="BT317" s="105"/>
      <c r="BU317" s="105"/>
      <c r="BW317" s="5"/>
      <c r="BX317" s="5"/>
      <c r="CA317" s="6"/>
      <c r="CB317" s="1"/>
      <c r="CD317" s="23"/>
      <c r="CE317" s="23"/>
      <c r="CF317" s="8"/>
      <c r="CG317" s="5"/>
      <c r="CI317" s="1"/>
      <c r="CK317" s="10"/>
      <c r="CL317" s="106"/>
      <c r="CM317"/>
      <c r="CN317" s="103"/>
      <c r="CR317" s="1"/>
      <c r="CS317" s="1"/>
      <c r="CT317" s="1"/>
    </row>
    <row r="318" spans="1:98">
      <c r="A318" s="1"/>
      <c r="B318" s="2"/>
      <c r="E318" s="1"/>
      <c r="F318" s="2"/>
      <c r="H318" s="3"/>
      <c r="J318" s="3"/>
      <c r="K318" s="3"/>
      <c r="L318" s="1"/>
      <c r="M318" s="4"/>
      <c r="N318"/>
      <c r="O318" s="1"/>
      <c r="U318" s="1"/>
      <c r="V318"/>
      <c r="X318" s="3"/>
      <c r="Z318"/>
      <c r="AA318"/>
      <c r="AB318"/>
      <c r="AD318" s="103"/>
      <c r="AE318" s="103"/>
      <c r="AH318"/>
      <c r="AI318" s="37"/>
      <c r="AJ318" s="37"/>
      <c r="AK318" s="5"/>
      <c r="AL318" s="5"/>
      <c r="AM318" s="1"/>
      <c r="AP318" s="100"/>
      <c r="AQ318" s="100"/>
      <c r="AR318" s="100"/>
      <c r="AS318" s="3"/>
      <c r="AT318" s="104"/>
      <c r="AU318"/>
      <c r="AV318" s="6"/>
      <c r="AW318" s="34"/>
      <c r="AY318" s="182"/>
      <c r="BA318" s="100"/>
      <c r="BB318" s="100"/>
      <c r="BC318" s="6"/>
      <c r="BE318" s="1"/>
      <c r="BI318"/>
      <c r="BK318" s="160"/>
      <c r="BL318" s="104"/>
      <c r="BM318" s="1"/>
      <c r="BN318" s="103"/>
      <c r="BO318" s="6"/>
      <c r="BP318" s="103"/>
      <c r="BQ318" s="6"/>
      <c r="BR318" s="6"/>
      <c r="BS318" s="6"/>
      <c r="BT318" s="105"/>
      <c r="BU318" s="105"/>
      <c r="BW318" s="5"/>
      <c r="BX318" s="5"/>
      <c r="CA318" s="6"/>
      <c r="CB318" s="1"/>
      <c r="CD318" s="23"/>
      <c r="CE318" s="23"/>
      <c r="CF318" s="8"/>
      <c r="CG318" s="5"/>
      <c r="CI318" s="1"/>
      <c r="CK318" s="10"/>
      <c r="CL318" s="106"/>
      <c r="CM318"/>
      <c r="CN318" s="103"/>
      <c r="CR318" s="1"/>
      <c r="CS318" s="1"/>
      <c r="CT318" s="1"/>
    </row>
    <row r="319" spans="1:98">
      <c r="A319" s="1"/>
      <c r="B319" s="2"/>
      <c r="E319" s="1"/>
      <c r="F319" s="2"/>
      <c r="H319" s="3"/>
      <c r="J319" s="3"/>
      <c r="K319" s="3"/>
      <c r="L319" s="1"/>
      <c r="M319" s="4"/>
      <c r="N319"/>
      <c r="O319" s="1"/>
      <c r="U319" s="1"/>
      <c r="V319"/>
      <c r="X319" s="3"/>
      <c r="Z319"/>
      <c r="AA319"/>
      <c r="AB319"/>
      <c r="AD319" s="103"/>
      <c r="AE319" s="103"/>
      <c r="AH319"/>
      <c r="AI319" s="37"/>
      <c r="AJ319" s="37"/>
      <c r="AK319" s="5"/>
      <c r="AL319" s="5"/>
      <c r="AM319" s="1"/>
      <c r="AP319" s="100"/>
      <c r="AQ319" s="100"/>
      <c r="AR319" s="100"/>
      <c r="AS319" s="3"/>
      <c r="AT319" s="104"/>
      <c r="AU319"/>
      <c r="AV319" s="6"/>
      <c r="AW319" s="34"/>
      <c r="AY319" s="182"/>
      <c r="BA319" s="100"/>
      <c r="BB319" s="100"/>
      <c r="BC319" s="6"/>
      <c r="BE319" s="1"/>
      <c r="BI319"/>
      <c r="BK319" s="160"/>
      <c r="BL319" s="104"/>
      <c r="BM319" s="1"/>
      <c r="BN319" s="103"/>
      <c r="BO319" s="6"/>
      <c r="BP319" s="103"/>
      <c r="BQ319" s="6"/>
      <c r="BR319" s="6"/>
      <c r="BS319" s="6"/>
      <c r="BT319" s="105"/>
      <c r="BU319" s="105"/>
      <c r="BW319" s="5"/>
      <c r="BX319" s="5"/>
      <c r="CA319" s="6"/>
      <c r="CB319" s="1"/>
      <c r="CD319" s="23"/>
      <c r="CE319" s="23"/>
      <c r="CF319" s="8"/>
      <c r="CG319" s="5"/>
      <c r="CI319" s="1"/>
      <c r="CK319" s="10"/>
      <c r="CL319" s="106"/>
      <c r="CM319"/>
      <c r="CN319" s="103"/>
      <c r="CR319" s="1"/>
      <c r="CS319" s="1"/>
      <c r="CT319" s="1"/>
    </row>
    <row r="320" spans="1:98">
      <c r="A320" s="1"/>
      <c r="B320" s="2"/>
      <c r="E320" s="1"/>
      <c r="F320" s="2"/>
      <c r="H320" s="3"/>
      <c r="J320" s="3"/>
      <c r="K320" s="3"/>
      <c r="L320" s="1"/>
      <c r="M320" s="4"/>
      <c r="N320"/>
      <c r="O320" s="1"/>
      <c r="U320" s="1"/>
      <c r="V320"/>
      <c r="X320" s="3"/>
      <c r="Z320"/>
      <c r="AA320"/>
      <c r="AB320"/>
      <c r="AD320" s="103"/>
      <c r="AE320" s="103"/>
      <c r="AH320"/>
      <c r="AI320" s="37"/>
      <c r="AJ320" s="37"/>
      <c r="AK320" s="5"/>
      <c r="AL320" s="5"/>
      <c r="AM320" s="1"/>
      <c r="AP320" s="100"/>
      <c r="AQ320" s="100"/>
      <c r="AR320" s="100"/>
      <c r="AS320" s="3"/>
      <c r="AT320" s="104"/>
      <c r="AU320"/>
      <c r="AV320" s="6"/>
      <c r="AW320" s="34"/>
      <c r="AY320" s="182"/>
      <c r="BA320" s="100"/>
      <c r="BB320" s="100"/>
      <c r="BC320" s="6"/>
      <c r="BE320" s="1"/>
      <c r="BI320"/>
      <c r="BK320" s="160"/>
      <c r="BL320" s="104"/>
      <c r="BM320" s="1"/>
      <c r="BN320" s="103"/>
      <c r="BO320" s="6"/>
      <c r="BP320" s="103"/>
      <c r="BQ320" s="6"/>
      <c r="BR320" s="6"/>
      <c r="BS320" s="6"/>
      <c r="BT320" s="105"/>
      <c r="BU320" s="105"/>
      <c r="BW320" s="5"/>
      <c r="BX320" s="5"/>
      <c r="CA320" s="6"/>
      <c r="CB320" s="1"/>
      <c r="CD320" s="23"/>
      <c r="CE320" s="23"/>
      <c r="CF320" s="8"/>
      <c r="CG320" s="5"/>
      <c r="CI320" s="1"/>
      <c r="CK320" s="10"/>
      <c r="CL320" s="106"/>
      <c r="CM320"/>
      <c r="CN320" s="103"/>
      <c r="CR320" s="1"/>
      <c r="CS320" s="1"/>
      <c r="CT320" s="1"/>
    </row>
    <row r="321" spans="1:98">
      <c r="A321" s="1"/>
      <c r="B321" s="2"/>
      <c r="E321" s="1"/>
      <c r="F321" s="2"/>
      <c r="H321" s="3"/>
      <c r="J321" s="3"/>
      <c r="K321" s="3"/>
      <c r="L321" s="1"/>
      <c r="M321" s="4"/>
      <c r="N321"/>
      <c r="O321" s="1"/>
      <c r="U321" s="1"/>
      <c r="V321"/>
      <c r="X321" s="3"/>
      <c r="Z321"/>
      <c r="AA321"/>
      <c r="AB321"/>
      <c r="AD321" s="103"/>
      <c r="AE321" s="103"/>
      <c r="AH321"/>
      <c r="AI321" s="37"/>
      <c r="AJ321" s="37"/>
      <c r="AK321" s="5"/>
      <c r="AL321" s="5"/>
      <c r="AM321" s="1"/>
      <c r="AP321" s="100"/>
      <c r="AQ321" s="100"/>
      <c r="AR321" s="100"/>
      <c r="AS321" s="3"/>
      <c r="AT321" s="104"/>
      <c r="AU321"/>
      <c r="AV321" s="6"/>
      <c r="AW321" s="34"/>
      <c r="AY321" s="182"/>
      <c r="BA321" s="100"/>
      <c r="BB321" s="100"/>
      <c r="BC321" s="6"/>
      <c r="BE321" s="1"/>
      <c r="BI321"/>
      <c r="BK321" s="118"/>
      <c r="BL321" s="104"/>
      <c r="BM321" s="1"/>
      <c r="BN321" s="103"/>
      <c r="BO321" s="6"/>
      <c r="BP321" s="103"/>
      <c r="BQ321" s="6"/>
      <c r="BR321" s="6"/>
      <c r="BS321" s="6"/>
      <c r="BT321" s="105"/>
      <c r="BU321" s="105"/>
      <c r="BW321" s="5"/>
      <c r="BX321" s="5"/>
      <c r="CA321" s="6"/>
      <c r="CB321" s="1"/>
      <c r="CD321" s="23"/>
      <c r="CE321" s="23"/>
      <c r="CF321" s="8"/>
      <c r="CG321" s="5"/>
      <c r="CI321" s="1"/>
      <c r="CK321" s="10"/>
      <c r="CL321" s="106"/>
      <c r="CM321"/>
      <c r="CN321" s="103"/>
      <c r="CR321" s="1"/>
      <c r="CS321" s="1"/>
      <c r="CT321" s="1"/>
    </row>
    <row r="322" spans="1:98">
      <c r="A322" s="1"/>
      <c r="B322" s="2"/>
      <c r="E322" s="1"/>
      <c r="F322" s="2"/>
      <c r="H322" s="3"/>
      <c r="J322" s="3"/>
      <c r="K322" s="3"/>
      <c r="L322" s="1"/>
      <c r="M322" s="4"/>
      <c r="N322"/>
      <c r="O322" s="1"/>
      <c r="U322" s="1"/>
      <c r="V322"/>
      <c r="X322" s="3"/>
      <c r="Z322"/>
      <c r="AA322"/>
      <c r="AB322"/>
      <c r="AD322" s="103"/>
      <c r="AE322" s="103"/>
      <c r="AH322"/>
      <c r="AI322" s="37"/>
      <c r="AJ322" s="37"/>
      <c r="AK322" s="5"/>
      <c r="AL322" s="5"/>
      <c r="AM322" s="1"/>
      <c r="AP322" s="100"/>
      <c r="AQ322" s="100"/>
      <c r="AR322" s="100"/>
      <c r="AS322" s="3"/>
      <c r="AT322" s="104"/>
      <c r="AU322"/>
      <c r="AV322" s="6"/>
      <c r="AW322" s="34"/>
      <c r="AY322" s="182"/>
      <c r="BA322" s="100"/>
      <c r="BB322" s="100"/>
      <c r="BC322" s="6"/>
      <c r="BE322" s="1"/>
      <c r="BI322"/>
      <c r="BK322" s="160"/>
      <c r="BL322" s="104"/>
      <c r="BM322" s="1"/>
      <c r="BN322" s="103"/>
      <c r="BO322" s="6"/>
      <c r="BP322" s="103"/>
      <c r="BQ322" s="6"/>
      <c r="BR322" s="6"/>
      <c r="BS322" s="6"/>
      <c r="BT322" s="105"/>
      <c r="BU322" s="105"/>
      <c r="BW322" s="5"/>
      <c r="BX322" s="5"/>
      <c r="CA322" s="6"/>
      <c r="CB322" s="1"/>
      <c r="CD322" s="23"/>
      <c r="CE322" s="23"/>
      <c r="CF322" s="8"/>
      <c r="CG322" s="5"/>
      <c r="CI322" s="1"/>
      <c r="CK322" s="10"/>
      <c r="CL322" s="106"/>
      <c r="CM322"/>
      <c r="CN322" s="103"/>
      <c r="CR322" s="1"/>
      <c r="CS322" s="1"/>
      <c r="CT322" s="1"/>
    </row>
    <row r="323" spans="1:98">
      <c r="A323" s="1"/>
      <c r="B323" s="2"/>
      <c r="E323" s="1"/>
      <c r="F323" s="2"/>
      <c r="H323" s="3"/>
      <c r="J323" s="3"/>
      <c r="K323" s="3"/>
      <c r="L323" s="1"/>
      <c r="M323" s="4"/>
      <c r="N323"/>
      <c r="O323" s="1"/>
      <c r="U323" s="1"/>
      <c r="V323"/>
      <c r="X323" s="3"/>
      <c r="Z323"/>
      <c r="AA323"/>
      <c r="AB323"/>
      <c r="AD323" s="103"/>
      <c r="AE323" s="103"/>
      <c r="AH323"/>
      <c r="AI323" s="37"/>
      <c r="AJ323" s="37"/>
      <c r="AK323" s="5"/>
      <c r="AL323" s="5"/>
      <c r="AM323" s="1"/>
      <c r="AP323" s="100"/>
      <c r="AQ323" s="100"/>
      <c r="AR323" s="100"/>
      <c r="AS323" s="3"/>
      <c r="AT323" s="104"/>
      <c r="AU323"/>
      <c r="AV323" s="6"/>
      <c r="AW323" s="34"/>
      <c r="AY323" s="182"/>
      <c r="BA323" s="100"/>
      <c r="BB323" s="100"/>
      <c r="BC323" s="6"/>
      <c r="BE323" s="1"/>
      <c r="BI323"/>
      <c r="BK323" s="160"/>
      <c r="BL323" s="104"/>
      <c r="BM323" s="1"/>
      <c r="BN323" s="103"/>
      <c r="BO323" s="6"/>
      <c r="BP323" s="103"/>
      <c r="BQ323" s="6"/>
      <c r="BR323" s="6"/>
      <c r="BS323" s="6"/>
      <c r="BT323" s="105"/>
      <c r="BU323" s="105"/>
      <c r="BW323" s="5"/>
      <c r="BX323" s="5"/>
      <c r="CA323" s="6"/>
      <c r="CB323" s="1"/>
      <c r="CD323" s="23"/>
      <c r="CE323" s="23"/>
      <c r="CF323" s="8"/>
      <c r="CG323" s="5"/>
      <c r="CI323" s="1"/>
      <c r="CK323" s="10"/>
      <c r="CL323" s="106"/>
      <c r="CM323"/>
      <c r="CN323" s="103"/>
      <c r="CR323" s="1"/>
      <c r="CS323" s="1"/>
      <c r="CT323" s="1"/>
    </row>
    <row r="324" spans="1:98">
      <c r="A324" s="1"/>
      <c r="B324" s="2"/>
      <c r="E324" s="1"/>
      <c r="F324" s="2"/>
      <c r="H324" s="3"/>
      <c r="J324" s="3"/>
      <c r="K324" s="3"/>
      <c r="L324" s="1"/>
      <c r="M324" s="4"/>
      <c r="N324"/>
      <c r="O324" s="1"/>
      <c r="U324" s="1"/>
      <c r="V324"/>
      <c r="X324" s="3"/>
      <c r="Z324"/>
      <c r="AA324"/>
      <c r="AB324"/>
      <c r="AD324" s="103"/>
      <c r="AH324"/>
      <c r="AI324" s="37"/>
      <c r="AJ324" s="37"/>
      <c r="AK324" s="5"/>
      <c r="AL324" s="5"/>
      <c r="AM324" s="1"/>
      <c r="AP324" s="100"/>
      <c r="AQ324" s="100"/>
      <c r="AR324" s="100"/>
      <c r="AS324" s="3"/>
      <c r="AT324" s="104"/>
      <c r="AU324"/>
      <c r="AV324" s="6"/>
      <c r="AW324" s="34"/>
      <c r="AY324" s="182"/>
      <c r="BA324" s="100"/>
      <c r="BB324" s="100"/>
      <c r="BC324" s="6"/>
      <c r="BE324" s="1"/>
      <c r="BI324"/>
      <c r="BK324" s="160"/>
      <c r="BL324" s="104"/>
      <c r="BM324" s="1"/>
      <c r="BN324" s="103"/>
      <c r="BO324" s="6"/>
      <c r="BP324" s="103"/>
      <c r="BQ324" s="6"/>
      <c r="BR324" s="6"/>
      <c r="BS324" s="6"/>
      <c r="BT324" s="105"/>
      <c r="BU324" s="105"/>
      <c r="BW324" s="5"/>
      <c r="BX324" s="5"/>
      <c r="CA324" s="6"/>
      <c r="CB324" s="1"/>
      <c r="CD324" s="23"/>
      <c r="CE324" s="23"/>
      <c r="CF324" s="8"/>
      <c r="CG324" s="5"/>
      <c r="CI324" s="1"/>
      <c r="CK324" s="10"/>
      <c r="CL324" s="106"/>
      <c r="CM324"/>
      <c r="CN324" s="103"/>
      <c r="CR324" s="1"/>
      <c r="CS324" s="1"/>
      <c r="CT324" s="1"/>
    </row>
    <row r="325" spans="1:98">
      <c r="A325" s="1"/>
      <c r="B325" s="2"/>
      <c r="E325" s="1"/>
      <c r="F325" s="2"/>
      <c r="H325" s="3"/>
      <c r="J325" s="3"/>
      <c r="K325" s="3"/>
      <c r="L325" s="1"/>
      <c r="M325" s="4"/>
      <c r="N325"/>
      <c r="O325" s="1"/>
      <c r="U325" s="1"/>
      <c r="V325"/>
      <c r="X325" s="3"/>
      <c r="Z325"/>
      <c r="AA325"/>
      <c r="AB325"/>
      <c r="AD325" s="103"/>
      <c r="AE325" s="103"/>
      <c r="AH325"/>
      <c r="AI325" s="37"/>
      <c r="AJ325" s="37"/>
      <c r="AK325" s="5"/>
      <c r="AL325" s="5"/>
      <c r="AM325" s="1"/>
      <c r="AP325" s="100"/>
      <c r="AQ325" s="100"/>
      <c r="AR325" s="100"/>
      <c r="AS325" s="3"/>
      <c r="AT325" s="104"/>
      <c r="AU325"/>
      <c r="AV325" s="6"/>
      <c r="AW325" s="34"/>
      <c r="AY325" s="182"/>
      <c r="BA325" s="100"/>
      <c r="BB325" s="100"/>
      <c r="BC325" s="6"/>
      <c r="BE325" s="1"/>
      <c r="BI325"/>
      <c r="BK325" s="160"/>
      <c r="BL325" s="104"/>
      <c r="BM325" s="1"/>
      <c r="BN325" s="103"/>
      <c r="BO325" s="6"/>
      <c r="BP325" s="103"/>
      <c r="BQ325" s="6"/>
      <c r="BR325" s="6"/>
      <c r="BS325" s="6"/>
      <c r="BT325" s="105"/>
      <c r="BU325" s="105"/>
      <c r="BW325" s="5"/>
      <c r="BX325" s="5"/>
      <c r="CA325" s="6"/>
      <c r="CB325" s="1"/>
      <c r="CD325" s="23"/>
      <c r="CE325" s="23"/>
      <c r="CF325" s="8"/>
      <c r="CG325" s="5"/>
      <c r="CI325" s="1"/>
      <c r="CK325" s="10"/>
      <c r="CL325" s="106"/>
      <c r="CM325"/>
      <c r="CN325" s="103"/>
      <c r="CR325" s="1"/>
      <c r="CS325" s="1"/>
      <c r="CT325" s="1"/>
    </row>
    <row r="326" spans="1:98">
      <c r="A326" s="1"/>
      <c r="B326" s="2"/>
      <c r="E326" s="1"/>
      <c r="F326" s="2"/>
      <c r="H326" s="3"/>
      <c r="J326" s="3"/>
      <c r="K326" s="3"/>
      <c r="L326" s="1"/>
      <c r="M326" s="4"/>
      <c r="N326"/>
      <c r="O326" s="1"/>
      <c r="U326" s="1"/>
      <c r="V326"/>
      <c r="X326" s="3"/>
      <c r="Z326"/>
      <c r="AA326"/>
      <c r="AB326"/>
      <c r="AD326" s="103"/>
      <c r="AE326" s="103"/>
      <c r="AH326"/>
      <c r="AI326" s="37"/>
      <c r="AJ326" s="37"/>
      <c r="AK326" s="5"/>
      <c r="AL326" s="5"/>
      <c r="AM326" s="1"/>
      <c r="AP326" s="100"/>
      <c r="AQ326" s="100"/>
      <c r="AR326" s="100"/>
      <c r="AS326" s="3"/>
      <c r="AT326" s="104"/>
      <c r="AU326"/>
      <c r="AV326" s="6"/>
      <c r="AW326" s="34"/>
      <c r="AY326" s="182"/>
      <c r="BA326" s="100"/>
      <c r="BB326" s="100"/>
      <c r="BC326" s="6"/>
      <c r="BE326" s="1"/>
      <c r="BI326"/>
      <c r="BK326" s="160"/>
      <c r="BL326" s="104"/>
      <c r="BM326" s="1"/>
      <c r="BN326" s="103"/>
      <c r="BO326" s="6"/>
      <c r="BP326" s="103"/>
      <c r="BQ326" s="6"/>
      <c r="BR326" s="6"/>
      <c r="BS326" s="6"/>
      <c r="BT326" s="105"/>
      <c r="BU326" s="105"/>
      <c r="BW326" s="5"/>
      <c r="BX326" s="5"/>
      <c r="CA326" s="6"/>
      <c r="CB326" s="1"/>
      <c r="CD326" s="23"/>
      <c r="CE326" s="23"/>
      <c r="CF326" s="8"/>
      <c r="CG326" s="5"/>
      <c r="CI326" s="1"/>
      <c r="CK326" s="10"/>
      <c r="CL326" s="106"/>
      <c r="CM326"/>
      <c r="CN326" s="103"/>
      <c r="CR326" s="1"/>
      <c r="CS326" s="1"/>
      <c r="CT326" s="1"/>
    </row>
    <row r="327" spans="1:98">
      <c r="A327" s="1"/>
      <c r="B327" s="2"/>
      <c r="E327" s="1"/>
      <c r="F327" s="2"/>
      <c r="H327" s="3"/>
      <c r="J327" s="3"/>
      <c r="K327" s="3"/>
      <c r="L327" s="1"/>
      <c r="M327" s="4"/>
      <c r="N327"/>
      <c r="O327" s="1"/>
      <c r="U327" s="1"/>
      <c r="V327"/>
      <c r="X327" s="149"/>
      <c r="Y327" s="150"/>
      <c r="Z327"/>
      <c r="AA327"/>
      <c r="AB327"/>
      <c r="AD327" s="103"/>
      <c r="AE327" s="103"/>
      <c r="AK327" s="107"/>
      <c r="AL327" s="107"/>
      <c r="AM327" s="1"/>
      <c r="AP327" s="100"/>
      <c r="AQ327" s="100"/>
      <c r="AR327" s="100"/>
      <c r="AS327" s="3"/>
      <c r="AT327" s="151"/>
      <c r="AU327"/>
      <c r="AV327" s="147"/>
      <c r="AW327" s="34"/>
      <c r="AY327" s="182"/>
      <c r="BA327" s="100"/>
      <c r="BB327" s="100"/>
      <c r="BC327" s="147"/>
      <c r="BE327" s="1"/>
      <c r="BI327"/>
      <c r="BK327" s="160"/>
      <c r="BL327" s="104"/>
      <c r="BM327" s="1"/>
      <c r="BN327" s="103"/>
      <c r="BO327" s="6"/>
      <c r="BP327" s="103"/>
      <c r="BQ327" s="6"/>
      <c r="BR327" s="6"/>
      <c r="BS327" s="11"/>
      <c r="BT327" s="105"/>
      <c r="BU327" s="105"/>
      <c r="BW327" s="5"/>
      <c r="BX327" s="5"/>
      <c r="CA327" s="6"/>
      <c r="CB327" s="1"/>
      <c r="CD327" s="23"/>
      <c r="CE327" s="23"/>
      <c r="CF327" s="8"/>
      <c r="CG327" s="5"/>
      <c r="CI327" s="1"/>
      <c r="CK327" s="10"/>
      <c r="CL327" s="106"/>
      <c r="CM327"/>
      <c r="CN327" s="103"/>
      <c r="CR327" s="1"/>
      <c r="CS327" s="1"/>
      <c r="CT327" s="1"/>
    </row>
    <row r="328" spans="1:98">
      <c r="A328" s="1"/>
      <c r="B328" s="2"/>
      <c r="E328" s="1"/>
      <c r="F328" s="2"/>
      <c r="H328" s="3"/>
      <c r="J328" s="3"/>
      <c r="K328" s="3"/>
      <c r="L328" s="1"/>
      <c r="M328" s="4"/>
      <c r="N328"/>
      <c r="O328" s="1"/>
      <c r="U328" s="1"/>
      <c r="V328"/>
      <c r="X328" s="3"/>
      <c r="Z328"/>
      <c r="AA328"/>
      <c r="AB328"/>
      <c r="AD328" s="103"/>
      <c r="AE328" s="103"/>
      <c r="AH328"/>
      <c r="AI328" s="37"/>
      <c r="AJ328" s="37"/>
      <c r="AK328" s="5"/>
      <c r="AL328" s="5"/>
      <c r="AM328" s="1"/>
      <c r="AP328" s="100"/>
      <c r="AQ328" s="100"/>
      <c r="AR328" s="100"/>
      <c r="AS328" s="3"/>
      <c r="AT328" s="104"/>
      <c r="AU328"/>
      <c r="AV328" s="6"/>
      <c r="AW328" s="34"/>
      <c r="AY328" s="182"/>
      <c r="BA328" s="100"/>
      <c r="BB328" s="100"/>
      <c r="BC328" s="6"/>
      <c r="BE328" s="1"/>
      <c r="BI328" s="103"/>
      <c r="BK328" s="103"/>
      <c r="BL328" s="104"/>
      <c r="BM328" s="1"/>
      <c r="BN328" s="103"/>
      <c r="BO328" s="6"/>
      <c r="BP328" s="103"/>
      <c r="BQ328" s="6"/>
      <c r="BR328" s="6"/>
      <c r="BS328" s="6"/>
      <c r="BT328" s="105"/>
      <c r="BU328" s="105"/>
      <c r="BW328" s="5"/>
      <c r="BX328" s="5"/>
      <c r="CA328" s="6"/>
      <c r="CB328" s="1"/>
      <c r="CD328" s="23"/>
      <c r="CE328" s="23"/>
      <c r="CF328" s="8"/>
      <c r="CG328" s="5"/>
      <c r="CI328" s="1"/>
      <c r="CK328" s="10"/>
      <c r="CL328" s="106"/>
      <c r="CM328"/>
      <c r="CN328" s="103"/>
      <c r="CR328" s="1"/>
      <c r="CS328" s="1"/>
      <c r="CT328" s="1"/>
    </row>
    <row r="329" spans="1:98">
      <c r="A329" s="1"/>
      <c r="B329" s="2"/>
      <c r="E329" s="1"/>
      <c r="F329" s="2"/>
      <c r="H329" s="3"/>
      <c r="J329" s="3"/>
      <c r="K329" s="3"/>
      <c r="L329" s="1"/>
      <c r="M329" s="4"/>
      <c r="N329"/>
      <c r="O329" s="1"/>
      <c r="U329" s="1"/>
      <c r="V329"/>
      <c r="X329" s="3"/>
      <c r="Z329"/>
      <c r="AA329"/>
      <c r="AB329"/>
      <c r="AD329" s="103"/>
      <c r="AH329"/>
      <c r="AI329" s="37"/>
      <c r="AJ329" s="37"/>
      <c r="AK329" s="5"/>
      <c r="AL329" s="5"/>
      <c r="AM329" s="1"/>
      <c r="AP329" s="100"/>
      <c r="AQ329" s="100"/>
      <c r="AR329" s="100"/>
      <c r="AS329" s="3"/>
      <c r="AT329" s="104"/>
      <c r="AU329"/>
      <c r="AV329" s="6"/>
      <c r="AW329" s="34"/>
      <c r="AY329" s="182"/>
      <c r="BA329" s="100"/>
      <c r="BB329" s="100"/>
      <c r="BC329" s="6"/>
      <c r="BE329" s="1"/>
      <c r="BI329"/>
      <c r="BK329" s="160"/>
      <c r="BL329" s="104"/>
      <c r="BM329" s="1"/>
      <c r="BN329" s="103"/>
      <c r="BO329" s="6"/>
      <c r="BP329" s="103"/>
      <c r="BQ329" s="6"/>
      <c r="BR329" s="6"/>
      <c r="BS329" s="6"/>
      <c r="BT329" s="105"/>
      <c r="BU329" s="105"/>
      <c r="BW329" s="5"/>
      <c r="BX329" s="5"/>
      <c r="CA329" s="6"/>
      <c r="CB329" s="1"/>
      <c r="CD329" s="23"/>
      <c r="CE329" s="23"/>
      <c r="CF329" s="8"/>
      <c r="CG329" s="5"/>
      <c r="CI329" s="1"/>
      <c r="CK329" s="10"/>
      <c r="CL329" s="106"/>
      <c r="CM329"/>
      <c r="CN329" s="103"/>
      <c r="CR329" s="1"/>
      <c r="CS329" s="1"/>
      <c r="CT329" s="1"/>
    </row>
    <row r="330" spans="1:98">
      <c r="A330" s="1"/>
      <c r="B330" s="2"/>
      <c r="E330" s="1"/>
      <c r="F330" s="2"/>
      <c r="H330" s="3"/>
      <c r="J330" s="3"/>
      <c r="K330" s="3"/>
      <c r="L330" s="1"/>
      <c r="M330" s="4"/>
      <c r="N330"/>
      <c r="O330" s="1"/>
      <c r="U330" s="1"/>
      <c r="V330"/>
      <c r="X330" s="3"/>
      <c r="Z330"/>
      <c r="AA330"/>
      <c r="AB330"/>
      <c r="AD330" s="103"/>
      <c r="AH330"/>
      <c r="AI330" s="37"/>
      <c r="AJ330" s="37"/>
      <c r="AK330" s="5"/>
      <c r="AL330" s="5"/>
      <c r="AM330" s="1"/>
      <c r="AP330" s="100"/>
      <c r="AQ330" s="100"/>
      <c r="AR330" s="100"/>
      <c r="AS330" s="3"/>
      <c r="AT330" s="104"/>
      <c r="AU330"/>
      <c r="AV330" s="6"/>
      <c r="AW330" s="34"/>
      <c r="AY330" s="182"/>
      <c r="BA330" s="100"/>
      <c r="BB330" s="100"/>
      <c r="BC330" s="6"/>
      <c r="BE330" s="1"/>
      <c r="BI330"/>
      <c r="BK330" s="160"/>
      <c r="BL330" s="104"/>
      <c r="BM330" s="1"/>
      <c r="BN330" s="103"/>
      <c r="BO330" s="6"/>
      <c r="BP330" s="103"/>
      <c r="BQ330" s="6"/>
      <c r="BR330" s="6"/>
      <c r="BS330" s="6"/>
      <c r="BT330" s="105"/>
      <c r="BU330" s="105"/>
      <c r="BW330" s="5"/>
      <c r="BX330" s="5"/>
      <c r="CA330" s="6"/>
      <c r="CB330" s="1"/>
      <c r="CD330" s="23"/>
      <c r="CE330" s="23"/>
      <c r="CF330" s="8"/>
      <c r="CG330" s="5"/>
      <c r="CI330" s="1"/>
      <c r="CK330" s="10"/>
      <c r="CL330" s="106"/>
      <c r="CM330"/>
      <c r="CN330" s="103"/>
      <c r="CR330" s="1"/>
      <c r="CS330" s="1"/>
      <c r="CT330" s="1"/>
    </row>
    <row r="331" spans="1:98">
      <c r="A331" s="1"/>
      <c r="B331" s="2"/>
      <c r="E331" s="1"/>
      <c r="F331" s="2"/>
      <c r="H331" s="3"/>
      <c r="J331" s="3"/>
      <c r="K331" s="3"/>
      <c r="L331" s="1"/>
      <c r="M331" s="4"/>
      <c r="N331"/>
      <c r="O331" s="1"/>
      <c r="U331" s="1"/>
      <c r="V331"/>
      <c r="X331" s="3"/>
      <c r="Z331"/>
      <c r="AA331"/>
      <c r="AB331"/>
      <c r="AD331" s="103"/>
      <c r="AE331" s="103"/>
      <c r="AH331"/>
      <c r="AI331" s="37"/>
      <c r="AJ331" s="37"/>
      <c r="AK331" s="5"/>
      <c r="AL331" s="5"/>
      <c r="AM331" s="1"/>
      <c r="AP331" s="100"/>
      <c r="AQ331" s="100"/>
      <c r="AR331" s="100"/>
      <c r="AS331" s="3"/>
      <c r="AT331" s="104"/>
      <c r="AU331"/>
      <c r="AV331" s="6"/>
      <c r="AW331" s="34"/>
      <c r="AY331" s="182"/>
      <c r="BA331" s="100"/>
      <c r="BB331" s="100"/>
      <c r="BC331" s="6"/>
      <c r="BE331" s="1"/>
      <c r="BI331"/>
      <c r="BK331" s="160"/>
      <c r="BL331" s="104"/>
      <c r="BM331" s="1"/>
      <c r="BN331" s="103"/>
      <c r="BO331" s="6"/>
      <c r="BP331" s="103"/>
      <c r="BQ331" s="6"/>
      <c r="BR331" s="6"/>
      <c r="BS331" s="6"/>
      <c r="BT331" s="105"/>
      <c r="BU331" s="105"/>
      <c r="BW331" s="5"/>
      <c r="BX331" s="5"/>
      <c r="CA331" s="6"/>
      <c r="CB331" s="1"/>
      <c r="CD331" s="23"/>
      <c r="CE331" s="23"/>
      <c r="CF331" s="8"/>
      <c r="CG331" s="5"/>
      <c r="CI331" s="1"/>
      <c r="CK331" s="10"/>
      <c r="CL331" s="106"/>
      <c r="CM331"/>
      <c r="CN331" s="103"/>
      <c r="CR331" s="1"/>
      <c r="CS331" s="1"/>
      <c r="CT331" s="1"/>
    </row>
    <row r="332" spans="1:98">
      <c r="A332" s="1"/>
      <c r="B332" s="2"/>
      <c r="E332" s="1"/>
      <c r="F332" s="2"/>
      <c r="H332" s="3"/>
      <c r="J332" s="3"/>
      <c r="K332" s="3"/>
      <c r="L332" s="1"/>
      <c r="M332" s="4"/>
      <c r="N332"/>
      <c r="O332" s="1"/>
      <c r="U332" s="1"/>
      <c r="V332"/>
      <c r="X332" s="3"/>
      <c r="Z332"/>
      <c r="AA332"/>
      <c r="AB332"/>
      <c r="AD332" s="103"/>
      <c r="AE332" s="103"/>
      <c r="AH332"/>
      <c r="AI332" s="37"/>
      <c r="AJ332" s="37"/>
      <c r="AK332" s="5"/>
      <c r="AL332" s="5"/>
      <c r="AM332" s="1"/>
      <c r="AP332" s="100"/>
      <c r="AQ332" s="100"/>
      <c r="AR332" s="100"/>
      <c r="AS332" s="3"/>
      <c r="AT332" s="104"/>
      <c r="AU332"/>
      <c r="AV332" s="6"/>
      <c r="AW332" s="34"/>
      <c r="AY332" s="182"/>
      <c r="BA332" s="100"/>
      <c r="BB332" s="100"/>
      <c r="BC332" s="6"/>
      <c r="BE332" s="1"/>
      <c r="BI332"/>
      <c r="BK332" s="160"/>
      <c r="BL332" s="104"/>
      <c r="BM332" s="1"/>
      <c r="BN332" s="103"/>
      <c r="BO332" s="6"/>
      <c r="BP332" s="103"/>
      <c r="BQ332" s="6"/>
      <c r="BR332" s="6"/>
      <c r="BS332" s="6"/>
      <c r="BT332" s="105"/>
      <c r="BU332" s="105"/>
      <c r="BW332" s="5"/>
      <c r="BX332" s="5"/>
      <c r="CA332" s="6"/>
      <c r="CB332" s="1"/>
      <c r="CD332" s="23"/>
      <c r="CE332" s="23"/>
      <c r="CF332" s="8"/>
      <c r="CG332" s="5"/>
      <c r="CI332" s="1"/>
      <c r="CK332" s="10"/>
      <c r="CL332" s="106"/>
      <c r="CM332"/>
      <c r="CN332" s="103"/>
      <c r="CR332" s="1"/>
      <c r="CS332" s="1"/>
      <c r="CT332" s="1"/>
    </row>
    <row r="333" spans="1:98">
      <c r="A333" s="1"/>
      <c r="B333" s="2"/>
      <c r="E333" s="1"/>
      <c r="F333" s="2"/>
      <c r="H333" s="3"/>
      <c r="J333" s="3"/>
      <c r="K333" s="3"/>
      <c r="L333" s="1"/>
      <c r="M333" s="4"/>
      <c r="N333"/>
      <c r="O333" s="1"/>
      <c r="U333" s="1"/>
      <c r="V333"/>
      <c r="X333" s="3"/>
      <c r="Z333"/>
      <c r="AA333"/>
      <c r="AB333"/>
      <c r="AD333" s="103"/>
      <c r="AE333" s="103"/>
      <c r="AH333"/>
      <c r="AI333" s="37"/>
      <c r="AJ333" s="37"/>
      <c r="AK333" s="5"/>
      <c r="AL333" s="5"/>
      <c r="AM333" s="1"/>
      <c r="AP333" s="100"/>
      <c r="AQ333" s="100"/>
      <c r="AR333" s="100"/>
      <c r="AS333" s="3"/>
      <c r="AT333" s="104"/>
      <c r="AU333"/>
      <c r="AV333" s="6"/>
      <c r="AW333" s="34"/>
      <c r="AY333" s="182"/>
      <c r="BA333" s="100"/>
      <c r="BB333" s="100"/>
      <c r="BC333" s="6"/>
      <c r="BE333" s="1"/>
      <c r="BI333"/>
      <c r="BK333" s="160"/>
      <c r="BL333" s="104"/>
      <c r="BM333" s="1"/>
      <c r="BN333" s="103"/>
      <c r="BO333" s="6"/>
      <c r="BP333" s="103"/>
      <c r="BQ333" s="6"/>
      <c r="BR333" s="6"/>
      <c r="BS333" s="6"/>
      <c r="BT333" s="105"/>
      <c r="BU333" s="105"/>
      <c r="BW333" s="5"/>
      <c r="BX333" s="5"/>
      <c r="CA333" s="6"/>
      <c r="CB333" s="1"/>
      <c r="CD333" s="23"/>
      <c r="CE333" s="23"/>
      <c r="CF333" s="8"/>
      <c r="CG333" s="5"/>
      <c r="CI333" s="1"/>
      <c r="CK333" s="10"/>
      <c r="CL333" s="106"/>
      <c r="CM333"/>
      <c r="CN333" s="103"/>
      <c r="CR333" s="1"/>
      <c r="CS333" s="1"/>
      <c r="CT333" s="1"/>
    </row>
    <row r="334" spans="1:98">
      <c r="A334" s="1"/>
      <c r="B334" s="2"/>
      <c r="E334" s="1"/>
      <c r="F334" s="2"/>
      <c r="H334" s="3"/>
      <c r="J334" s="3"/>
      <c r="K334" s="3"/>
      <c r="L334" s="1"/>
      <c r="M334" s="4"/>
      <c r="N334"/>
      <c r="O334" s="1"/>
      <c r="U334" s="1"/>
      <c r="V334"/>
      <c r="X334" s="3"/>
      <c r="Z334"/>
      <c r="AA334"/>
      <c r="AB334"/>
      <c r="AD334" s="103"/>
      <c r="AE334" s="103"/>
      <c r="AH334"/>
      <c r="AI334" s="37"/>
      <c r="AJ334" s="37"/>
      <c r="AK334" s="5"/>
      <c r="AL334" s="5"/>
      <c r="AM334" s="1"/>
      <c r="AP334" s="100"/>
      <c r="AQ334" s="100"/>
      <c r="AR334" s="100"/>
      <c r="AS334" s="3"/>
      <c r="AT334" s="104"/>
      <c r="AU334"/>
      <c r="AV334" s="6"/>
      <c r="AW334" s="34"/>
      <c r="AY334" s="182"/>
      <c r="BA334" s="100"/>
      <c r="BB334" s="100"/>
      <c r="BC334" s="6"/>
      <c r="BE334" s="1"/>
      <c r="BI334"/>
      <c r="BK334" s="160"/>
      <c r="BL334" s="104"/>
      <c r="BM334" s="1"/>
      <c r="BN334" s="103"/>
      <c r="BO334" s="6"/>
      <c r="BP334" s="103"/>
      <c r="BQ334" s="6"/>
      <c r="BR334" s="6"/>
      <c r="BS334" s="6"/>
      <c r="BT334" s="105"/>
      <c r="BU334" s="105"/>
      <c r="BW334" s="5"/>
      <c r="BX334" s="5"/>
      <c r="CA334" s="6"/>
      <c r="CB334" s="1"/>
      <c r="CD334" s="23"/>
      <c r="CE334" s="23"/>
      <c r="CF334" s="8"/>
      <c r="CG334" s="5"/>
      <c r="CI334" s="1"/>
      <c r="CK334" s="10"/>
      <c r="CL334" s="106"/>
      <c r="CM334"/>
      <c r="CN334" s="103"/>
      <c r="CR334" s="1"/>
      <c r="CS334" s="1"/>
      <c r="CT334" s="1"/>
    </row>
    <row r="335" spans="1:98" ht="15" customHeight="1">
      <c r="A335" s="1"/>
      <c r="B335" s="2"/>
      <c r="E335" s="1"/>
      <c r="F335" s="2"/>
      <c r="H335" s="3"/>
      <c r="J335" s="3"/>
      <c r="K335" s="3"/>
      <c r="L335" s="1"/>
      <c r="M335" s="4"/>
      <c r="N335"/>
      <c r="O335" s="1"/>
      <c r="U335" s="1"/>
      <c r="V335"/>
      <c r="X335" s="3"/>
      <c r="Z335"/>
      <c r="AA335"/>
      <c r="AB335"/>
      <c r="AD335" s="103"/>
      <c r="AE335" s="103"/>
      <c r="AH335"/>
      <c r="AI335" s="37"/>
      <c r="AJ335" s="37"/>
      <c r="AK335" s="5"/>
      <c r="AL335" s="5"/>
      <c r="AM335" s="1"/>
      <c r="AP335" s="100"/>
      <c r="AQ335" s="100"/>
      <c r="AR335" s="100"/>
      <c r="AS335" s="3"/>
      <c r="AT335" s="104"/>
      <c r="AU335"/>
      <c r="AV335" s="6"/>
      <c r="AW335" s="34"/>
      <c r="AY335" s="182"/>
      <c r="BA335" s="100"/>
      <c r="BB335" s="100"/>
      <c r="BC335" s="6"/>
      <c r="BE335" s="1"/>
      <c r="BI335"/>
      <c r="BK335" s="160"/>
      <c r="BL335" s="104"/>
      <c r="BM335" s="1"/>
      <c r="BN335" s="103"/>
      <c r="BO335" s="6"/>
      <c r="BP335" s="103"/>
      <c r="BQ335" s="6"/>
      <c r="BR335" s="6"/>
      <c r="BS335" s="6"/>
      <c r="BT335" s="105"/>
      <c r="BU335" s="105"/>
      <c r="BW335" s="5"/>
      <c r="BX335" s="5"/>
      <c r="CA335" s="6"/>
      <c r="CB335" s="1"/>
      <c r="CD335" s="23"/>
      <c r="CE335" s="23"/>
      <c r="CF335" s="8"/>
      <c r="CG335" s="5"/>
      <c r="CI335" s="1"/>
      <c r="CK335" s="10"/>
      <c r="CL335" s="106"/>
      <c r="CM335"/>
      <c r="CN335" s="103"/>
      <c r="CR335" s="1"/>
      <c r="CS335" s="1"/>
      <c r="CT335" s="1"/>
    </row>
    <row r="336" spans="1:98" ht="15" customHeight="1">
      <c r="A336" s="1"/>
      <c r="B336" s="2"/>
      <c r="E336" s="1"/>
      <c r="F336" s="2"/>
      <c r="H336" s="3"/>
      <c r="J336" s="3"/>
      <c r="K336" s="3"/>
      <c r="L336" s="1"/>
      <c r="M336" s="4"/>
      <c r="N336"/>
      <c r="O336" s="1"/>
      <c r="U336" s="1"/>
      <c r="V336"/>
      <c r="X336" s="3"/>
      <c r="Z336"/>
      <c r="AA336"/>
      <c r="AB336"/>
      <c r="AD336" s="103"/>
      <c r="AE336" s="103"/>
      <c r="AH336"/>
      <c r="AI336" s="37"/>
      <c r="AJ336" s="37"/>
      <c r="AK336" s="5"/>
      <c r="AL336" s="5"/>
      <c r="AM336" s="1"/>
      <c r="AP336" s="100"/>
      <c r="AQ336" s="100"/>
      <c r="AR336" s="100"/>
      <c r="AS336" s="3"/>
      <c r="AT336" s="104"/>
      <c r="AU336"/>
      <c r="AV336" s="6"/>
      <c r="AW336" s="34"/>
      <c r="AY336" s="182"/>
      <c r="BA336" s="100"/>
      <c r="BB336" s="100"/>
      <c r="BC336" s="6"/>
      <c r="BE336" s="1"/>
      <c r="BI336"/>
      <c r="BK336" s="160"/>
      <c r="BL336" s="104"/>
      <c r="BM336" s="1"/>
      <c r="BN336" s="103"/>
      <c r="BO336" s="6"/>
      <c r="BP336" s="103"/>
      <c r="BQ336" s="6"/>
      <c r="BR336" s="6"/>
      <c r="BS336" s="6"/>
      <c r="BT336" s="105"/>
      <c r="BU336" s="105"/>
      <c r="BW336" s="5"/>
      <c r="BX336" s="5"/>
      <c r="CA336" s="6"/>
      <c r="CB336" s="1"/>
      <c r="CD336" s="23"/>
      <c r="CE336" s="23"/>
      <c r="CF336" s="8"/>
      <c r="CG336" s="5"/>
      <c r="CI336" s="1"/>
      <c r="CK336" s="10"/>
      <c r="CL336" s="106"/>
      <c r="CM336"/>
      <c r="CN336" s="103"/>
      <c r="CR336" s="1"/>
      <c r="CS336" s="1"/>
      <c r="CT336" s="1"/>
    </row>
    <row r="337" spans="1:100">
      <c r="A337" s="1"/>
      <c r="B337" s="2"/>
      <c r="E337" s="1"/>
      <c r="F337" s="2"/>
      <c r="H337" s="3"/>
      <c r="J337" s="3"/>
      <c r="K337" s="3"/>
      <c r="L337" s="1"/>
      <c r="M337" s="4"/>
      <c r="N337"/>
      <c r="O337" s="1"/>
      <c r="U337" s="1"/>
      <c r="V337"/>
      <c r="X337" s="3"/>
      <c r="Z337"/>
      <c r="AA337"/>
      <c r="AB337"/>
      <c r="AD337" s="103"/>
      <c r="AE337" s="103"/>
      <c r="AH337"/>
      <c r="AI337" s="37"/>
      <c r="AJ337" s="37"/>
      <c r="AK337" s="5"/>
      <c r="AL337" s="5"/>
      <c r="AM337" s="1"/>
      <c r="AP337" s="100"/>
      <c r="AQ337" s="100"/>
      <c r="AR337" s="100"/>
      <c r="AS337" s="3"/>
      <c r="AT337" s="104"/>
      <c r="AU337"/>
      <c r="AV337" s="6"/>
      <c r="AW337" s="34"/>
      <c r="AY337" s="182"/>
      <c r="BA337" s="100"/>
      <c r="BB337" s="100"/>
      <c r="BC337" s="6"/>
      <c r="BE337" s="1"/>
      <c r="BI337"/>
      <c r="BK337" s="118"/>
      <c r="BL337" s="104"/>
      <c r="BM337" s="1"/>
      <c r="BN337" s="103"/>
      <c r="BO337" s="6"/>
      <c r="BP337" s="103"/>
      <c r="BQ337" s="6"/>
      <c r="BR337" s="6"/>
      <c r="BS337" s="6"/>
      <c r="BT337" s="105"/>
      <c r="BU337" s="105"/>
      <c r="BW337" s="5"/>
      <c r="BX337" s="5"/>
      <c r="CA337" s="6"/>
      <c r="CB337" s="1"/>
      <c r="CD337" s="23"/>
      <c r="CE337" s="23"/>
      <c r="CF337" s="8"/>
      <c r="CG337" s="5"/>
      <c r="CI337" s="1"/>
      <c r="CK337" s="10"/>
      <c r="CL337" s="106"/>
      <c r="CM337"/>
      <c r="CN337" s="103"/>
      <c r="CR337" s="1"/>
      <c r="CS337" s="1"/>
      <c r="CT337" s="1"/>
    </row>
    <row r="338" spans="1:100">
      <c r="A338" s="1"/>
      <c r="B338" s="2"/>
      <c r="E338" s="1"/>
      <c r="F338" s="2"/>
      <c r="H338" s="3"/>
      <c r="J338" s="3"/>
      <c r="K338" s="3"/>
      <c r="L338" s="1"/>
      <c r="M338" s="4"/>
      <c r="N338"/>
      <c r="O338" s="1"/>
      <c r="U338" s="1"/>
      <c r="V338"/>
      <c r="X338" s="3"/>
      <c r="Z338"/>
      <c r="AA338"/>
      <c r="AB338"/>
      <c r="AD338" s="103"/>
      <c r="AE338" s="103"/>
      <c r="AH338"/>
      <c r="AI338" s="37"/>
      <c r="AJ338" s="37"/>
      <c r="AK338" s="5"/>
      <c r="AL338" s="5"/>
      <c r="AM338" s="1"/>
      <c r="AP338" s="100"/>
      <c r="AQ338" s="100"/>
      <c r="AR338" s="100"/>
      <c r="AS338" s="3"/>
      <c r="AT338" s="104"/>
      <c r="AU338"/>
      <c r="AV338" s="6"/>
      <c r="AW338" s="34"/>
      <c r="AY338" s="182"/>
      <c r="BA338" s="100"/>
      <c r="BB338" s="100"/>
      <c r="BC338" s="6"/>
      <c r="BE338" s="1"/>
      <c r="BI338"/>
      <c r="BK338" s="160"/>
      <c r="BL338" s="104"/>
      <c r="BM338" s="1"/>
      <c r="BN338" s="103"/>
      <c r="BO338" s="6"/>
      <c r="BP338" s="103"/>
      <c r="BQ338" s="6"/>
      <c r="BR338" s="6"/>
      <c r="BS338" s="6"/>
      <c r="BT338" s="105"/>
      <c r="BU338" s="105"/>
      <c r="BW338" s="5"/>
      <c r="BX338" s="5"/>
      <c r="CA338" s="6"/>
      <c r="CB338" s="1"/>
      <c r="CD338" s="23"/>
      <c r="CE338" s="23"/>
      <c r="CF338" s="8"/>
      <c r="CG338" s="5"/>
      <c r="CI338" s="1"/>
      <c r="CK338" s="10"/>
      <c r="CL338" s="106"/>
      <c r="CM338"/>
      <c r="CN338" s="103"/>
      <c r="CR338" s="1"/>
      <c r="CS338" s="1"/>
      <c r="CT338" s="1"/>
    </row>
    <row r="339" spans="1:100">
      <c r="A339" s="1"/>
      <c r="B339" s="2"/>
      <c r="E339" s="1"/>
      <c r="F339" s="2"/>
      <c r="H339" s="3"/>
      <c r="J339" s="3"/>
      <c r="K339" s="3"/>
      <c r="L339" s="1"/>
      <c r="M339" s="4"/>
      <c r="N339"/>
      <c r="O339" s="1"/>
      <c r="U339" s="1"/>
      <c r="V339"/>
      <c r="X339" s="3"/>
      <c r="Z339"/>
      <c r="AA339"/>
      <c r="AB339"/>
      <c r="AD339" s="103"/>
      <c r="AE339" s="103"/>
      <c r="AH339"/>
      <c r="AI339" s="37"/>
      <c r="AJ339" s="37"/>
      <c r="AK339" s="5"/>
      <c r="AL339" s="5"/>
      <c r="AM339" s="1"/>
      <c r="AP339" s="100"/>
      <c r="AQ339" s="100"/>
      <c r="AR339" s="100"/>
      <c r="AS339" s="3"/>
      <c r="AT339" s="104"/>
      <c r="AU339"/>
      <c r="AV339" s="6"/>
      <c r="AW339" s="34"/>
      <c r="AY339" s="182"/>
      <c r="BA339" s="100"/>
      <c r="BB339" s="100"/>
      <c r="BC339" s="6"/>
      <c r="BE339" s="1"/>
      <c r="BI339"/>
      <c r="BK339" s="160"/>
      <c r="BL339" s="104"/>
      <c r="BM339" s="1"/>
      <c r="BN339" s="103"/>
      <c r="BO339" s="6"/>
      <c r="BP339" s="103"/>
      <c r="BQ339" s="6"/>
      <c r="BR339" s="6"/>
      <c r="BS339" s="6"/>
      <c r="BT339" s="105"/>
      <c r="BU339" s="105"/>
      <c r="BW339" s="5"/>
      <c r="BX339" s="5"/>
      <c r="CA339" s="6"/>
      <c r="CB339" s="1"/>
      <c r="CD339" s="23"/>
      <c r="CE339" s="23"/>
      <c r="CF339" s="8"/>
      <c r="CG339" s="5"/>
      <c r="CI339" s="1"/>
      <c r="CK339" s="10"/>
      <c r="CL339" s="106"/>
      <c r="CM339"/>
      <c r="CN339" s="103"/>
      <c r="CR339" s="1"/>
      <c r="CS339" s="1"/>
      <c r="CT339" s="1"/>
    </row>
    <row r="340" spans="1:100">
      <c r="A340" s="1"/>
      <c r="B340" s="2"/>
      <c r="E340" s="1"/>
      <c r="F340" s="2"/>
      <c r="H340" s="3"/>
      <c r="J340" s="3"/>
      <c r="K340" s="3"/>
      <c r="L340" s="1"/>
      <c r="M340" s="4"/>
      <c r="N340"/>
      <c r="O340" s="1"/>
      <c r="U340" s="1"/>
      <c r="V340"/>
      <c r="X340" s="3"/>
      <c r="Z340"/>
      <c r="AA340"/>
      <c r="AB340"/>
      <c r="AD340" s="103"/>
      <c r="AE340" s="103"/>
      <c r="AH340"/>
      <c r="AI340" s="37"/>
      <c r="AJ340" s="37"/>
      <c r="AK340" s="5"/>
      <c r="AL340" s="5"/>
      <c r="AM340" s="1"/>
      <c r="AP340" s="100"/>
      <c r="AQ340" s="100"/>
      <c r="AR340" s="100"/>
      <c r="AS340" s="3"/>
      <c r="AT340" s="104"/>
      <c r="AU340"/>
      <c r="AV340" s="6"/>
      <c r="AW340" s="34"/>
      <c r="AY340" s="182"/>
      <c r="BA340" s="100"/>
      <c r="BB340" s="100"/>
      <c r="BC340" s="6"/>
      <c r="BE340" s="1"/>
      <c r="BI340"/>
      <c r="BK340" s="160"/>
      <c r="BL340" s="104"/>
      <c r="BM340" s="1"/>
      <c r="BN340" s="103"/>
      <c r="BO340" s="6"/>
      <c r="BP340" s="103"/>
      <c r="BQ340" s="6"/>
      <c r="BR340" s="6"/>
      <c r="BS340" s="6"/>
      <c r="BT340" s="105"/>
      <c r="BU340" s="105"/>
      <c r="BW340" s="5"/>
      <c r="BX340" s="5"/>
      <c r="CA340" s="6"/>
      <c r="CB340" s="1"/>
      <c r="CD340" s="23"/>
      <c r="CE340" s="23"/>
      <c r="CF340" s="8"/>
      <c r="CG340" s="5"/>
      <c r="CI340" s="1"/>
      <c r="CK340" s="10"/>
      <c r="CL340" s="106"/>
      <c r="CM340"/>
      <c r="CN340" s="103"/>
      <c r="CR340" s="1"/>
      <c r="CS340" s="1"/>
      <c r="CT340" s="1"/>
    </row>
    <row r="341" spans="1:100">
      <c r="A341" s="1"/>
      <c r="B341" s="2"/>
      <c r="E341" s="1"/>
      <c r="F341" s="2"/>
      <c r="H341" s="3"/>
      <c r="J341" s="3"/>
      <c r="K341" s="3"/>
      <c r="L341" s="1"/>
      <c r="M341" s="4"/>
      <c r="N341"/>
      <c r="O341" s="1"/>
      <c r="U341" s="1"/>
      <c r="V341"/>
      <c r="X341" s="3"/>
      <c r="Z341"/>
      <c r="AA341"/>
      <c r="AB341"/>
      <c r="AD341" s="103"/>
      <c r="AE341" s="103"/>
      <c r="AH341"/>
      <c r="AI341" s="37"/>
      <c r="AJ341" s="37"/>
      <c r="AK341" s="5"/>
      <c r="AL341" s="5"/>
      <c r="AM341" s="1"/>
      <c r="AP341" s="100"/>
      <c r="AQ341" s="100"/>
      <c r="AR341" s="100"/>
      <c r="AS341" s="3"/>
      <c r="AT341" s="104"/>
      <c r="AU341"/>
      <c r="AV341" s="6"/>
      <c r="AW341" s="34"/>
      <c r="AY341" s="182"/>
      <c r="BA341" s="100"/>
      <c r="BB341" s="100"/>
      <c r="BC341" s="6"/>
      <c r="BE341" s="1"/>
      <c r="BI341"/>
      <c r="BK341" s="160"/>
      <c r="BL341" s="104"/>
      <c r="BM341" s="1"/>
      <c r="BN341" s="103"/>
      <c r="BO341" s="6"/>
      <c r="BP341" s="103"/>
      <c r="BQ341" s="6"/>
      <c r="BR341" s="6"/>
      <c r="BS341" s="6"/>
      <c r="BT341" s="105"/>
      <c r="BU341" s="105"/>
      <c r="BW341" s="5"/>
      <c r="BX341" s="5"/>
      <c r="CA341" s="6"/>
      <c r="CB341" s="1"/>
      <c r="CD341" s="23"/>
      <c r="CE341" s="23"/>
      <c r="CF341" s="8"/>
      <c r="CG341" s="5"/>
      <c r="CI341" s="1"/>
      <c r="CK341" s="10"/>
      <c r="CL341" s="106"/>
      <c r="CM341"/>
      <c r="CN341" s="103"/>
      <c r="CR341" s="1"/>
      <c r="CS341" s="1"/>
      <c r="CT341" s="1"/>
    </row>
    <row r="342" spans="1:100">
      <c r="A342" s="1"/>
      <c r="B342" s="2"/>
      <c r="E342" s="1"/>
      <c r="F342" s="2"/>
      <c r="H342" s="3"/>
      <c r="J342" s="3"/>
      <c r="K342" s="3"/>
      <c r="L342" s="1"/>
      <c r="M342" s="4"/>
      <c r="N342"/>
      <c r="O342" s="1"/>
      <c r="U342" s="1"/>
      <c r="V342"/>
      <c r="X342" s="3"/>
      <c r="Z342" s="103"/>
      <c r="AA342"/>
      <c r="AB342"/>
      <c r="AD342" s="103"/>
      <c r="AE342" s="103"/>
      <c r="AH342"/>
      <c r="AI342" s="37"/>
      <c r="AJ342" s="37"/>
      <c r="AK342" s="5"/>
      <c r="AL342" s="5"/>
      <c r="AM342" s="1"/>
      <c r="AP342" s="100"/>
      <c r="AQ342" s="100"/>
      <c r="AR342" s="100"/>
      <c r="AS342" s="3"/>
      <c r="AT342" s="104"/>
      <c r="AU342"/>
      <c r="AV342" s="6"/>
      <c r="AW342" s="34"/>
      <c r="AY342" s="182"/>
      <c r="BA342" s="100"/>
      <c r="BB342" s="100"/>
      <c r="BC342" s="6"/>
      <c r="BE342" s="1"/>
      <c r="BI342"/>
      <c r="BK342" s="160"/>
      <c r="BL342" s="104"/>
      <c r="BM342" s="1"/>
      <c r="BN342" s="103"/>
      <c r="BO342" s="6"/>
      <c r="BP342" s="103"/>
      <c r="BQ342" s="6"/>
      <c r="BR342" s="6"/>
      <c r="BS342" s="6"/>
      <c r="BT342" s="105"/>
      <c r="BU342" s="105"/>
      <c r="BW342" s="5"/>
      <c r="BX342" s="5"/>
      <c r="CA342" s="6"/>
      <c r="CB342" s="1"/>
      <c r="CD342" s="23"/>
      <c r="CE342" s="23"/>
      <c r="CF342" s="8"/>
      <c r="CG342" s="5"/>
      <c r="CI342" s="1"/>
      <c r="CK342" s="10"/>
      <c r="CL342" s="106"/>
      <c r="CM342"/>
      <c r="CN342" s="103"/>
      <c r="CR342" s="1"/>
      <c r="CS342" s="1"/>
      <c r="CT342" s="1"/>
    </row>
    <row r="343" spans="1:100">
      <c r="A343" s="1"/>
      <c r="B343" s="2"/>
      <c r="E343" s="1"/>
      <c r="F343" s="2"/>
      <c r="H343" s="3"/>
      <c r="J343" s="3"/>
      <c r="K343" s="3"/>
      <c r="L343" s="1"/>
      <c r="M343" s="4"/>
      <c r="N343"/>
      <c r="O343" s="1"/>
      <c r="U343" s="1"/>
      <c r="V343"/>
      <c r="X343" s="3"/>
      <c r="Z343"/>
      <c r="AA343"/>
      <c r="AB343"/>
      <c r="AD343" s="103"/>
      <c r="AE343" s="103"/>
      <c r="AH343"/>
      <c r="AI343" s="37"/>
      <c r="AJ343" s="37"/>
      <c r="AK343" s="5"/>
      <c r="AL343" s="5"/>
      <c r="AM343" s="1"/>
      <c r="AP343" s="100"/>
      <c r="AQ343" s="100"/>
      <c r="AR343" s="100"/>
      <c r="AS343" s="3"/>
      <c r="AT343" s="104"/>
      <c r="AU343"/>
      <c r="AV343" s="6"/>
      <c r="AW343" s="34"/>
      <c r="AY343" s="182"/>
      <c r="BA343" s="100"/>
      <c r="BB343" s="100"/>
      <c r="BC343" s="6"/>
      <c r="BE343" s="1"/>
      <c r="BI343"/>
      <c r="BK343" s="118"/>
      <c r="BL343" s="104"/>
      <c r="BM343" s="1"/>
      <c r="BN343" s="103"/>
      <c r="BO343" s="6"/>
      <c r="BP343" s="103"/>
      <c r="BQ343" s="6"/>
      <c r="BR343" s="6"/>
      <c r="BS343" s="6"/>
      <c r="BT343" s="105"/>
      <c r="BU343" s="105"/>
      <c r="BW343" s="5"/>
      <c r="BX343" s="5"/>
      <c r="CA343" s="6"/>
      <c r="CB343" s="1"/>
      <c r="CD343" s="23"/>
      <c r="CE343" s="23"/>
      <c r="CF343" s="8"/>
      <c r="CG343" s="5"/>
      <c r="CI343" s="1"/>
      <c r="CK343" s="10"/>
      <c r="CL343" s="106"/>
      <c r="CM343"/>
      <c r="CN343" s="103"/>
      <c r="CR343" s="1"/>
      <c r="CS343" s="1"/>
      <c r="CT343" s="1"/>
    </row>
    <row r="344" spans="1:100">
      <c r="A344" s="1"/>
      <c r="B344" s="2"/>
      <c r="E344" s="1"/>
      <c r="F344" s="2"/>
      <c r="H344" s="3"/>
      <c r="J344" s="3"/>
      <c r="K344" s="3"/>
      <c r="L344" s="1"/>
      <c r="M344" s="4"/>
      <c r="N344"/>
      <c r="O344" s="1"/>
      <c r="U344" s="1"/>
      <c r="V344"/>
      <c r="X344" s="3"/>
      <c r="Z344"/>
      <c r="AA344"/>
      <c r="AB344"/>
      <c r="AD344" s="103"/>
      <c r="AE344" s="103"/>
      <c r="AH344"/>
      <c r="AI344" s="37"/>
      <c r="AJ344" s="37"/>
      <c r="AK344" s="5"/>
      <c r="AL344" s="5"/>
      <c r="AM344" s="1"/>
      <c r="AP344" s="100"/>
      <c r="AQ344" s="100"/>
      <c r="AR344" s="100"/>
      <c r="AS344" s="3"/>
      <c r="AT344" s="104"/>
      <c r="AU344"/>
      <c r="AV344" s="6"/>
      <c r="AW344" s="34"/>
      <c r="AY344" s="182"/>
      <c r="BA344" s="100"/>
      <c r="BB344" s="100"/>
      <c r="BC344" s="6"/>
      <c r="BE344" s="1"/>
      <c r="BI344"/>
      <c r="BK344" s="160"/>
      <c r="BL344" s="104"/>
      <c r="BM344" s="1"/>
      <c r="BN344" s="103"/>
      <c r="BO344" s="6"/>
      <c r="BP344" s="103"/>
      <c r="BQ344" s="6"/>
      <c r="BR344" s="6"/>
      <c r="BS344" s="6"/>
      <c r="BT344" s="105"/>
      <c r="BU344" s="105"/>
      <c r="BW344" s="5"/>
      <c r="BX344" s="5"/>
      <c r="CA344" s="6"/>
      <c r="CB344" s="1"/>
      <c r="CD344" s="23"/>
      <c r="CE344" s="23"/>
      <c r="CF344" s="8"/>
      <c r="CG344" s="5"/>
      <c r="CI344" s="1"/>
      <c r="CK344" s="10"/>
      <c r="CL344" s="106"/>
      <c r="CM344"/>
      <c r="CN344" s="103"/>
      <c r="CR344" s="1"/>
      <c r="CS344" s="1"/>
      <c r="CT344" s="1"/>
    </row>
    <row r="345" spans="1:100">
      <c r="A345" s="1"/>
      <c r="B345" s="2"/>
      <c r="E345" s="1"/>
      <c r="F345" s="2"/>
      <c r="H345" s="3"/>
      <c r="J345" s="3"/>
      <c r="K345" s="3"/>
      <c r="L345" s="1"/>
      <c r="M345" s="4"/>
      <c r="N345"/>
      <c r="O345" s="1"/>
      <c r="U345" s="1"/>
      <c r="V345"/>
      <c r="X345" s="3"/>
      <c r="Z345"/>
      <c r="AA345"/>
      <c r="AB345"/>
      <c r="AD345" s="103"/>
      <c r="AE345" s="103"/>
      <c r="AH345"/>
      <c r="AI345" s="37"/>
      <c r="AJ345" s="37"/>
      <c r="AK345" s="5"/>
      <c r="AL345" s="5"/>
      <c r="AM345" s="1"/>
      <c r="AP345" s="100"/>
      <c r="AQ345" s="100"/>
      <c r="AR345" s="100"/>
      <c r="AS345" s="3"/>
      <c r="AT345" s="104"/>
      <c r="AU345"/>
      <c r="AV345" s="6"/>
      <c r="AW345" s="34"/>
      <c r="AY345" s="182"/>
      <c r="BA345" s="100"/>
      <c r="BB345" s="100"/>
      <c r="BC345" s="6"/>
      <c r="BE345" s="1"/>
      <c r="BI345"/>
      <c r="BK345" s="118"/>
      <c r="BL345" s="104"/>
      <c r="BM345" s="1"/>
      <c r="BN345" s="103"/>
      <c r="BO345" s="6"/>
      <c r="BP345" s="103"/>
      <c r="BQ345" s="6"/>
      <c r="BR345" s="6"/>
      <c r="BS345" s="6"/>
      <c r="BT345" s="105"/>
      <c r="BU345" s="105"/>
      <c r="BW345" s="5"/>
      <c r="BX345" s="5"/>
      <c r="CA345" s="6"/>
      <c r="CB345" s="1"/>
      <c r="CD345" s="23"/>
      <c r="CE345" s="23"/>
      <c r="CF345" s="8"/>
      <c r="CG345" s="5"/>
      <c r="CI345" s="1"/>
      <c r="CK345" s="10"/>
      <c r="CL345" s="106"/>
      <c r="CM345"/>
      <c r="CN345" s="103"/>
      <c r="CR345" s="1"/>
      <c r="CS345" s="1"/>
      <c r="CT345" s="1"/>
    </row>
    <row r="346" spans="1:100">
      <c r="A346" s="1"/>
      <c r="B346" s="2"/>
      <c r="E346" s="1"/>
      <c r="F346" s="2"/>
      <c r="H346" s="3"/>
      <c r="J346" s="3"/>
      <c r="K346" s="3"/>
      <c r="L346" s="1"/>
      <c r="M346" s="4"/>
      <c r="N346"/>
      <c r="O346" s="1"/>
      <c r="U346" s="1"/>
      <c r="V346"/>
      <c r="X346" s="3"/>
      <c r="Z346"/>
      <c r="AA346"/>
      <c r="AB346"/>
      <c r="AD346" s="103"/>
      <c r="AE346" s="103"/>
      <c r="AH346"/>
      <c r="AI346" s="37"/>
      <c r="AJ346" s="37"/>
      <c r="AK346" s="5"/>
      <c r="AL346" s="5"/>
      <c r="AM346" s="1"/>
      <c r="AP346" s="100"/>
      <c r="AQ346" s="100"/>
      <c r="AR346" s="100"/>
      <c r="AS346" s="3"/>
      <c r="AT346" s="104"/>
      <c r="AU346"/>
      <c r="AV346" s="6"/>
      <c r="AW346" s="34"/>
      <c r="AY346" s="182"/>
      <c r="BA346" s="100"/>
      <c r="BB346" s="100"/>
      <c r="BC346" s="6"/>
      <c r="BE346" s="1"/>
      <c r="BI346"/>
      <c r="BK346" s="118"/>
      <c r="BL346" s="104"/>
      <c r="BM346" s="1"/>
      <c r="BN346" s="103"/>
      <c r="BO346" s="6"/>
      <c r="BP346" s="103"/>
      <c r="BQ346" s="6"/>
      <c r="BR346" s="6"/>
      <c r="BS346" s="6"/>
      <c r="BT346" s="105"/>
      <c r="BU346" s="105"/>
      <c r="BW346" s="5"/>
      <c r="BX346" s="5"/>
      <c r="CA346" s="6"/>
      <c r="CB346" s="1"/>
      <c r="CD346" s="23"/>
      <c r="CE346" s="23"/>
      <c r="CF346" s="8"/>
      <c r="CG346" s="5"/>
      <c r="CI346" s="1"/>
      <c r="CK346" s="10"/>
      <c r="CL346" s="106"/>
      <c r="CM346"/>
      <c r="CN346" s="103"/>
      <c r="CR346" s="1"/>
      <c r="CS346" s="1"/>
      <c r="CT346" s="1"/>
    </row>
    <row r="347" spans="1:100">
      <c r="A347" s="1"/>
      <c r="B347" s="2"/>
      <c r="E347" s="1"/>
      <c r="F347" s="2"/>
      <c r="H347" s="3"/>
      <c r="J347" s="3"/>
      <c r="K347" s="3"/>
      <c r="L347" s="1"/>
      <c r="M347" s="4"/>
      <c r="N347"/>
      <c r="O347" s="1"/>
      <c r="U347" s="1"/>
      <c r="V347"/>
      <c r="X347" s="3"/>
      <c r="Z347"/>
      <c r="AA347"/>
      <c r="AB347"/>
      <c r="AD347" s="103"/>
      <c r="AE347" s="103"/>
      <c r="AH347"/>
      <c r="AI347" s="37"/>
      <c r="AJ347" s="37"/>
      <c r="AK347" s="5"/>
      <c r="AL347" s="5"/>
      <c r="AM347" s="1"/>
      <c r="AP347" s="100"/>
      <c r="AQ347" s="100"/>
      <c r="AR347" s="100"/>
      <c r="AS347" s="3"/>
      <c r="AT347" s="104"/>
      <c r="AU347"/>
      <c r="AV347" s="6"/>
      <c r="AW347" s="34"/>
      <c r="AY347" s="182"/>
      <c r="BA347" s="100"/>
      <c r="BB347" s="100"/>
      <c r="BC347" s="6"/>
      <c r="BE347" s="1"/>
      <c r="BI347"/>
      <c r="BK347" s="118"/>
      <c r="BL347" s="104"/>
      <c r="BM347" s="1"/>
      <c r="BN347" s="103"/>
      <c r="BO347" s="6"/>
      <c r="BP347" s="103"/>
      <c r="BQ347" s="6"/>
      <c r="BR347" s="6"/>
      <c r="BS347" s="6"/>
      <c r="BT347" s="105"/>
      <c r="BU347" s="105"/>
      <c r="BW347" s="5"/>
      <c r="BX347" s="5"/>
      <c r="CA347" s="6"/>
      <c r="CB347" s="1"/>
      <c r="CD347" s="23"/>
      <c r="CE347" s="23"/>
      <c r="CF347" s="8"/>
      <c r="CG347" s="5"/>
      <c r="CI347" s="1"/>
      <c r="CK347" s="10"/>
      <c r="CL347" s="106"/>
      <c r="CM347"/>
      <c r="CN347" s="103"/>
      <c r="CR347" s="1"/>
      <c r="CS347" s="1"/>
      <c r="CT347" s="1"/>
    </row>
    <row r="348" spans="1:100" s="145" customFormat="1">
      <c r="A348" s="1"/>
      <c r="B348" s="2"/>
      <c r="C348" s="1"/>
      <c r="D348" s="1"/>
      <c r="E348" s="1"/>
      <c r="F348" s="2"/>
      <c r="G348" s="3"/>
      <c r="H348" s="3"/>
      <c r="I348" s="1"/>
      <c r="J348" s="3"/>
      <c r="K348" s="3"/>
      <c r="L348" s="1"/>
      <c r="M348" s="4"/>
      <c r="N348"/>
      <c r="O348" s="1"/>
      <c r="P348"/>
      <c r="Q348"/>
      <c r="R348"/>
      <c r="S348"/>
      <c r="T348" s="1"/>
      <c r="U348" s="1"/>
      <c r="V348"/>
      <c r="W348" s="1"/>
      <c r="X348" s="3"/>
      <c r="Y348" s="103"/>
      <c r="Z348"/>
      <c r="AA348"/>
      <c r="AB348"/>
      <c r="AC348" s="38"/>
      <c r="AD348" s="103"/>
      <c r="AE348" s="103"/>
      <c r="AF348"/>
      <c r="AG348"/>
      <c r="AH348"/>
      <c r="AI348" s="37"/>
      <c r="AJ348" s="37"/>
      <c r="AK348" s="5"/>
      <c r="AL348" s="5"/>
      <c r="AM348" s="1"/>
      <c r="AN348"/>
      <c r="AO348"/>
      <c r="AP348" s="100"/>
      <c r="AQ348" s="100"/>
      <c r="AR348" s="100"/>
      <c r="AS348" s="3"/>
      <c r="AT348" s="104"/>
      <c r="AU348"/>
      <c r="AV348" s="6"/>
      <c r="AW348" s="34"/>
      <c r="AX348"/>
      <c r="AY348" s="182"/>
      <c r="AZ348"/>
      <c r="BA348" s="100"/>
      <c r="BB348" s="100"/>
      <c r="BC348" s="6"/>
      <c r="BD348" s="1"/>
      <c r="BE348" s="1"/>
      <c r="BF348"/>
      <c r="BG348"/>
      <c r="BH348"/>
      <c r="BI348"/>
      <c r="BJ348" s="1"/>
      <c r="BK348" s="118"/>
      <c r="BL348" s="104"/>
      <c r="BM348" s="1"/>
      <c r="BN348" s="103"/>
      <c r="BO348" s="6"/>
      <c r="BP348" s="103"/>
      <c r="BQ348" s="6"/>
      <c r="BR348" s="6"/>
      <c r="BS348" s="6"/>
      <c r="BT348" s="105"/>
      <c r="BU348" s="105"/>
      <c r="BV348"/>
      <c r="BW348" s="5"/>
      <c r="BX348" s="5"/>
      <c r="BY348" s="1"/>
      <c r="BZ348" s="1"/>
      <c r="CA348" s="6"/>
      <c r="CB348" s="1"/>
      <c r="CC348"/>
      <c r="CD348" s="23"/>
      <c r="CE348" s="23"/>
      <c r="CF348" s="8"/>
      <c r="CG348" s="5"/>
      <c r="CH348" s="1"/>
      <c r="CI348" s="1"/>
      <c r="CJ348" s="10"/>
      <c r="CK348" s="10"/>
      <c r="CL348" s="106"/>
      <c r="CM348"/>
      <c r="CN348" s="103"/>
      <c r="CO348" s="1"/>
      <c r="CP348" s="1"/>
      <c r="CQ348" s="1"/>
      <c r="CR348" s="1"/>
      <c r="CS348" s="1"/>
      <c r="CT348" s="1"/>
      <c r="CU348"/>
      <c r="CV348"/>
    </row>
    <row r="349" spans="1:100">
      <c r="A349" s="1"/>
      <c r="B349" s="2"/>
      <c r="E349" s="1"/>
      <c r="F349" s="2"/>
      <c r="H349" s="3"/>
      <c r="J349" s="3"/>
      <c r="K349" s="3"/>
      <c r="L349" s="1"/>
      <c r="M349" s="4"/>
      <c r="N349"/>
      <c r="O349" s="1"/>
      <c r="U349" s="1"/>
      <c r="V349"/>
      <c r="X349" s="3"/>
      <c r="Z349"/>
      <c r="AA349"/>
      <c r="AB349"/>
      <c r="AD349" s="103"/>
      <c r="AE349" s="103"/>
      <c r="AH349"/>
      <c r="AI349" s="37"/>
      <c r="AJ349" s="37"/>
      <c r="AK349" s="5"/>
      <c r="AL349" s="5"/>
      <c r="AM349" s="1"/>
      <c r="AP349" s="100"/>
      <c r="AQ349" s="100"/>
      <c r="AR349" s="100"/>
      <c r="AS349" s="3"/>
      <c r="AT349" s="104"/>
      <c r="AU349"/>
      <c r="AV349" s="6"/>
      <c r="AW349" s="34"/>
      <c r="AY349" s="182"/>
      <c r="BA349" s="100"/>
      <c r="BB349" s="100"/>
      <c r="BC349" s="6"/>
      <c r="BE349" s="1"/>
      <c r="BI349"/>
      <c r="BK349" s="118"/>
      <c r="BL349" s="104"/>
      <c r="BM349" s="1"/>
      <c r="BN349" s="103"/>
      <c r="BO349" s="6"/>
      <c r="BP349" s="103"/>
      <c r="BQ349" s="6"/>
      <c r="BR349" s="6"/>
      <c r="BS349" s="6"/>
      <c r="BT349" s="105"/>
      <c r="BU349" s="105"/>
      <c r="BW349" s="5"/>
      <c r="BX349" s="5"/>
      <c r="CA349" s="6"/>
      <c r="CB349" s="1"/>
      <c r="CD349" s="23"/>
      <c r="CE349" s="23"/>
      <c r="CF349" s="8"/>
      <c r="CG349" s="5"/>
      <c r="CI349" s="1"/>
      <c r="CK349" s="10"/>
      <c r="CL349" s="106"/>
      <c r="CM349"/>
      <c r="CN349" s="103"/>
      <c r="CR349" s="1"/>
      <c r="CS349" s="1"/>
      <c r="CT349" s="1"/>
    </row>
    <row r="350" spans="1:100">
      <c r="A350" s="1"/>
      <c r="B350" s="2"/>
      <c r="E350" s="1"/>
      <c r="F350" s="2"/>
      <c r="H350" s="3"/>
      <c r="J350" s="3"/>
      <c r="K350" s="3"/>
      <c r="L350" s="1"/>
      <c r="M350" s="4"/>
      <c r="N350"/>
      <c r="O350" s="1"/>
      <c r="U350" s="1"/>
      <c r="V350"/>
      <c r="X350" s="3"/>
      <c r="Z350"/>
      <c r="AA350"/>
      <c r="AB350"/>
      <c r="AD350" s="103"/>
      <c r="AH350"/>
      <c r="AI350" s="37"/>
      <c r="AJ350" s="37"/>
      <c r="AK350" s="5"/>
      <c r="AL350" s="5"/>
      <c r="AM350" s="1"/>
      <c r="AP350" s="100"/>
      <c r="AQ350" s="100"/>
      <c r="AR350" s="100"/>
      <c r="AS350" s="3"/>
      <c r="AT350" s="104"/>
      <c r="AU350"/>
      <c r="AV350" s="6"/>
      <c r="AW350" s="34"/>
      <c r="AY350" s="182"/>
      <c r="BA350" s="100"/>
      <c r="BB350" s="100"/>
      <c r="BC350" s="6"/>
      <c r="BE350" s="1"/>
      <c r="BI350"/>
      <c r="BK350" s="118"/>
      <c r="BL350" s="104"/>
      <c r="BM350" s="1"/>
      <c r="BN350" s="103"/>
      <c r="BO350" s="6"/>
      <c r="BP350" s="103"/>
      <c r="BQ350" s="6"/>
      <c r="BR350" s="6"/>
      <c r="BS350" s="6"/>
      <c r="BT350" s="105"/>
      <c r="BU350" s="105"/>
      <c r="BW350" s="5"/>
      <c r="BX350" s="5"/>
      <c r="CA350" s="6"/>
      <c r="CB350" s="1"/>
      <c r="CD350" s="23"/>
      <c r="CE350" s="23"/>
      <c r="CF350" s="8"/>
      <c r="CG350" s="5"/>
      <c r="CI350" s="1"/>
      <c r="CK350" s="10"/>
      <c r="CL350" s="106"/>
      <c r="CM350"/>
      <c r="CN350" s="103"/>
      <c r="CR350" s="1"/>
      <c r="CS350" s="1"/>
      <c r="CT350" s="1"/>
    </row>
    <row r="351" spans="1:100">
      <c r="A351" s="1"/>
      <c r="B351" s="2"/>
      <c r="E351" s="1"/>
      <c r="F351" s="2"/>
      <c r="H351" s="3"/>
      <c r="J351" s="3"/>
      <c r="K351" s="3"/>
      <c r="L351" s="1"/>
      <c r="M351" s="4"/>
      <c r="N351"/>
      <c r="O351" s="1"/>
      <c r="U351" s="1"/>
      <c r="V351"/>
      <c r="X351" s="3"/>
      <c r="Z351"/>
      <c r="AA351"/>
      <c r="AB351"/>
      <c r="AD351" s="103"/>
      <c r="AH351"/>
      <c r="AI351" s="37"/>
      <c r="AJ351" s="37"/>
      <c r="AK351" s="5"/>
      <c r="AL351" s="5"/>
      <c r="AM351" s="1"/>
      <c r="AP351" s="100"/>
      <c r="AQ351" s="100"/>
      <c r="AR351" s="100"/>
      <c r="AS351" s="3"/>
      <c r="AT351" s="104"/>
      <c r="AU351"/>
      <c r="AV351" s="6"/>
      <c r="AW351" s="34"/>
      <c r="AY351" s="182"/>
      <c r="BA351" s="100"/>
      <c r="BB351" s="100"/>
      <c r="BC351" s="6"/>
      <c r="BE351" s="1"/>
      <c r="BI351"/>
      <c r="BK351" s="118"/>
      <c r="BL351" s="104"/>
      <c r="BM351" s="1"/>
      <c r="BN351" s="103"/>
      <c r="BO351" s="6"/>
      <c r="BP351" s="103"/>
      <c r="BQ351" s="6"/>
      <c r="BR351" s="6"/>
      <c r="BS351" s="6"/>
      <c r="BT351" s="105"/>
      <c r="BU351" s="105"/>
      <c r="BW351" s="5"/>
      <c r="BX351" s="5"/>
      <c r="CA351" s="6"/>
      <c r="CB351" s="1"/>
      <c r="CD351" s="23"/>
      <c r="CE351" s="23"/>
      <c r="CF351" s="8"/>
      <c r="CG351" s="5"/>
      <c r="CI351" s="1"/>
      <c r="CK351" s="10"/>
      <c r="CL351" s="106"/>
      <c r="CM351"/>
      <c r="CN351" s="103"/>
      <c r="CR351" s="1"/>
      <c r="CS351" s="1"/>
      <c r="CT351" s="1"/>
    </row>
    <row r="352" spans="1:100">
      <c r="A352" s="1"/>
      <c r="B352" s="2"/>
      <c r="E352" s="1"/>
      <c r="F352" s="2"/>
      <c r="H352" s="3"/>
      <c r="J352" s="3"/>
      <c r="K352" s="3"/>
      <c r="L352" s="1"/>
      <c r="M352" s="4"/>
      <c r="N352"/>
      <c r="O352" s="1"/>
      <c r="U352" s="1"/>
      <c r="V352"/>
      <c r="X352" s="3"/>
      <c r="Z352"/>
      <c r="AA352"/>
      <c r="AB352"/>
      <c r="AD352" s="103"/>
      <c r="AE352" s="103"/>
      <c r="AH352"/>
      <c r="AI352" s="37"/>
      <c r="AJ352" s="37"/>
      <c r="AK352" s="5"/>
      <c r="AL352" s="5"/>
      <c r="AM352" s="1"/>
      <c r="AP352" s="100"/>
      <c r="AQ352" s="100"/>
      <c r="AR352" s="100"/>
      <c r="AS352" s="3"/>
      <c r="AT352" s="104"/>
      <c r="AU352"/>
      <c r="AV352" s="6"/>
      <c r="AW352" s="34"/>
      <c r="AY352" s="182"/>
      <c r="BA352" s="100"/>
      <c r="BB352" s="100"/>
      <c r="BC352" s="6"/>
      <c r="BE352" s="1"/>
      <c r="BI352"/>
      <c r="BK352" s="118"/>
      <c r="BL352" s="104"/>
      <c r="BM352" s="1"/>
      <c r="BN352" s="103"/>
      <c r="BO352" s="6"/>
      <c r="BP352" s="103"/>
      <c r="BQ352" s="6"/>
      <c r="BR352" s="6"/>
      <c r="BS352" s="6"/>
      <c r="BT352" s="105"/>
      <c r="BU352" s="105"/>
      <c r="BW352" s="5"/>
      <c r="BX352" s="5"/>
      <c r="CA352" s="6"/>
      <c r="CB352" s="1"/>
      <c r="CD352" s="23"/>
      <c r="CE352" s="23"/>
      <c r="CF352" s="8"/>
      <c r="CG352" s="5"/>
      <c r="CI352" s="1"/>
      <c r="CK352" s="10"/>
      <c r="CL352" s="106"/>
      <c r="CM352"/>
      <c r="CN352" s="103"/>
      <c r="CR352" s="1"/>
      <c r="CS352" s="1"/>
      <c r="CT352" s="1"/>
    </row>
    <row r="353" spans="1:98">
      <c r="A353" s="1"/>
      <c r="B353" s="2"/>
      <c r="E353" s="1"/>
      <c r="F353" s="2"/>
      <c r="H353" s="3"/>
      <c r="J353" s="3"/>
      <c r="K353" s="3"/>
      <c r="L353" s="1"/>
      <c r="M353" s="4"/>
      <c r="N353"/>
      <c r="O353" s="1"/>
      <c r="U353" s="1"/>
      <c r="V353"/>
      <c r="X353" s="3"/>
      <c r="Z353"/>
      <c r="AA353"/>
      <c r="AB353"/>
      <c r="AD353" s="103"/>
      <c r="AE353" s="103"/>
      <c r="AH353"/>
      <c r="AI353" s="37"/>
      <c r="AJ353" s="37"/>
      <c r="AK353" s="5"/>
      <c r="AL353" s="5"/>
      <c r="AM353" s="1"/>
      <c r="AP353" s="100"/>
      <c r="AQ353" s="100"/>
      <c r="AR353" s="100"/>
      <c r="AS353" s="3"/>
      <c r="AT353" s="104"/>
      <c r="AU353"/>
      <c r="AV353" s="6"/>
      <c r="AW353" s="34"/>
      <c r="AY353" s="182"/>
      <c r="BA353" s="100"/>
      <c r="BB353" s="100"/>
      <c r="BC353" s="6"/>
      <c r="BE353" s="1"/>
      <c r="BI353"/>
      <c r="BK353" s="118"/>
      <c r="BL353" s="104"/>
      <c r="BM353" s="1"/>
      <c r="BN353" s="103"/>
      <c r="BO353" s="6"/>
      <c r="BP353" s="103"/>
      <c r="BQ353" s="6"/>
      <c r="BR353" s="6"/>
      <c r="BS353" s="6"/>
      <c r="BT353" s="105"/>
      <c r="BU353" s="105"/>
      <c r="BW353" s="5"/>
      <c r="BX353" s="5"/>
      <c r="CA353" s="6"/>
      <c r="CB353" s="1"/>
      <c r="CD353" s="23"/>
      <c r="CE353" s="23"/>
      <c r="CF353" s="8"/>
      <c r="CG353" s="5"/>
      <c r="CI353" s="1"/>
      <c r="CK353" s="10"/>
      <c r="CL353" s="106"/>
      <c r="CM353"/>
      <c r="CN353" s="103"/>
      <c r="CR353" s="1"/>
      <c r="CS353" s="1"/>
      <c r="CT353" s="1"/>
    </row>
    <row r="354" spans="1:98">
      <c r="A354" s="1"/>
      <c r="B354" s="2"/>
      <c r="E354" s="1"/>
      <c r="F354" s="2"/>
      <c r="H354" s="3"/>
      <c r="J354" s="3"/>
      <c r="K354" s="3"/>
      <c r="L354" s="1"/>
      <c r="M354" s="4"/>
      <c r="N354"/>
      <c r="O354" s="1"/>
      <c r="U354" s="1"/>
      <c r="V354"/>
      <c r="X354" s="3"/>
      <c r="Z354"/>
      <c r="AA354"/>
      <c r="AB354"/>
      <c r="AD354" s="103"/>
      <c r="AE354" s="103"/>
      <c r="AH354"/>
      <c r="AI354" s="37"/>
      <c r="AJ354" s="37"/>
      <c r="AK354" s="5"/>
      <c r="AL354" s="5"/>
      <c r="AM354" s="1"/>
      <c r="AP354" s="100"/>
      <c r="AQ354" s="100"/>
      <c r="AR354" s="100"/>
      <c r="AS354" s="3"/>
      <c r="AT354" s="104"/>
      <c r="AU354"/>
      <c r="AV354" s="6"/>
      <c r="AW354" s="34"/>
      <c r="AY354" s="182"/>
      <c r="BA354" s="100"/>
      <c r="BB354" s="100"/>
      <c r="BC354" s="6"/>
      <c r="BE354" s="1"/>
      <c r="BI354"/>
      <c r="BK354" s="118"/>
      <c r="BL354" s="104"/>
      <c r="BM354" s="1"/>
      <c r="BN354" s="103"/>
      <c r="BO354" s="6"/>
      <c r="BP354" s="103"/>
      <c r="BQ354" s="6"/>
      <c r="BR354" s="6"/>
      <c r="BS354" s="6"/>
      <c r="BT354" s="105"/>
      <c r="BU354" s="105"/>
      <c r="BW354" s="5"/>
      <c r="BX354" s="5"/>
      <c r="CA354" s="6"/>
      <c r="CB354" s="1"/>
      <c r="CD354" s="23"/>
      <c r="CE354" s="23"/>
      <c r="CF354" s="8"/>
      <c r="CG354" s="5"/>
      <c r="CI354" s="1"/>
      <c r="CK354" s="10"/>
      <c r="CL354" s="106"/>
      <c r="CM354"/>
      <c r="CN354" s="103"/>
      <c r="CR354" s="1"/>
      <c r="CS354" s="1"/>
      <c r="CT354" s="1"/>
    </row>
    <row r="355" spans="1:98">
      <c r="A355" s="1"/>
      <c r="B355" s="2"/>
      <c r="E355" s="1"/>
      <c r="F355" s="2"/>
      <c r="H355" s="3"/>
      <c r="J355" s="3"/>
      <c r="K355" s="3"/>
      <c r="L355" s="1"/>
      <c r="M355" s="4"/>
      <c r="N355"/>
      <c r="O355" s="1"/>
      <c r="U355" s="1"/>
      <c r="V355"/>
      <c r="X355" s="3"/>
      <c r="Z355"/>
      <c r="AA355"/>
      <c r="AB355"/>
      <c r="AD355" s="103"/>
      <c r="AE355" s="103"/>
      <c r="AF355" s="153"/>
      <c r="AH355" s="153"/>
      <c r="AI355" s="37"/>
      <c r="AJ355" s="37"/>
      <c r="AK355" s="5"/>
      <c r="AL355" s="5"/>
      <c r="AM355" s="1"/>
      <c r="AP355" s="100"/>
      <c r="AQ355" s="100"/>
      <c r="AR355" s="100"/>
      <c r="AS355" s="3"/>
      <c r="AT355" s="104"/>
      <c r="AU355"/>
      <c r="AV355" s="6"/>
      <c r="AW355" s="34"/>
      <c r="AY355" s="182"/>
      <c r="BA355" s="100"/>
      <c r="BB355" s="100"/>
      <c r="BC355" s="6"/>
      <c r="BE355" s="1"/>
      <c r="BI355"/>
      <c r="BK355" s="118"/>
      <c r="BL355" s="104"/>
      <c r="BM355" s="1"/>
      <c r="BN355" s="103"/>
      <c r="BO355" s="6"/>
      <c r="BP355" s="103"/>
      <c r="BQ355" s="6"/>
      <c r="BR355" s="6"/>
      <c r="BS355" s="6"/>
      <c r="BT355" s="105"/>
      <c r="BU355" s="105"/>
      <c r="BW355" s="5"/>
      <c r="BX355" s="5"/>
      <c r="CA355" s="6"/>
      <c r="CB355" s="1"/>
      <c r="CD355" s="23"/>
      <c r="CE355" s="23"/>
      <c r="CF355" s="8"/>
      <c r="CG355" s="5"/>
      <c r="CI355" s="1"/>
      <c r="CK355" s="10"/>
      <c r="CL355" s="106"/>
      <c r="CM355"/>
      <c r="CN355" s="103"/>
      <c r="CR355" s="1"/>
      <c r="CS355" s="1"/>
      <c r="CT355" s="1"/>
    </row>
    <row r="356" spans="1:98">
      <c r="A356" s="1"/>
      <c r="B356" s="2"/>
      <c r="E356" s="1"/>
      <c r="F356" s="2"/>
      <c r="H356" s="3"/>
      <c r="J356" s="3"/>
      <c r="K356" s="3"/>
      <c r="L356" s="1"/>
      <c r="M356" s="4"/>
      <c r="N356" s="145"/>
      <c r="O356" s="1"/>
      <c r="U356" s="144"/>
      <c r="V356" s="145"/>
      <c r="W356" s="144"/>
      <c r="X356" s="137"/>
      <c r="Y356" s="141"/>
      <c r="Z356" s="145"/>
      <c r="AA356"/>
      <c r="AB356" s="145"/>
      <c r="AC356" s="143"/>
      <c r="AD356" s="141"/>
      <c r="AE356" s="141"/>
      <c r="AF356" s="145"/>
      <c r="AG356" s="145"/>
      <c r="AH356" s="145"/>
      <c r="AI356" s="135"/>
      <c r="AJ356" s="135"/>
      <c r="AK356" s="138"/>
      <c r="AL356" s="138"/>
      <c r="AM356" s="144"/>
      <c r="AN356" s="145"/>
      <c r="AO356" s="145"/>
      <c r="AP356" s="140"/>
      <c r="AQ356" s="140"/>
      <c r="AR356" s="140"/>
      <c r="AS356" s="137"/>
      <c r="AT356" s="142"/>
      <c r="AU356" s="145"/>
      <c r="AV356" s="134"/>
      <c r="AW356" s="178"/>
      <c r="AX356" s="145"/>
      <c r="AY356" s="183"/>
      <c r="AZ356" s="145"/>
      <c r="BA356" s="140"/>
      <c r="BB356" s="140"/>
      <c r="BC356" s="134"/>
      <c r="BD356" s="144"/>
      <c r="BE356" s="144"/>
      <c r="BF356" s="145"/>
      <c r="BG356" s="145"/>
      <c r="BH356" s="145"/>
      <c r="BI356" s="145"/>
      <c r="BJ356" s="144"/>
      <c r="BK356" s="148"/>
      <c r="BL356" s="104"/>
      <c r="BM356" s="144"/>
      <c r="BN356" s="141"/>
      <c r="BO356" s="134"/>
      <c r="BP356" s="141"/>
      <c r="BQ356" s="134"/>
      <c r="BR356" s="134"/>
      <c r="BS356" s="134"/>
      <c r="BT356" s="105"/>
      <c r="BU356" s="105"/>
      <c r="BV356" s="145"/>
      <c r="BW356" s="5"/>
      <c r="BX356" s="5"/>
      <c r="CA356" s="6"/>
      <c r="CB356" s="144"/>
      <c r="CD356" s="23"/>
      <c r="CE356" s="23"/>
      <c r="CF356" s="8"/>
      <c r="CG356" s="138"/>
      <c r="CH356" s="144"/>
      <c r="CI356" s="144"/>
      <c r="CJ356" s="139"/>
      <c r="CK356" s="139"/>
      <c r="CL356" s="136"/>
      <c r="CM356" s="144"/>
      <c r="CN356" s="141"/>
      <c r="CO356" s="144"/>
      <c r="CR356" s="1"/>
      <c r="CS356" s="1"/>
      <c r="CT356" s="1"/>
    </row>
    <row r="357" spans="1:98">
      <c r="A357" s="1"/>
      <c r="B357" s="2"/>
      <c r="E357" s="1"/>
      <c r="F357" s="2"/>
      <c r="H357" s="3"/>
      <c r="J357" s="3"/>
      <c r="K357" s="3"/>
      <c r="L357" s="1"/>
      <c r="M357" s="4"/>
      <c r="N357"/>
      <c r="O357" s="1"/>
      <c r="U357" s="1"/>
      <c r="V357"/>
      <c r="X357" s="3"/>
      <c r="Z357"/>
      <c r="AA357"/>
      <c r="AB357"/>
      <c r="AD357" s="103"/>
      <c r="AE357" s="103"/>
      <c r="AH357"/>
      <c r="AI357" s="37"/>
      <c r="AJ357" s="37"/>
      <c r="AK357" s="5"/>
      <c r="AL357" s="5"/>
      <c r="AM357" s="1"/>
      <c r="AP357" s="100"/>
      <c r="AQ357" s="100"/>
      <c r="AR357" s="100"/>
      <c r="AS357" s="3"/>
      <c r="AT357" s="104"/>
      <c r="AU357"/>
      <c r="AV357" s="6"/>
      <c r="AW357" s="34"/>
      <c r="AY357" s="182"/>
      <c r="BA357" s="100"/>
      <c r="BB357" s="100"/>
      <c r="BC357" s="6"/>
      <c r="BE357" s="1"/>
      <c r="BI357"/>
      <c r="BK357" s="118"/>
      <c r="BL357" s="104"/>
      <c r="BM357" s="1"/>
      <c r="BN357" s="103"/>
      <c r="BO357" s="6"/>
      <c r="BP357" s="103"/>
      <c r="BQ357" s="6"/>
      <c r="BR357" s="6"/>
      <c r="BS357" s="6"/>
      <c r="BT357" s="105"/>
      <c r="BU357" s="105"/>
      <c r="BW357" s="5"/>
      <c r="BX357" s="5"/>
      <c r="CA357" s="6"/>
      <c r="CB357" s="1"/>
      <c r="CD357" s="23"/>
      <c r="CE357" s="23"/>
      <c r="CF357" s="8"/>
      <c r="CG357" s="5"/>
      <c r="CI357" s="1"/>
      <c r="CK357" s="10"/>
      <c r="CL357" s="106"/>
      <c r="CM357"/>
      <c r="CN357" s="103"/>
      <c r="CR357" s="1"/>
      <c r="CS357" s="1"/>
      <c r="CT357" s="1"/>
    </row>
    <row r="358" spans="1:98">
      <c r="A358" s="1"/>
      <c r="B358" s="2"/>
      <c r="E358" s="1"/>
      <c r="F358" s="2"/>
      <c r="H358" s="3"/>
      <c r="J358" s="3"/>
      <c r="K358" s="3"/>
      <c r="L358" s="1"/>
      <c r="M358" s="4"/>
      <c r="N358"/>
      <c r="O358" s="1"/>
      <c r="U358" s="1"/>
      <c r="V358"/>
      <c r="X358" s="3"/>
      <c r="Z358"/>
      <c r="AA358"/>
      <c r="AB358"/>
      <c r="AD358" s="103"/>
      <c r="AE358" s="103"/>
      <c r="AH358"/>
      <c r="AI358" s="37"/>
      <c r="AJ358" s="37"/>
      <c r="AK358" s="5"/>
      <c r="AL358" s="5"/>
      <c r="AM358" s="1"/>
      <c r="AP358" s="100"/>
      <c r="AQ358" s="100"/>
      <c r="AR358" s="100"/>
      <c r="AS358" s="3"/>
      <c r="AT358" s="104"/>
      <c r="AU358"/>
      <c r="AV358" s="6"/>
      <c r="AW358" s="34"/>
      <c r="AY358" s="182"/>
      <c r="BA358" s="100"/>
      <c r="BB358" s="100"/>
      <c r="BC358" s="6"/>
      <c r="BE358" s="1"/>
      <c r="BI358"/>
      <c r="BK358" s="118"/>
      <c r="BL358" s="104"/>
      <c r="BM358" s="1"/>
      <c r="BN358" s="103"/>
      <c r="BO358" s="6"/>
      <c r="BP358" s="103"/>
      <c r="BQ358" s="6"/>
      <c r="BR358" s="6"/>
      <c r="BS358" s="6"/>
      <c r="BT358" s="105"/>
      <c r="BU358" s="105"/>
      <c r="BW358" s="5"/>
      <c r="BX358" s="5"/>
      <c r="CA358" s="6"/>
      <c r="CB358" s="1"/>
      <c r="CD358" s="23"/>
      <c r="CE358" s="23"/>
      <c r="CF358" s="8"/>
      <c r="CG358" s="5"/>
      <c r="CI358" s="1"/>
      <c r="CK358" s="10"/>
      <c r="CL358" s="106"/>
      <c r="CM358"/>
      <c r="CN358" s="103"/>
      <c r="CR358" s="1"/>
      <c r="CS358" s="1"/>
      <c r="CT358" s="1"/>
    </row>
    <row r="359" spans="1:98">
      <c r="A359" s="1"/>
      <c r="B359" s="2"/>
      <c r="E359" s="1"/>
      <c r="F359" s="2"/>
      <c r="H359" s="3"/>
      <c r="J359" s="3"/>
      <c r="K359" s="3"/>
      <c r="L359" s="1"/>
      <c r="M359" s="4"/>
      <c r="N359" s="145"/>
      <c r="O359" s="1"/>
      <c r="U359" s="144"/>
      <c r="V359" s="145"/>
      <c r="W359" s="144"/>
      <c r="X359" s="137"/>
      <c r="Y359" s="141"/>
      <c r="Z359" s="145"/>
      <c r="AA359"/>
      <c r="AB359" s="145"/>
      <c r="AC359" s="143"/>
      <c r="AD359" s="141"/>
      <c r="AE359" s="141"/>
      <c r="AF359" s="145"/>
      <c r="AG359" s="145"/>
      <c r="AH359" s="145"/>
      <c r="AI359" s="135"/>
      <c r="AJ359" s="135"/>
      <c r="AK359" s="138"/>
      <c r="AL359" s="138"/>
      <c r="AM359" s="144"/>
      <c r="AN359" s="145"/>
      <c r="AO359" s="145"/>
      <c r="AP359" s="140"/>
      <c r="AQ359" s="140"/>
      <c r="AR359" s="140"/>
      <c r="AS359" s="137"/>
      <c r="AT359" s="142"/>
      <c r="AU359" s="145"/>
      <c r="AV359" s="134"/>
      <c r="AW359" s="178"/>
      <c r="AX359" s="145"/>
      <c r="AY359" s="183"/>
      <c r="AZ359" s="145"/>
      <c r="BA359" s="140"/>
      <c r="BB359" s="140"/>
      <c r="BC359" s="134"/>
      <c r="BD359" s="144"/>
      <c r="BE359" s="144"/>
      <c r="BF359" s="145"/>
      <c r="BG359" s="145"/>
      <c r="BH359" s="145"/>
      <c r="BI359" s="145"/>
      <c r="BJ359" s="144"/>
      <c r="BK359" s="148"/>
      <c r="BL359" s="104"/>
      <c r="BM359" s="144"/>
      <c r="BN359" s="141"/>
      <c r="BO359" s="134"/>
      <c r="BP359" s="141"/>
      <c r="BQ359" s="134"/>
      <c r="BR359" s="134"/>
      <c r="BS359" s="134"/>
      <c r="BT359" s="105"/>
      <c r="BU359" s="105"/>
      <c r="BV359" s="145"/>
      <c r="BW359" s="5"/>
      <c r="BX359" s="5"/>
      <c r="CA359" s="6"/>
      <c r="CB359" s="144"/>
      <c r="CD359" s="23"/>
      <c r="CE359" s="23"/>
      <c r="CF359" s="8"/>
      <c r="CG359" s="138"/>
      <c r="CH359" s="144"/>
      <c r="CI359" s="144"/>
      <c r="CJ359" s="139"/>
      <c r="CK359" s="139"/>
      <c r="CL359" s="136"/>
      <c r="CM359" s="144"/>
      <c r="CN359" s="141"/>
      <c r="CO359" s="144"/>
      <c r="CR359" s="1"/>
      <c r="CS359" s="1"/>
      <c r="CT359" s="1"/>
    </row>
    <row r="360" spans="1:98">
      <c r="A360" s="1"/>
      <c r="B360" s="2"/>
      <c r="E360" s="1"/>
      <c r="F360" s="2"/>
      <c r="H360" s="3"/>
      <c r="J360" s="3"/>
      <c r="K360" s="3"/>
      <c r="L360" s="1"/>
      <c r="M360" s="4"/>
      <c r="N360"/>
      <c r="O360" s="1"/>
      <c r="U360" s="1"/>
      <c r="V360"/>
      <c r="X360" s="3"/>
      <c r="Z360"/>
      <c r="AA360"/>
      <c r="AB360"/>
      <c r="AD360" s="103"/>
      <c r="AE360" s="103"/>
      <c r="AH360"/>
      <c r="AI360" s="37"/>
      <c r="AJ360" s="37"/>
      <c r="AK360" s="5"/>
      <c r="AL360" s="5"/>
      <c r="AM360" s="1"/>
      <c r="AP360" s="100"/>
      <c r="AQ360" s="100"/>
      <c r="AR360" s="100"/>
      <c r="AS360" s="3"/>
      <c r="AT360" s="104"/>
      <c r="AU360"/>
      <c r="AV360" s="6"/>
      <c r="AW360" s="34"/>
      <c r="AY360" s="182"/>
      <c r="BA360" s="100"/>
      <c r="BB360" s="100"/>
      <c r="BC360" s="6"/>
      <c r="BE360" s="1"/>
      <c r="BI360"/>
      <c r="BK360" s="118"/>
      <c r="BL360" s="104"/>
      <c r="BM360" s="1"/>
      <c r="BN360" s="103"/>
      <c r="BO360" s="6"/>
      <c r="BP360" s="103"/>
      <c r="BQ360" s="6"/>
      <c r="BR360" s="6"/>
      <c r="BS360" s="6"/>
      <c r="BT360" s="105"/>
      <c r="BU360" s="105"/>
      <c r="BW360" s="5"/>
      <c r="BX360" s="5"/>
      <c r="CA360" s="6"/>
      <c r="CB360" s="1"/>
      <c r="CD360" s="23"/>
      <c r="CE360" s="23"/>
      <c r="CF360" s="8"/>
      <c r="CG360" s="5"/>
      <c r="CI360" s="1"/>
      <c r="CK360" s="10"/>
      <c r="CL360" s="106"/>
      <c r="CM360"/>
      <c r="CN360" s="103"/>
      <c r="CR360" s="1"/>
      <c r="CS360" s="1"/>
      <c r="CT360" s="1"/>
    </row>
    <row r="361" spans="1:98">
      <c r="A361" s="1"/>
      <c r="B361" s="2"/>
      <c r="E361" s="1"/>
      <c r="F361" s="2"/>
      <c r="H361" s="3"/>
      <c r="J361" s="3"/>
      <c r="K361" s="3"/>
      <c r="L361" s="1"/>
      <c r="M361" s="4"/>
      <c r="N361"/>
      <c r="O361" s="1"/>
      <c r="U361" s="1"/>
      <c r="V361"/>
      <c r="X361" s="3"/>
      <c r="Z361"/>
      <c r="AA361"/>
      <c r="AB361"/>
      <c r="AD361" s="103"/>
      <c r="AE361" s="103"/>
      <c r="AH361"/>
      <c r="AI361" s="37"/>
      <c r="AJ361" s="37"/>
      <c r="AK361" s="5"/>
      <c r="AL361" s="5"/>
      <c r="AM361" s="1"/>
      <c r="AP361" s="100"/>
      <c r="AQ361" s="100"/>
      <c r="AR361" s="100"/>
      <c r="AS361" s="3"/>
      <c r="AT361" s="104"/>
      <c r="AU361"/>
      <c r="AV361" s="6"/>
      <c r="AW361" s="34"/>
      <c r="AY361" s="182"/>
      <c r="BA361" s="100"/>
      <c r="BB361" s="100"/>
      <c r="BC361" s="6"/>
      <c r="BE361" s="1"/>
      <c r="BI361"/>
      <c r="BK361" s="118"/>
      <c r="BL361" s="104"/>
      <c r="BM361" s="1"/>
      <c r="BN361" s="103"/>
      <c r="BO361" s="6"/>
      <c r="BP361" s="103"/>
      <c r="BQ361" s="6"/>
      <c r="BR361" s="6"/>
      <c r="BS361" s="6"/>
      <c r="BT361" s="105"/>
      <c r="BU361" s="105"/>
      <c r="BW361" s="5"/>
      <c r="BX361" s="5"/>
      <c r="CA361" s="6"/>
      <c r="CB361" s="1"/>
      <c r="CD361" s="23"/>
      <c r="CE361" s="23"/>
      <c r="CF361" s="8"/>
      <c r="CG361" s="5"/>
      <c r="CI361" s="1"/>
      <c r="CK361" s="10"/>
      <c r="CL361" s="106"/>
      <c r="CM361"/>
      <c r="CN361" s="103"/>
      <c r="CR361" s="1"/>
      <c r="CS361" s="1"/>
      <c r="CT361" s="1"/>
    </row>
    <row r="362" spans="1:98">
      <c r="A362" s="1"/>
      <c r="B362" s="2"/>
      <c r="E362" s="1"/>
      <c r="F362" s="2"/>
      <c r="H362" s="3"/>
      <c r="J362" s="3"/>
      <c r="K362" s="3"/>
      <c r="L362" s="1"/>
      <c r="M362" s="4"/>
      <c r="N362"/>
      <c r="O362" s="1"/>
      <c r="U362" s="1"/>
      <c r="V362"/>
      <c r="X362" s="3"/>
      <c r="Z362"/>
      <c r="AA362"/>
      <c r="AB362"/>
      <c r="AD362" s="103"/>
      <c r="AH362"/>
      <c r="AI362" s="37"/>
      <c r="AJ362" s="37"/>
      <c r="AK362" s="5"/>
      <c r="AL362" s="5"/>
      <c r="AM362" s="1"/>
      <c r="AP362" s="100"/>
      <c r="AQ362" s="100"/>
      <c r="AR362" s="100"/>
      <c r="AS362" s="3"/>
      <c r="AT362" s="104"/>
      <c r="AU362"/>
      <c r="AV362" s="6"/>
      <c r="AW362" s="34"/>
      <c r="AY362" s="182"/>
      <c r="BA362" s="100"/>
      <c r="BB362" s="100"/>
      <c r="BC362" s="6"/>
      <c r="BE362" s="1"/>
      <c r="BI362"/>
      <c r="BK362" s="118"/>
      <c r="BL362" s="104"/>
      <c r="BM362" s="1"/>
      <c r="BN362" s="103"/>
      <c r="BO362" s="6"/>
      <c r="BP362" s="103"/>
      <c r="BQ362" s="6"/>
      <c r="BR362" s="6"/>
      <c r="BS362" s="6"/>
      <c r="BT362" s="105"/>
      <c r="BU362" s="105"/>
      <c r="BW362" s="5"/>
      <c r="BX362" s="5"/>
      <c r="CA362" s="6"/>
      <c r="CB362" s="1"/>
      <c r="CD362" s="23"/>
      <c r="CE362" s="23"/>
      <c r="CF362" s="8"/>
      <c r="CG362" s="5"/>
      <c r="CI362" s="1"/>
      <c r="CK362" s="10"/>
      <c r="CL362" s="106"/>
      <c r="CM362"/>
      <c r="CN362" s="103"/>
      <c r="CR362" s="1"/>
      <c r="CS362" s="1"/>
      <c r="CT362" s="1"/>
    </row>
    <row r="363" spans="1:98">
      <c r="A363" s="1"/>
      <c r="B363" s="2"/>
      <c r="E363" s="1"/>
      <c r="F363" s="2"/>
      <c r="H363" s="3"/>
      <c r="J363" s="3"/>
      <c r="K363" s="3"/>
      <c r="L363" s="1"/>
      <c r="M363" s="4"/>
      <c r="N363"/>
      <c r="O363" s="1"/>
      <c r="U363" s="1"/>
      <c r="V363"/>
      <c r="X363" s="3"/>
      <c r="Z363"/>
      <c r="AA363"/>
      <c r="AB363"/>
      <c r="AD363" s="103"/>
      <c r="AE363" s="103"/>
      <c r="AH363"/>
      <c r="AI363" s="37"/>
      <c r="AJ363" s="37"/>
      <c r="AK363" s="5"/>
      <c r="AL363" s="5"/>
      <c r="AM363" s="1"/>
      <c r="AP363" s="100"/>
      <c r="AQ363" s="100"/>
      <c r="AR363" s="100"/>
      <c r="AS363" s="3"/>
      <c r="AT363" s="104"/>
      <c r="AU363"/>
      <c r="AV363" s="6"/>
      <c r="AW363" s="34"/>
      <c r="AY363" s="182"/>
      <c r="BA363" s="100"/>
      <c r="BB363" s="100"/>
      <c r="BC363" s="6"/>
      <c r="BE363" s="1"/>
      <c r="BI363"/>
      <c r="BK363" s="118"/>
      <c r="BL363" s="104"/>
      <c r="BM363" s="1"/>
      <c r="BN363" s="103"/>
      <c r="BO363" s="6"/>
      <c r="BP363" s="103"/>
      <c r="BQ363" s="6"/>
      <c r="BR363" s="6"/>
      <c r="BS363" s="6"/>
      <c r="BT363" s="105"/>
      <c r="BU363" s="105"/>
      <c r="BW363" s="5"/>
      <c r="BX363" s="5"/>
      <c r="CA363" s="6"/>
      <c r="CB363" s="1"/>
      <c r="CD363" s="23"/>
      <c r="CE363" s="23"/>
      <c r="CF363" s="8"/>
      <c r="CG363" s="5"/>
      <c r="CI363" s="1"/>
      <c r="CK363" s="10"/>
      <c r="CL363" s="106"/>
      <c r="CM363"/>
      <c r="CN363" s="103"/>
      <c r="CR363" s="1"/>
      <c r="CS363" s="1"/>
      <c r="CT363" s="1"/>
    </row>
    <row r="364" spans="1:98">
      <c r="A364" s="1"/>
      <c r="B364" s="2"/>
      <c r="E364" s="1"/>
      <c r="F364" s="2"/>
      <c r="H364" s="3"/>
      <c r="J364" s="3"/>
      <c r="K364" s="3"/>
      <c r="L364" s="1"/>
      <c r="M364" s="4"/>
      <c r="N364"/>
      <c r="O364" s="1"/>
      <c r="U364" s="1"/>
      <c r="V364"/>
      <c r="X364" s="3"/>
      <c r="Z364"/>
      <c r="AA364"/>
      <c r="AB364"/>
      <c r="AD364" s="103"/>
      <c r="AH364"/>
      <c r="AI364" s="37"/>
      <c r="AJ364" s="37"/>
      <c r="AK364" s="5"/>
      <c r="AL364" s="5"/>
      <c r="AM364" s="1"/>
      <c r="AP364" s="100"/>
      <c r="AQ364" s="100"/>
      <c r="AR364" s="100"/>
      <c r="AS364" s="3"/>
      <c r="AT364" s="104"/>
      <c r="AU364"/>
      <c r="AV364" s="6"/>
      <c r="AW364" s="34"/>
      <c r="AY364" s="182"/>
      <c r="BA364" s="100"/>
      <c r="BB364" s="100"/>
      <c r="BC364" s="6"/>
      <c r="BE364" s="1"/>
      <c r="BI364"/>
      <c r="BK364" s="118"/>
      <c r="BL364" s="104"/>
      <c r="BM364" s="1"/>
      <c r="BN364" s="103"/>
      <c r="BO364" s="6"/>
      <c r="BP364" s="103"/>
      <c r="BQ364" s="6"/>
      <c r="BR364" s="6"/>
      <c r="BS364" s="6"/>
      <c r="BT364" s="105"/>
      <c r="BU364" s="105"/>
      <c r="BW364" s="5"/>
      <c r="BX364" s="5"/>
      <c r="CA364" s="6"/>
      <c r="CB364" s="1"/>
      <c r="CD364" s="23"/>
      <c r="CE364" s="23"/>
      <c r="CF364" s="8"/>
      <c r="CG364" s="5"/>
      <c r="CI364" s="1"/>
      <c r="CK364" s="10"/>
      <c r="CL364" s="106"/>
      <c r="CM364"/>
      <c r="CN364" s="103"/>
      <c r="CR364" s="1"/>
      <c r="CS364" s="1"/>
      <c r="CT364" s="1"/>
    </row>
    <row r="365" spans="1:98">
      <c r="A365" s="1"/>
      <c r="B365" s="2"/>
      <c r="E365" s="1"/>
      <c r="F365" s="2"/>
      <c r="H365" s="3"/>
      <c r="J365" s="3"/>
      <c r="K365" s="3"/>
      <c r="L365" s="1"/>
      <c r="M365" s="4"/>
      <c r="N365"/>
      <c r="O365" s="1"/>
      <c r="U365" s="1"/>
      <c r="V365"/>
      <c r="X365" s="3"/>
      <c r="Z365"/>
      <c r="AA365"/>
      <c r="AB365"/>
      <c r="AD365" s="103"/>
      <c r="AG365" s="170"/>
      <c r="AH365"/>
      <c r="AI365" s="37"/>
      <c r="AJ365" s="37"/>
      <c r="AK365" s="5"/>
      <c r="AL365" s="5"/>
      <c r="AM365" s="1"/>
      <c r="AP365" s="100"/>
      <c r="AQ365" s="100"/>
      <c r="AR365" s="100"/>
      <c r="AS365" s="3"/>
      <c r="AT365" s="104"/>
      <c r="AU365"/>
      <c r="AV365" s="6"/>
      <c r="AW365" s="34"/>
      <c r="AY365" s="182"/>
      <c r="BA365" s="100"/>
      <c r="BB365" s="100"/>
      <c r="BC365" s="6"/>
      <c r="BE365" s="1"/>
      <c r="BI365"/>
      <c r="BK365" s="118"/>
      <c r="BL365" s="104"/>
      <c r="BM365" s="1"/>
      <c r="BN365" s="103"/>
      <c r="BO365" s="6"/>
      <c r="BP365" s="103"/>
      <c r="BQ365" s="6"/>
      <c r="BR365" s="6"/>
      <c r="BS365" s="6"/>
      <c r="BT365" s="105"/>
      <c r="BU365" s="105"/>
      <c r="BW365" s="5"/>
      <c r="BX365" s="5"/>
      <c r="CA365" s="6"/>
      <c r="CB365" s="1"/>
      <c r="CD365" s="23"/>
      <c r="CE365" s="23"/>
      <c r="CF365" s="8"/>
      <c r="CG365" s="5"/>
      <c r="CI365" s="1"/>
      <c r="CK365" s="10"/>
      <c r="CL365" s="106"/>
      <c r="CM365"/>
      <c r="CN365" s="103"/>
      <c r="CR365" s="1"/>
      <c r="CS365" s="1"/>
      <c r="CT365" s="1"/>
    </row>
    <row r="366" spans="1:98">
      <c r="A366" s="1"/>
      <c r="B366" s="2"/>
      <c r="E366" s="1"/>
      <c r="F366" s="2"/>
      <c r="H366" s="3"/>
      <c r="J366" s="3"/>
      <c r="K366" s="3"/>
      <c r="L366" s="1"/>
      <c r="M366" s="4"/>
      <c r="N366"/>
      <c r="O366" s="1"/>
      <c r="U366" s="1"/>
      <c r="V366"/>
      <c r="X366" s="3"/>
      <c r="Z366"/>
      <c r="AA366"/>
      <c r="AB366"/>
      <c r="AD366" s="103"/>
      <c r="AH366"/>
      <c r="AI366" s="37"/>
      <c r="AJ366" s="37"/>
      <c r="AK366" s="5"/>
      <c r="AL366" s="5"/>
      <c r="AM366" s="1"/>
      <c r="AP366" s="100"/>
      <c r="AQ366" s="100"/>
      <c r="AR366" s="100"/>
      <c r="AS366" s="3"/>
      <c r="AT366" s="104"/>
      <c r="AU366"/>
      <c r="AV366" s="6"/>
      <c r="AW366" s="34"/>
      <c r="AY366" s="182"/>
      <c r="BA366" s="100"/>
      <c r="BB366" s="100"/>
      <c r="BC366" s="6"/>
      <c r="BE366" s="1"/>
      <c r="BI366"/>
      <c r="BK366" s="118"/>
      <c r="BL366" s="104"/>
      <c r="BM366" s="1"/>
      <c r="BN366" s="103"/>
      <c r="BO366" s="6"/>
      <c r="BP366" s="103"/>
      <c r="BQ366" s="6"/>
      <c r="BR366" s="6"/>
      <c r="BS366" s="6"/>
      <c r="BT366" s="105"/>
      <c r="BU366" s="105"/>
      <c r="BW366" s="5"/>
      <c r="BX366" s="5"/>
      <c r="CA366" s="6"/>
      <c r="CB366" s="1"/>
      <c r="CD366" s="23"/>
      <c r="CE366" s="23"/>
      <c r="CF366" s="8"/>
      <c r="CG366" s="5"/>
      <c r="CI366" s="1"/>
      <c r="CK366" s="10"/>
      <c r="CL366" s="106"/>
      <c r="CM366"/>
      <c r="CN366" s="103"/>
      <c r="CR366" s="1"/>
      <c r="CS366" s="1"/>
      <c r="CT366" s="1"/>
    </row>
    <row r="367" spans="1:98">
      <c r="A367" s="1"/>
      <c r="B367" s="2"/>
      <c r="E367" s="1"/>
      <c r="F367" s="2"/>
      <c r="H367" s="3"/>
      <c r="J367" s="3"/>
      <c r="K367" s="3"/>
      <c r="L367" s="1"/>
      <c r="M367" s="4"/>
      <c r="N367"/>
      <c r="O367" s="1"/>
      <c r="U367" s="1"/>
      <c r="V367"/>
      <c r="X367" s="3"/>
      <c r="Z367"/>
      <c r="AA367"/>
      <c r="AB367"/>
      <c r="AD367" s="103"/>
      <c r="AE367" s="103"/>
      <c r="AH367"/>
      <c r="AI367" s="37"/>
      <c r="AJ367" s="37"/>
      <c r="AK367" s="5"/>
      <c r="AL367" s="5"/>
      <c r="AM367" s="1"/>
      <c r="AP367" s="100"/>
      <c r="AQ367" s="100"/>
      <c r="AR367" s="100"/>
      <c r="AS367" s="3"/>
      <c r="AT367" s="104"/>
      <c r="AU367"/>
      <c r="AV367" s="6"/>
      <c r="AW367" s="34"/>
      <c r="AY367" s="182"/>
      <c r="BA367" s="100"/>
      <c r="BB367" s="100"/>
      <c r="BC367" s="6"/>
      <c r="BE367" s="1"/>
      <c r="BI367"/>
      <c r="BK367" s="118"/>
      <c r="BL367" s="104"/>
      <c r="BM367" s="1"/>
      <c r="BN367" s="103"/>
      <c r="BO367" s="6"/>
      <c r="BP367" s="103"/>
      <c r="BQ367" s="6"/>
      <c r="BR367" s="6"/>
      <c r="BS367" s="6"/>
      <c r="BT367" s="105"/>
      <c r="BU367" s="105"/>
      <c r="BW367" s="5"/>
      <c r="BX367" s="5"/>
      <c r="CA367" s="6"/>
      <c r="CB367" s="1"/>
      <c r="CD367" s="23"/>
      <c r="CE367" s="23"/>
      <c r="CF367" s="8"/>
      <c r="CG367" s="5"/>
      <c r="CI367" s="1"/>
      <c r="CK367" s="10"/>
      <c r="CL367" s="106"/>
      <c r="CM367"/>
      <c r="CN367" s="103"/>
      <c r="CR367" s="1"/>
      <c r="CS367" s="1"/>
      <c r="CT367" s="1"/>
    </row>
    <row r="368" spans="1:98" ht="15" customHeight="1">
      <c r="A368" s="1"/>
      <c r="B368" s="2"/>
      <c r="E368" s="1"/>
      <c r="F368" s="2"/>
      <c r="H368" s="3"/>
      <c r="J368" s="3"/>
      <c r="K368" s="3"/>
      <c r="L368" s="1"/>
      <c r="M368" s="4"/>
      <c r="N368"/>
      <c r="O368" s="1"/>
      <c r="U368" s="1"/>
      <c r="V368"/>
      <c r="X368" s="3"/>
      <c r="Z368"/>
      <c r="AA368"/>
      <c r="AB368"/>
      <c r="AD368" s="103"/>
      <c r="AE368" s="103"/>
      <c r="AH368"/>
      <c r="AI368" s="37"/>
      <c r="AJ368" s="37"/>
      <c r="AK368" s="5"/>
      <c r="AL368" s="5"/>
      <c r="AM368" s="1"/>
      <c r="AP368" s="100"/>
      <c r="AQ368" s="100"/>
      <c r="AR368" s="100"/>
      <c r="AS368" s="3"/>
      <c r="AT368" s="104"/>
      <c r="AU368"/>
      <c r="AV368" s="6"/>
      <c r="AW368" s="34"/>
      <c r="AY368" s="182"/>
      <c r="BA368" s="100"/>
      <c r="BB368" s="100"/>
      <c r="BC368" s="6"/>
      <c r="BE368" s="1"/>
      <c r="BI368"/>
      <c r="BK368" s="118"/>
      <c r="BL368" s="104"/>
      <c r="BM368" s="1"/>
      <c r="BN368" s="103"/>
      <c r="BO368" s="6"/>
      <c r="BP368" s="103"/>
      <c r="BQ368" s="6"/>
      <c r="BR368" s="6"/>
      <c r="BS368" s="6"/>
      <c r="BT368" s="105"/>
      <c r="BU368" s="105"/>
      <c r="BW368" s="5"/>
      <c r="BX368" s="5"/>
      <c r="CA368" s="6"/>
      <c r="CB368" s="1"/>
      <c r="CD368" s="23"/>
      <c r="CE368" s="23"/>
      <c r="CF368" s="8"/>
      <c r="CG368" s="5"/>
      <c r="CI368" s="1"/>
      <c r="CK368" s="10"/>
      <c r="CL368" s="106"/>
      <c r="CM368"/>
      <c r="CN368" s="103"/>
      <c r="CR368" s="1"/>
      <c r="CS368" s="1"/>
      <c r="CT368" s="1"/>
    </row>
    <row r="369" spans="1:98">
      <c r="A369" s="1"/>
      <c r="B369" s="2"/>
      <c r="E369" s="1"/>
      <c r="F369" s="2"/>
      <c r="H369" s="3"/>
      <c r="J369" s="3"/>
      <c r="K369" s="3"/>
      <c r="L369" s="1"/>
      <c r="M369" s="4"/>
      <c r="N369"/>
      <c r="O369" s="1"/>
      <c r="U369" s="1"/>
      <c r="V369"/>
      <c r="X369" s="3"/>
      <c r="Z369"/>
      <c r="AA369"/>
      <c r="AB369"/>
      <c r="AD369" s="103"/>
      <c r="AE369" s="103"/>
      <c r="AH369"/>
      <c r="AI369" s="37"/>
      <c r="AJ369" s="37"/>
      <c r="AK369" s="5"/>
      <c r="AL369" s="5"/>
      <c r="AM369" s="1"/>
      <c r="AP369" s="100"/>
      <c r="AQ369" s="100"/>
      <c r="AR369" s="100"/>
      <c r="AS369" s="3"/>
      <c r="AT369" s="104"/>
      <c r="AU369"/>
      <c r="AV369" s="6"/>
      <c r="AW369" s="34"/>
      <c r="AY369" s="182"/>
      <c r="BA369" s="100"/>
      <c r="BB369" s="100"/>
      <c r="BC369" s="6"/>
      <c r="BE369" s="1"/>
      <c r="BI369"/>
      <c r="BK369" s="118"/>
      <c r="BL369" s="104"/>
      <c r="BM369" s="1"/>
      <c r="BN369" s="103"/>
      <c r="BO369" s="6"/>
      <c r="BP369" s="103"/>
      <c r="BQ369" s="6"/>
      <c r="BR369" s="6"/>
      <c r="BS369" s="6"/>
      <c r="BT369" s="105"/>
      <c r="BU369" s="105"/>
      <c r="BW369" s="5"/>
      <c r="BX369" s="5"/>
      <c r="CA369" s="6"/>
      <c r="CB369" s="1"/>
      <c r="CD369" s="23"/>
      <c r="CE369" s="23"/>
      <c r="CF369" s="8"/>
      <c r="CG369" s="5"/>
      <c r="CI369" s="1"/>
      <c r="CK369" s="10"/>
      <c r="CL369" s="106"/>
      <c r="CM369"/>
      <c r="CN369" s="103"/>
      <c r="CR369" s="1"/>
      <c r="CS369" s="1"/>
      <c r="CT369" s="1"/>
    </row>
    <row r="370" spans="1:98">
      <c r="A370" s="1"/>
      <c r="B370" s="2"/>
      <c r="E370" s="1"/>
      <c r="F370" s="2"/>
      <c r="H370" s="3"/>
      <c r="J370" s="3"/>
      <c r="K370" s="3"/>
      <c r="L370" s="1"/>
      <c r="M370" s="4"/>
      <c r="N370"/>
      <c r="O370" s="1"/>
      <c r="U370" s="1"/>
      <c r="V370"/>
      <c r="X370" s="3"/>
      <c r="Z370"/>
      <c r="AA370"/>
      <c r="AB370"/>
      <c r="AD370" s="103"/>
      <c r="AG370" s="170"/>
      <c r="AH370"/>
      <c r="AI370" s="37"/>
      <c r="AJ370" s="37"/>
      <c r="AK370" s="5"/>
      <c r="AL370" s="5"/>
      <c r="AM370" s="1"/>
      <c r="AP370" s="100"/>
      <c r="AQ370" s="100"/>
      <c r="AR370" s="100"/>
      <c r="AS370" s="3"/>
      <c r="AT370" s="104"/>
      <c r="AU370"/>
      <c r="AV370" s="6"/>
      <c r="AW370" s="34"/>
      <c r="AY370" s="182"/>
      <c r="BA370" s="100"/>
      <c r="BB370" s="100"/>
      <c r="BC370" s="6"/>
      <c r="BE370" s="1"/>
      <c r="BI370"/>
      <c r="BK370" s="118"/>
      <c r="BL370" s="104"/>
      <c r="BM370" s="1"/>
      <c r="BN370" s="103"/>
      <c r="BO370" s="6"/>
      <c r="BP370" s="103"/>
      <c r="BQ370" s="6"/>
      <c r="BR370" s="6"/>
      <c r="BS370" s="6"/>
      <c r="BT370" s="105"/>
      <c r="BU370" s="105"/>
      <c r="BW370" s="5"/>
      <c r="BX370" s="5"/>
      <c r="CA370" s="6"/>
      <c r="CB370" s="1"/>
      <c r="CD370" s="23"/>
      <c r="CE370" s="23"/>
      <c r="CF370" s="8"/>
      <c r="CG370" s="5"/>
      <c r="CI370" s="1"/>
      <c r="CK370" s="10"/>
      <c r="CL370" s="106"/>
      <c r="CM370"/>
      <c r="CN370" s="103"/>
      <c r="CR370" s="1"/>
      <c r="CS370" s="1"/>
      <c r="CT370" s="1"/>
    </row>
    <row r="371" spans="1:98">
      <c r="A371" s="1"/>
      <c r="B371" s="2"/>
      <c r="E371" s="1"/>
      <c r="F371" s="2"/>
      <c r="H371" s="3"/>
      <c r="J371" s="3"/>
      <c r="K371" s="3"/>
      <c r="L371" s="1"/>
      <c r="M371" s="4"/>
      <c r="N371"/>
      <c r="O371" s="1"/>
      <c r="U371" s="1"/>
      <c r="V371"/>
      <c r="X371" s="3"/>
      <c r="Z371"/>
      <c r="AA371"/>
      <c r="AB371"/>
      <c r="AD371" s="103"/>
      <c r="AE371" s="103"/>
      <c r="AG371" s="115"/>
      <c r="AH371"/>
      <c r="AI371" s="37"/>
      <c r="AJ371" s="37"/>
      <c r="AK371" s="5"/>
      <c r="AL371" s="5"/>
      <c r="AM371" s="1"/>
      <c r="AP371" s="100"/>
      <c r="AQ371" s="100"/>
      <c r="AR371" s="100"/>
      <c r="AS371" s="3"/>
      <c r="AT371" s="104"/>
      <c r="AU371"/>
      <c r="AV371" s="6"/>
      <c r="AW371" s="34"/>
      <c r="AY371" s="182"/>
      <c r="BA371" s="100"/>
      <c r="BB371" s="100"/>
      <c r="BC371" s="6"/>
      <c r="BE371" s="1"/>
      <c r="BI371"/>
      <c r="BK371" s="118"/>
      <c r="BL371" s="104"/>
      <c r="BM371" s="1"/>
      <c r="BN371" s="103"/>
      <c r="BO371" s="6"/>
      <c r="BP371" s="103"/>
      <c r="BQ371" s="6"/>
      <c r="BR371" s="6"/>
      <c r="BS371" s="6"/>
      <c r="BT371" s="105"/>
      <c r="BU371" s="105"/>
      <c r="BW371" s="5"/>
      <c r="BX371" s="5"/>
      <c r="CA371" s="6"/>
      <c r="CB371" s="1"/>
      <c r="CD371" s="23"/>
      <c r="CE371" s="23"/>
      <c r="CF371" s="8"/>
      <c r="CG371" s="5"/>
      <c r="CI371" s="1"/>
      <c r="CK371" s="10"/>
      <c r="CL371" s="106"/>
      <c r="CM371"/>
      <c r="CN371" s="103"/>
      <c r="CR371" s="1"/>
      <c r="CS371" s="1"/>
      <c r="CT371" s="1"/>
    </row>
    <row r="372" spans="1:98">
      <c r="A372" s="1"/>
      <c r="B372" s="2"/>
      <c r="E372" s="1"/>
      <c r="F372" s="2"/>
      <c r="H372" s="3"/>
      <c r="J372" s="3"/>
      <c r="K372" s="3"/>
      <c r="L372" s="1"/>
      <c r="M372" s="4"/>
      <c r="N372"/>
      <c r="O372" s="1"/>
      <c r="U372" s="1"/>
      <c r="V372"/>
      <c r="X372" s="3"/>
      <c r="Z372"/>
      <c r="AA372"/>
      <c r="AB372"/>
      <c r="AD372" s="103"/>
      <c r="AE372" s="103"/>
      <c r="AH372"/>
      <c r="AI372" s="37"/>
      <c r="AJ372" s="37"/>
      <c r="AK372" s="5"/>
      <c r="AL372" s="5"/>
      <c r="AM372" s="1"/>
      <c r="AP372" s="100"/>
      <c r="AQ372" s="100"/>
      <c r="AR372" s="100"/>
      <c r="AS372" s="3"/>
      <c r="AT372" s="104"/>
      <c r="AU372"/>
      <c r="AV372" s="6"/>
      <c r="AW372" s="34"/>
      <c r="AY372" s="182"/>
      <c r="BA372" s="100"/>
      <c r="BB372" s="100"/>
      <c r="BC372" s="6"/>
      <c r="BE372" s="1"/>
      <c r="BI372"/>
      <c r="BK372" s="118"/>
      <c r="BL372" s="104"/>
      <c r="BM372" s="1"/>
      <c r="BN372" s="103"/>
      <c r="BO372" s="6"/>
      <c r="BP372" s="103"/>
      <c r="BQ372" s="6"/>
      <c r="BR372" s="6"/>
      <c r="BS372" s="6"/>
      <c r="BT372" s="105"/>
      <c r="BU372" s="105"/>
      <c r="BW372" s="5"/>
      <c r="BX372" s="5"/>
      <c r="CA372" s="6"/>
      <c r="CB372" s="1"/>
      <c r="CD372" s="23"/>
      <c r="CE372" s="23"/>
      <c r="CF372" s="8"/>
      <c r="CG372" s="5"/>
      <c r="CI372" s="1"/>
      <c r="CK372" s="10"/>
      <c r="CL372" s="106"/>
      <c r="CM372"/>
      <c r="CN372" s="103"/>
      <c r="CR372" s="1"/>
      <c r="CS372" s="1"/>
      <c r="CT372" s="1"/>
    </row>
    <row r="373" spans="1:98">
      <c r="A373" s="1"/>
      <c r="B373" s="2"/>
      <c r="E373" s="1"/>
      <c r="F373" s="2"/>
      <c r="H373" s="3"/>
      <c r="J373" s="3"/>
      <c r="K373" s="3"/>
      <c r="L373" s="1"/>
      <c r="M373" s="4"/>
      <c r="N373"/>
      <c r="O373" s="1"/>
      <c r="U373" s="1"/>
      <c r="V373"/>
      <c r="X373" s="3"/>
      <c r="Z373"/>
      <c r="AA373"/>
      <c r="AB373"/>
      <c r="AD373" s="103"/>
      <c r="AH373"/>
      <c r="AI373" s="37"/>
      <c r="AJ373" s="37"/>
      <c r="AK373" s="5"/>
      <c r="AL373" s="5"/>
      <c r="AM373" s="1"/>
      <c r="AP373" s="100"/>
      <c r="AQ373" s="100"/>
      <c r="AR373" s="100"/>
      <c r="AS373" s="3"/>
      <c r="AT373" s="104"/>
      <c r="AU373"/>
      <c r="AV373" s="6"/>
      <c r="AW373" s="34"/>
      <c r="AY373" s="182"/>
      <c r="BA373" s="100"/>
      <c r="BB373" s="100"/>
      <c r="BC373" s="6"/>
      <c r="BE373" s="1"/>
      <c r="BI373"/>
      <c r="BK373" s="118"/>
      <c r="BL373" s="104"/>
      <c r="BM373" s="1"/>
      <c r="BN373" s="103"/>
      <c r="BO373" s="6"/>
      <c r="BP373" s="103"/>
      <c r="BQ373" s="6"/>
      <c r="BR373" s="6"/>
      <c r="BS373" s="6"/>
      <c r="BT373" s="105"/>
      <c r="BU373" s="105"/>
      <c r="BW373" s="5"/>
      <c r="BX373" s="5"/>
      <c r="CA373" s="6"/>
      <c r="CB373" s="1"/>
      <c r="CD373" s="23"/>
      <c r="CE373" s="23"/>
      <c r="CF373" s="8"/>
      <c r="CG373" s="5"/>
      <c r="CI373" s="1"/>
      <c r="CK373" s="10"/>
      <c r="CL373" s="106"/>
      <c r="CM373"/>
      <c r="CN373" s="103"/>
      <c r="CR373" s="1"/>
      <c r="CS373" s="1"/>
      <c r="CT373" s="1"/>
    </row>
    <row r="374" spans="1:98">
      <c r="A374" s="1"/>
      <c r="B374" s="2"/>
      <c r="E374" s="1"/>
      <c r="F374" s="2"/>
      <c r="H374" s="3"/>
      <c r="J374" s="3"/>
      <c r="K374" s="3"/>
      <c r="L374" s="1"/>
      <c r="M374" s="4"/>
      <c r="N374"/>
      <c r="O374" s="1"/>
      <c r="U374" s="1"/>
      <c r="V374"/>
      <c r="X374" s="3"/>
      <c r="Z374"/>
      <c r="AA374"/>
      <c r="AB374"/>
      <c r="AD374" s="103"/>
      <c r="AE374" s="103"/>
      <c r="AH374"/>
      <c r="AI374" s="37"/>
      <c r="AJ374" s="37"/>
      <c r="AK374" s="5"/>
      <c r="AL374" s="5"/>
      <c r="AM374" s="1"/>
      <c r="AP374" s="100"/>
      <c r="AQ374" s="100"/>
      <c r="AR374" s="100"/>
      <c r="AS374" s="3"/>
      <c r="AT374" s="104"/>
      <c r="AU374"/>
      <c r="AV374" s="6"/>
      <c r="AW374" s="34"/>
      <c r="AY374" s="182"/>
      <c r="BA374" s="100"/>
      <c r="BB374" s="100"/>
      <c r="BC374" s="6"/>
      <c r="BE374" s="1"/>
      <c r="BI374"/>
      <c r="BK374" s="118"/>
      <c r="BL374" s="104"/>
      <c r="BM374" s="1"/>
      <c r="BN374" s="103"/>
      <c r="BO374" s="6"/>
      <c r="BP374" s="103"/>
      <c r="BQ374" s="6"/>
      <c r="BR374" s="6"/>
      <c r="BS374" s="6"/>
      <c r="BT374" s="105"/>
      <c r="BU374" s="105"/>
      <c r="BW374" s="5"/>
      <c r="BX374" s="5"/>
      <c r="CA374" s="6"/>
      <c r="CB374" s="1"/>
      <c r="CD374" s="23"/>
      <c r="CE374" s="23"/>
      <c r="CF374" s="8"/>
      <c r="CG374" s="5"/>
      <c r="CI374" s="1"/>
      <c r="CK374" s="10"/>
      <c r="CL374" s="106"/>
      <c r="CM374"/>
      <c r="CN374" s="103"/>
      <c r="CR374" s="1"/>
      <c r="CS374" s="1"/>
      <c r="CT374" s="1"/>
    </row>
    <row r="375" spans="1:98">
      <c r="A375" s="1"/>
      <c r="B375" s="2"/>
      <c r="E375" s="1"/>
      <c r="F375" s="2"/>
      <c r="H375" s="3"/>
      <c r="J375" s="3"/>
      <c r="K375" s="3"/>
      <c r="L375" s="1"/>
      <c r="M375" s="4"/>
      <c r="N375"/>
      <c r="O375" s="1"/>
      <c r="U375" s="1"/>
      <c r="V375"/>
      <c r="X375" s="3"/>
      <c r="Z375"/>
      <c r="AA375"/>
      <c r="AB375"/>
      <c r="AD375" s="103"/>
      <c r="AE375" s="103"/>
      <c r="AH375"/>
      <c r="AI375" s="37"/>
      <c r="AJ375" s="37"/>
      <c r="AK375" s="5"/>
      <c r="AL375" s="5"/>
      <c r="AM375" s="1"/>
      <c r="AP375" s="100"/>
      <c r="AQ375" s="100"/>
      <c r="AR375" s="100"/>
      <c r="AS375" s="3"/>
      <c r="AT375" s="104"/>
      <c r="AU375"/>
      <c r="AV375" s="6"/>
      <c r="AW375" s="34"/>
      <c r="AY375" s="182"/>
      <c r="BA375" s="100"/>
      <c r="BB375" s="100"/>
      <c r="BC375" s="6"/>
      <c r="BE375" s="1"/>
      <c r="BI375"/>
      <c r="BK375" s="118"/>
      <c r="BL375" s="104"/>
      <c r="BM375" s="1"/>
      <c r="BN375" s="103"/>
      <c r="BO375" s="6"/>
      <c r="BP375" s="103"/>
      <c r="BQ375" s="6"/>
      <c r="BR375" s="6"/>
      <c r="BS375" s="6"/>
      <c r="BT375" s="105"/>
      <c r="BU375" s="105"/>
      <c r="BW375" s="5"/>
      <c r="BX375" s="5"/>
      <c r="CA375" s="6"/>
      <c r="CB375" s="1"/>
      <c r="CD375" s="23"/>
      <c r="CE375" s="23"/>
      <c r="CF375" s="8"/>
      <c r="CG375" s="5"/>
      <c r="CI375" s="1"/>
      <c r="CK375" s="10"/>
      <c r="CL375" s="106"/>
      <c r="CM375"/>
      <c r="CN375" s="103"/>
      <c r="CR375" s="1"/>
      <c r="CS375" s="1"/>
      <c r="CT375" s="1"/>
    </row>
    <row r="376" spans="1:98">
      <c r="A376" s="1"/>
      <c r="B376" s="2"/>
      <c r="E376" s="1"/>
      <c r="F376" s="2"/>
      <c r="H376" s="3"/>
      <c r="J376" s="3"/>
      <c r="K376" s="3"/>
      <c r="L376" s="1"/>
      <c r="M376" s="4"/>
      <c r="N376"/>
      <c r="O376" s="1"/>
      <c r="U376" s="1"/>
      <c r="V376"/>
      <c r="X376" s="3"/>
      <c r="Y376"/>
      <c r="Z376"/>
      <c r="AA376"/>
      <c r="AB376"/>
      <c r="AD376" s="103"/>
      <c r="AE376" s="103"/>
      <c r="AG376" s="116"/>
      <c r="AH376"/>
      <c r="AI376" s="37"/>
      <c r="AJ376" s="37"/>
      <c r="AK376" s="5"/>
      <c r="AL376" s="5"/>
      <c r="AM376" s="1"/>
      <c r="AP376" s="100"/>
      <c r="AQ376" s="100"/>
      <c r="AR376" s="100"/>
      <c r="AS376" s="3"/>
      <c r="AT376" s="104"/>
      <c r="AU376"/>
      <c r="AV376" s="6"/>
      <c r="AW376" s="34"/>
      <c r="AY376" s="182"/>
      <c r="BA376" s="100"/>
      <c r="BB376" s="100"/>
      <c r="BC376" s="147"/>
      <c r="BE376" s="1"/>
      <c r="BI376"/>
      <c r="BK376" s="118"/>
      <c r="BL376" s="104"/>
      <c r="BM376" s="1"/>
      <c r="BN376" s="103"/>
      <c r="BO376" s="6"/>
      <c r="BP376" s="103"/>
      <c r="BQ376" s="6"/>
      <c r="BR376" s="6"/>
      <c r="BS376" s="6"/>
      <c r="BT376" s="105"/>
      <c r="BU376" s="105"/>
      <c r="BW376" s="5"/>
      <c r="BX376" s="5"/>
      <c r="CA376" s="6"/>
      <c r="CB376" s="1"/>
      <c r="CD376" s="23"/>
      <c r="CE376" s="23"/>
      <c r="CF376" s="8"/>
      <c r="CG376" s="5"/>
      <c r="CI376" s="1"/>
      <c r="CK376" s="10"/>
      <c r="CL376" s="106"/>
      <c r="CM376"/>
      <c r="CN376" s="103"/>
      <c r="CR376" s="1"/>
      <c r="CS376" s="1"/>
      <c r="CT376" s="1"/>
    </row>
    <row r="377" spans="1:98">
      <c r="A377" s="1"/>
      <c r="B377" s="2"/>
      <c r="E377" s="1"/>
      <c r="F377" s="2"/>
      <c r="H377" s="3"/>
      <c r="J377" s="3"/>
      <c r="K377" s="3"/>
      <c r="L377" s="1"/>
      <c r="M377" s="4"/>
      <c r="N377"/>
      <c r="O377" s="1"/>
      <c r="U377" s="1"/>
      <c r="V377"/>
      <c r="X377" s="3"/>
      <c r="Z377"/>
      <c r="AA377"/>
      <c r="AB377"/>
      <c r="AD377" s="103"/>
      <c r="AE377" s="103"/>
      <c r="AH377"/>
      <c r="AI377" s="37"/>
      <c r="AJ377" s="37"/>
      <c r="AK377" s="5"/>
      <c r="AL377" s="5"/>
      <c r="AM377" s="1"/>
      <c r="AP377" s="100"/>
      <c r="AQ377" s="100"/>
      <c r="AR377" s="100"/>
      <c r="AS377" s="3"/>
      <c r="AT377" s="104"/>
      <c r="AU377"/>
      <c r="AV377" s="6"/>
      <c r="AW377" s="34"/>
      <c r="AY377" s="182"/>
      <c r="BA377" s="100"/>
      <c r="BB377" s="100"/>
      <c r="BC377" s="6"/>
      <c r="BE377" s="1"/>
      <c r="BI377"/>
      <c r="BK377" s="118"/>
      <c r="BL377" s="104"/>
      <c r="BM377" s="1"/>
      <c r="BN377" s="103"/>
      <c r="BO377" s="6"/>
      <c r="BP377" s="103"/>
      <c r="BQ377" s="6"/>
      <c r="BR377" s="6"/>
      <c r="BS377" s="6"/>
      <c r="BT377" s="105"/>
      <c r="BU377" s="105"/>
      <c r="BW377" s="5"/>
      <c r="BX377" s="5"/>
      <c r="CA377" s="6"/>
      <c r="CB377" s="1"/>
      <c r="CD377" s="23"/>
      <c r="CE377" s="23"/>
      <c r="CF377" s="8"/>
      <c r="CG377" s="5"/>
      <c r="CI377" s="1"/>
      <c r="CK377" s="10"/>
      <c r="CL377" s="106"/>
      <c r="CM377"/>
      <c r="CN377" s="103"/>
      <c r="CR377" s="1"/>
      <c r="CS377" s="1"/>
      <c r="CT377" s="1"/>
    </row>
    <row r="378" spans="1:98">
      <c r="A378" s="1"/>
      <c r="B378" s="2"/>
      <c r="E378" s="1"/>
      <c r="F378" s="2"/>
      <c r="H378" s="3"/>
      <c r="J378" s="3"/>
      <c r="K378" s="3"/>
      <c r="L378" s="1"/>
      <c r="M378" s="4"/>
      <c r="N378"/>
      <c r="O378" s="1"/>
      <c r="U378" s="1"/>
      <c r="V378"/>
      <c r="X378" s="3"/>
      <c r="Z378"/>
      <c r="AA378"/>
      <c r="AB378"/>
      <c r="AD378" s="103"/>
      <c r="AE378" s="103"/>
      <c r="AH378"/>
      <c r="AI378" s="37"/>
      <c r="AJ378" s="37"/>
      <c r="AK378" s="5"/>
      <c r="AL378" s="5"/>
      <c r="AM378" s="1"/>
      <c r="AP378" s="100"/>
      <c r="AQ378" s="100"/>
      <c r="AR378" s="100"/>
      <c r="AS378" s="3"/>
      <c r="AT378" s="104"/>
      <c r="AU378"/>
      <c r="AV378" s="6"/>
      <c r="AW378" s="34"/>
      <c r="AY378" s="182"/>
      <c r="BA378" s="100"/>
      <c r="BB378" s="100"/>
      <c r="BC378" s="6"/>
      <c r="BE378" s="1"/>
      <c r="BI378"/>
      <c r="BK378" s="118"/>
      <c r="BL378" s="104"/>
      <c r="BM378" s="1"/>
      <c r="BN378" s="103"/>
      <c r="BO378" s="6"/>
      <c r="BP378" s="103"/>
      <c r="BQ378" s="6"/>
      <c r="BR378" s="6"/>
      <c r="BS378" s="6"/>
      <c r="BT378" s="105"/>
      <c r="BU378" s="105"/>
      <c r="BW378" s="5"/>
      <c r="BX378" s="5"/>
      <c r="CA378" s="6"/>
      <c r="CB378" s="1"/>
      <c r="CD378" s="23"/>
      <c r="CE378" s="23"/>
      <c r="CF378" s="8"/>
      <c r="CG378" s="5"/>
      <c r="CI378" s="1"/>
      <c r="CK378" s="10"/>
      <c r="CL378" s="106"/>
      <c r="CM378"/>
      <c r="CN378" s="103"/>
      <c r="CR378" s="1"/>
      <c r="CS378" s="1"/>
      <c r="CT378" s="1"/>
    </row>
    <row r="379" spans="1:98">
      <c r="A379" s="1"/>
      <c r="B379" s="2"/>
      <c r="E379" s="1"/>
      <c r="F379" s="2"/>
      <c r="H379" s="3"/>
      <c r="J379" s="3"/>
      <c r="K379" s="3"/>
      <c r="L379" s="1"/>
      <c r="M379" s="4"/>
      <c r="N379"/>
      <c r="O379" s="1"/>
      <c r="U379" s="1"/>
      <c r="V379"/>
      <c r="X379" s="3"/>
      <c r="Z379"/>
      <c r="AA379"/>
      <c r="AB379"/>
      <c r="AD379" s="103"/>
      <c r="AE379" s="103"/>
      <c r="AH379"/>
      <c r="AI379" s="37"/>
      <c r="AJ379" s="37"/>
      <c r="AK379" s="5"/>
      <c r="AL379" s="5"/>
      <c r="AM379" s="1"/>
      <c r="AP379" s="100"/>
      <c r="AQ379" s="100"/>
      <c r="AR379" s="100"/>
      <c r="AS379" s="3"/>
      <c r="AT379" s="104"/>
      <c r="AU379"/>
      <c r="AV379" s="6"/>
      <c r="AW379" s="34"/>
      <c r="AY379" s="182"/>
      <c r="BA379" s="100"/>
      <c r="BB379" s="100"/>
      <c r="BC379" s="6"/>
      <c r="BE379" s="1"/>
      <c r="BI379"/>
      <c r="BK379" s="118"/>
      <c r="BL379" s="104"/>
      <c r="BM379" s="1"/>
      <c r="BN379" s="103"/>
      <c r="BO379" s="6"/>
      <c r="BP379" s="103"/>
      <c r="BQ379" s="6"/>
      <c r="BR379" s="6"/>
      <c r="BS379" s="6"/>
      <c r="BT379" s="105"/>
      <c r="BU379" s="105"/>
      <c r="BW379" s="5"/>
      <c r="BX379" s="5"/>
      <c r="CA379" s="6"/>
      <c r="CB379" s="1"/>
      <c r="CD379" s="23"/>
      <c r="CE379" s="23"/>
      <c r="CF379" s="8"/>
      <c r="CG379" s="5"/>
      <c r="CI379" s="1"/>
      <c r="CK379" s="10"/>
      <c r="CL379" s="106"/>
      <c r="CM379"/>
      <c r="CN379" s="103"/>
      <c r="CR379" s="1"/>
      <c r="CS379" s="1"/>
      <c r="CT379" s="1"/>
    </row>
    <row r="380" spans="1:98">
      <c r="A380" s="1"/>
      <c r="B380" s="2"/>
      <c r="E380" s="1"/>
      <c r="F380" s="2"/>
      <c r="H380" s="3"/>
      <c r="J380" s="3"/>
      <c r="K380" s="3"/>
      <c r="L380" s="1"/>
      <c r="M380" s="4"/>
      <c r="N380"/>
      <c r="O380" s="1"/>
      <c r="U380" s="1"/>
      <c r="V380"/>
      <c r="X380" s="3"/>
      <c r="Z380"/>
      <c r="AA380"/>
      <c r="AB380"/>
      <c r="AD380" s="103"/>
      <c r="AE380" s="103"/>
      <c r="AH380"/>
      <c r="AI380" s="37"/>
      <c r="AJ380" s="37"/>
      <c r="AK380" s="5"/>
      <c r="AL380" s="5"/>
      <c r="AM380" s="1"/>
      <c r="AP380" s="100"/>
      <c r="AQ380" s="100"/>
      <c r="AR380" s="100"/>
      <c r="AS380" s="3"/>
      <c r="AT380" s="104"/>
      <c r="AU380"/>
      <c r="AV380" s="6"/>
      <c r="AW380" s="34"/>
      <c r="AY380" s="182"/>
      <c r="BA380" s="100"/>
      <c r="BB380" s="100"/>
      <c r="BC380" s="6"/>
      <c r="BE380" s="1"/>
      <c r="BI380"/>
      <c r="BK380" s="118"/>
      <c r="BL380" s="104"/>
      <c r="BM380" s="1"/>
      <c r="BN380" s="103"/>
      <c r="BO380" s="6"/>
      <c r="BP380" s="103"/>
      <c r="BQ380" s="6"/>
      <c r="BR380" s="6"/>
      <c r="BS380" s="6"/>
      <c r="BT380" s="105"/>
      <c r="BU380" s="105"/>
      <c r="BW380" s="5"/>
      <c r="BX380" s="5"/>
      <c r="CA380" s="6"/>
      <c r="CB380" s="1"/>
      <c r="CD380" s="23"/>
      <c r="CE380" s="23"/>
      <c r="CF380" s="8"/>
      <c r="CG380" s="5"/>
      <c r="CI380" s="1"/>
      <c r="CK380" s="10"/>
      <c r="CL380" s="106"/>
      <c r="CM380"/>
      <c r="CN380" s="103"/>
      <c r="CR380" s="1"/>
      <c r="CS380" s="1"/>
      <c r="CT380" s="1"/>
    </row>
    <row r="381" spans="1:98">
      <c r="A381" s="1"/>
      <c r="B381" s="2"/>
      <c r="E381" s="1"/>
      <c r="F381" s="2"/>
      <c r="H381" s="3"/>
      <c r="J381" s="3"/>
      <c r="K381" s="3"/>
      <c r="L381" s="1"/>
      <c r="M381" s="4"/>
      <c r="N381"/>
      <c r="O381" s="1"/>
      <c r="U381" s="1"/>
      <c r="V381"/>
      <c r="X381" s="3"/>
      <c r="Z381"/>
      <c r="AA381"/>
      <c r="AB381"/>
      <c r="AD381" s="103"/>
      <c r="AE381" s="103"/>
      <c r="AH381"/>
      <c r="AI381" s="37"/>
      <c r="AJ381" s="37"/>
      <c r="AK381" s="5"/>
      <c r="AL381" s="5"/>
      <c r="AM381" s="1"/>
      <c r="AP381" s="100"/>
      <c r="AQ381" s="100"/>
      <c r="AR381" s="100"/>
      <c r="AS381" s="3"/>
      <c r="AT381" s="104"/>
      <c r="AU381"/>
      <c r="AV381" s="6"/>
      <c r="AW381" s="34"/>
      <c r="AY381" s="182"/>
      <c r="BA381" s="100"/>
      <c r="BB381" s="100"/>
      <c r="BC381" s="6"/>
      <c r="BE381" s="1"/>
      <c r="BI381"/>
      <c r="BK381" s="118"/>
      <c r="BL381" s="104"/>
      <c r="BM381" s="1"/>
      <c r="BN381" s="103"/>
      <c r="BO381" s="6"/>
      <c r="BP381" s="103"/>
      <c r="BQ381" s="6"/>
      <c r="BR381" s="6"/>
      <c r="BS381" s="6"/>
      <c r="BT381" s="105"/>
      <c r="BU381" s="105"/>
      <c r="BW381" s="5"/>
      <c r="BX381" s="5"/>
      <c r="CA381" s="6"/>
      <c r="CB381" s="1"/>
      <c r="CD381" s="23"/>
      <c r="CE381" s="23"/>
      <c r="CF381" s="8"/>
      <c r="CG381" s="5"/>
      <c r="CI381" s="1"/>
      <c r="CK381" s="10"/>
      <c r="CL381" s="106"/>
      <c r="CM381"/>
      <c r="CN381" s="103"/>
      <c r="CR381" s="1"/>
      <c r="CS381" s="1"/>
      <c r="CT381" s="1"/>
    </row>
    <row r="382" spans="1:98">
      <c r="A382" s="1"/>
      <c r="B382" s="2"/>
      <c r="E382" s="1"/>
      <c r="F382" s="2"/>
      <c r="H382" s="3"/>
      <c r="J382" s="3"/>
      <c r="K382" s="3"/>
      <c r="L382" s="1"/>
      <c r="M382" s="4"/>
      <c r="N382"/>
      <c r="O382" s="1"/>
      <c r="U382" s="1"/>
      <c r="V382"/>
      <c r="X382" s="3"/>
      <c r="Z382"/>
      <c r="AA382"/>
      <c r="AB382"/>
      <c r="AD382" s="103"/>
      <c r="AE382" s="103"/>
      <c r="AG382" s="115"/>
      <c r="AH382"/>
      <c r="AI382" s="37"/>
      <c r="AJ382" s="37"/>
      <c r="AK382" s="5"/>
      <c r="AL382" s="5"/>
      <c r="AM382" s="1"/>
      <c r="AP382" s="100"/>
      <c r="AQ382" s="100"/>
      <c r="AR382" s="100"/>
      <c r="AS382" s="3"/>
      <c r="AT382" s="104"/>
      <c r="AU382"/>
      <c r="AV382" s="6"/>
      <c r="AW382" s="34"/>
      <c r="AY382" s="182"/>
      <c r="BA382" s="100"/>
      <c r="BB382" s="100"/>
      <c r="BC382" s="6"/>
      <c r="BE382" s="1"/>
      <c r="BI382" s="103"/>
      <c r="BK382" s="118"/>
      <c r="BL382" s="104"/>
      <c r="BM382" s="1"/>
      <c r="BN382" s="103"/>
      <c r="BO382" s="6"/>
      <c r="BP382" s="103"/>
      <c r="BQ382" s="6"/>
      <c r="BR382" s="6"/>
      <c r="BS382" s="6"/>
      <c r="BT382" s="105"/>
      <c r="BU382" s="105"/>
      <c r="BW382" s="5"/>
      <c r="BX382" s="5"/>
      <c r="CA382" s="6"/>
      <c r="CB382" s="1"/>
      <c r="CD382" s="23"/>
      <c r="CE382" s="23"/>
      <c r="CF382" s="8"/>
      <c r="CG382" s="5"/>
      <c r="CI382" s="1"/>
      <c r="CK382" s="10"/>
      <c r="CL382" s="106"/>
      <c r="CM382"/>
      <c r="CN382" s="103"/>
      <c r="CR382" s="1"/>
      <c r="CS382" s="1"/>
      <c r="CT382" s="1"/>
    </row>
    <row r="383" spans="1:98">
      <c r="A383" s="1"/>
      <c r="B383" s="2"/>
      <c r="E383" s="1"/>
      <c r="F383" s="2"/>
      <c r="H383" s="3"/>
      <c r="J383" s="3"/>
      <c r="K383" s="3"/>
      <c r="L383" s="1"/>
      <c r="M383" s="4"/>
      <c r="N383"/>
      <c r="O383" s="1"/>
      <c r="U383" s="1"/>
      <c r="V383"/>
      <c r="X383" s="3"/>
      <c r="Z383"/>
      <c r="AA383"/>
      <c r="AB383"/>
      <c r="AD383" s="103"/>
      <c r="AE383" s="103"/>
      <c r="AH383"/>
      <c r="AI383" s="37"/>
      <c r="AJ383" s="37"/>
      <c r="AK383" s="5"/>
      <c r="AL383" s="5"/>
      <c r="AM383" s="1"/>
      <c r="AP383" s="100"/>
      <c r="AQ383" s="100"/>
      <c r="AR383" s="100"/>
      <c r="AS383" s="3"/>
      <c r="AT383" s="104"/>
      <c r="AU383"/>
      <c r="AV383" s="6"/>
      <c r="AW383" s="34"/>
      <c r="AY383" s="182"/>
      <c r="BA383" s="100"/>
      <c r="BB383" s="100"/>
      <c r="BC383" s="6"/>
      <c r="BE383" s="1"/>
      <c r="BI383"/>
      <c r="BK383" s="118"/>
      <c r="BL383" s="104"/>
      <c r="BM383" s="1"/>
      <c r="BN383" s="103"/>
      <c r="BO383" s="6"/>
      <c r="BP383" s="103"/>
      <c r="BQ383" s="6"/>
      <c r="BR383" s="6"/>
      <c r="BS383" s="6"/>
      <c r="BT383" s="105"/>
      <c r="BU383" s="105"/>
      <c r="BW383" s="5"/>
      <c r="BX383" s="5"/>
      <c r="CA383" s="6"/>
      <c r="CB383" s="1"/>
      <c r="CD383" s="23"/>
      <c r="CE383" s="23"/>
      <c r="CF383" s="8"/>
      <c r="CG383" s="5"/>
      <c r="CI383" s="1"/>
      <c r="CK383" s="10"/>
      <c r="CL383" s="106"/>
      <c r="CM383"/>
      <c r="CN383" s="103"/>
      <c r="CR383" s="1"/>
      <c r="CS383" s="1"/>
      <c r="CT383" s="1"/>
    </row>
    <row r="384" spans="1:98">
      <c r="A384" s="1"/>
      <c r="B384" s="2"/>
      <c r="E384" s="1"/>
      <c r="F384" s="2"/>
      <c r="H384" s="3"/>
      <c r="J384" s="3"/>
      <c r="K384" s="3"/>
      <c r="L384" s="1"/>
      <c r="M384" s="4"/>
      <c r="N384"/>
      <c r="O384" s="1"/>
      <c r="U384" s="1"/>
      <c r="V384"/>
      <c r="X384" s="3"/>
      <c r="Z384"/>
      <c r="AA384"/>
      <c r="AB384"/>
      <c r="AD384" s="103"/>
      <c r="AE384" s="103"/>
      <c r="AH384"/>
      <c r="AI384" s="37"/>
      <c r="AJ384" s="37"/>
      <c r="AK384" s="5"/>
      <c r="AL384" s="5"/>
      <c r="AM384" s="1"/>
      <c r="AP384" s="100"/>
      <c r="AQ384" s="100"/>
      <c r="AR384" s="100"/>
      <c r="AS384" s="3"/>
      <c r="AT384" s="104"/>
      <c r="AU384"/>
      <c r="AV384" s="6"/>
      <c r="AW384" s="34"/>
      <c r="AY384" s="182"/>
      <c r="BA384" s="100"/>
      <c r="BB384" s="100"/>
      <c r="BC384" s="6"/>
      <c r="BE384" s="1"/>
      <c r="BI384"/>
      <c r="BK384" s="118"/>
      <c r="BL384" s="104"/>
      <c r="BM384" s="1"/>
      <c r="BN384" s="103"/>
      <c r="BO384" s="6"/>
      <c r="BP384" s="103"/>
      <c r="BQ384" s="6"/>
      <c r="BR384" s="6"/>
      <c r="BS384" s="6"/>
      <c r="BT384" s="105"/>
      <c r="BU384" s="105"/>
      <c r="BW384" s="5"/>
      <c r="BX384" s="5"/>
      <c r="CA384" s="6"/>
      <c r="CB384" s="1"/>
      <c r="CD384" s="23"/>
      <c r="CE384" s="23"/>
      <c r="CF384" s="8"/>
      <c r="CG384" s="5"/>
      <c r="CI384" s="1"/>
      <c r="CK384" s="10"/>
      <c r="CL384" s="106"/>
      <c r="CM384"/>
      <c r="CN384" s="103"/>
      <c r="CR384" s="1"/>
      <c r="CS384" s="1"/>
      <c r="CT384" s="1"/>
    </row>
    <row r="385" spans="1:98">
      <c r="A385" s="1"/>
      <c r="B385" s="2"/>
      <c r="E385" s="1"/>
      <c r="F385" s="2"/>
      <c r="H385" s="3"/>
      <c r="J385" s="3"/>
      <c r="K385" s="3"/>
      <c r="L385" s="1"/>
      <c r="M385" s="4"/>
      <c r="N385"/>
      <c r="O385" s="1"/>
      <c r="U385" s="1"/>
      <c r="V385"/>
      <c r="X385" s="3"/>
      <c r="Z385"/>
      <c r="AA385"/>
      <c r="AB385"/>
      <c r="AD385" s="103"/>
      <c r="AE385" s="103"/>
      <c r="AH385"/>
      <c r="AI385" s="37"/>
      <c r="AJ385" s="37"/>
      <c r="AK385" s="5"/>
      <c r="AL385" s="5"/>
      <c r="AM385" s="1"/>
      <c r="AP385" s="100"/>
      <c r="AQ385" s="100"/>
      <c r="AR385" s="100"/>
      <c r="AS385" s="3"/>
      <c r="AT385" s="104"/>
      <c r="AU385"/>
      <c r="AV385" s="6"/>
      <c r="AW385" s="34"/>
      <c r="AY385" s="182"/>
      <c r="BA385" s="100"/>
      <c r="BB385" s="100"/>
      <c r="BC385" s="6"/>
      <c r="BE385" s="1"/>
      <c r="BI385"/>
      <c r="BK385" s="118"/>
      <c r="BL385" s="104"/>
      <c r="BM385" s="1"/>
      <c r="BN385" s="103"/>
      <c r="BO385" s="6"/>
      <c r="BP385" s="103"/>
      <c r="BQ385" s="6"/>
      <c r="BR385" s="6"/>
      <c r="BS385" s="6"/>
      <c r="BT385" s="105"/>
      <c r="BU385" s="105"/>
      <c r="BW385" s="5"/>
      <c r="BX385" s="5"/>
      <c r="CA385" s="6"/>
      <c r="CB385" s="1"/>
      <c r="CD385" s="23"/>
      <c r="CE385" s="23"/>
      <c r="CF385" s="8"/>
      <c r="CG385" s="5"/>
      <c r="CI385" s="1"/>
      <c r="CK385" s="10"/>
      <c r="CL385" s="106"/>
      <c r="CM385"/>
      <c r="CN385" s="103"/>
      <c r="CR385" s="1"/>
      <c r="CS385" s="1"/>
      <c r="CT385" s="1"/>
    </row>
    <row r="386" spans="1:98">
      <c r="A386" s="1"/>
      <c r="B386" s="2"/>
      <c r="E386" s="1"/>
      <c r="F386" s="2"/>
      <c r="H386" s="3"/>
      <c r="J386" s="3"/>
      <c r="K386" s="3"/>
      <c r="L386" s="1"/>
      <c r="M386" s="4"/>
      <c r="N386"/>
      <c r="O386" s="1"/>
      <c r="U386" s="1"/>
      <c r="V386"/>
      <c r="X386" s="3"/>
      <c r="Z386"/>
      <c r="AA386"/>
      <c r="AB386"/>
      <c r="AD386" s="103"/>
      <c r="AE386" s="103"/>
      <c r="AH386"/>
      <c r="AI386" s="37"/>
      <c r="AJ386" s="37"/>
      <c r="AK386" s="5"/>
      <c r="AL386" s="5"/>
      <c r="AM386" s="1"/>
      <c r="AP386" s="100"/>
      <c r="AQ386" s="100"/>
      <c r="AR386" s="100"/>
      <c r="AS386" s="3"/>
      <c r="AT386" s="104"/>
      <c r="AU386"/>
      <c r="AV386" s="6"/>
      <c r="AW386" s="34"/>
      <c r="AY386" s="182"/>
      <c r="BA386" s="100"/>
      <c r="BB386" s="100"/>
      <c r="BC386" s="6"/>
      <c r="BE386" s="1"/>
      <c r="BI386"/>
      <c r="BK386" s="118"/>
      <c r="BL386" s="104"/>
      <c r="BM386" s="1"/>
      <c r="BN386" s="103"/>
      <c r="BO386" s="6"/>
      <c r="BP386" s="103"/>
      <c r="BQ386" s="6"/>
      <c r="BR386" s="6"/>
      <c r="BS386" s="6"/>
      <c r="BT386" s="105"/>
      <c r="BU386" s="105"/>
      <c r="BW386" s="5"/>
      <c r="BX386" s="5"/>
      <c r="CA386" s="6"/>
      <c r="CB386" s="1"/>
      <c r="CD386" s="23"/>
      <c r="CE386" s="23"/>
      <c r="CF386" s="8"/>
      <c r="CG386" s="5"/>
      <c r="CI386" s="1"/>
      <c r="CK386" s="10"/>
      <c r="CL386" s="106"/>
      <c r="CM386"/>
      <c r="CN386" s="103"/>
      <c r="CR386" s="1"/>
      <c r="CS386" s="1"/>
      <c r="CT386" s="1"/>
    </row>
    <row r="387" spans="1:98">
      <c r="A387" s="1"/>
      <c r="B387" s="2"/>
      <c r="E387" s="1"/>
      <c r="F387" s="2"/>
      <c r="H387" s="3"/>
      <c r="J387" s="3"/>
      <c r="K387" s="3"/>
      <c r="L387" s="1"/>
      <c r="M387" s="4"/>
      <c r="N387"/>
      <c r="O387" s="1"/>
      <c r="U387" s="1"/>
      <c r="V387"/>
      <c r="X387" s="3"/>
      <c r="Z387"/>
      <c r="AA387"/>
      <c r="AB387"/>
      <c r="AD387" s="103"/>
      <c r="AE387" s="103"/>
      <c r="AH387"/>
      <c r="AI387" s="37"/>
      <c r="AJ387" s="37"/>
      <c r="AK387" s="5"/>
      <c r="AL387" s="5"/>
      <c r="AM387" s="1"/>
      <c r="AP387" s="100"/>
      <c r="AQ387" s="100"/>
      <c r="AR387" s="100"/>
      <c r="AS387" s="3"/>
      <c r="AT387" s="104"/>
      <c r="AU387"/>
      <c r="AV387" s="6"/>
      <c r="AW387" s="34"/>
      <c r="AY387" s="182"/>
      <c r="BA387" s="100"/>
      <c r="BB387" s="100"/>
      <c r="BC387" s="6"/>
      <c r="BE387" s="1"/>
      <c r="BI387" s="103"/>
      <c r="BK387" s="118"/>
      <c r="BL387" s="104"/>
      <c r="BM387" s="1"/>
      <c r="BN387" s="103"/>
      <c r="BO387" s="6"/>
      <c r="BP387" s="103"/>
      <c r="BQ387" s="6"/>
      <c r="BR387" s="6"/>
      <c r="BS387" s="6"/>
      <c r="BT387" s="105"/>
      <c r="BU387" s="105"/>
      <c r="BW387" s="5"/>
      <c r="BX387" s="5"/>
      <c r="CA387" s="6"/>
      <c r="CB387" s="1"/>
      <c r="CD387" s="23"/>
      <c r="CE387" s="23"/>
      <c r="CF387" s="8"/>
      <c r="CG387" s="5"/>
      <c r="CI387" s="1"/>
      <c r="CK387" s="10"/>
      <c r="CL387" s="106"/>
      <c r="CM387"/>
      <c r="CN387" s="103"/>
      <c r="CR387" s="1"/>
      <c r="CS387" s="1"/>
      <c r="CT387" s="1"/>
    </row>
    <row r="388" spans="1:98">
      <c r="A388" s="1"/>
      <c r="B388" s="2"/>
      <c r="E388" s="1"/>
      <c r="F388" s="2"/>
      <c r="H388" s="3"/>
      <c r="J388" s="3"/>
      <c r="K388" s="3"/>
      <c r="L388" s="1"/>
      <c r="M388" s="4"/>
      <c r="N388"/>
      <c r="O388" s="1"/>
      <c r="U388" s="1"/>
      <c r="V388"/>
      <c r="X388" s="3"/>
      <c r="Z388"/>
      <c r="AA388"/>
      <c r="AB388"/>
      <c r="AD388" s="103"/>
      <c r="AE388" s="103"/>
      <c r="AH388"/>
      <c r="AI388" s="37"/>
      <c r="AJ388" s="37"/>
      <c r="AK388" s="5"/>
      <c r="AL388" s="5"/>
      <c r="AM388" s="1"/>
      <c r="AP388" s="100"/>
      <c r="AQ388" s="100"/>
      <c r="AR388" s="100"/>
      <c r="AS388" s="3"/>
      <c r="AT388" s="104"/>
      <c r="AU388"/>
      <c r="AV388" s="6"/>
      <c r="AW388" s="34"/>
      <c r="AY388" s="182"/>
      <c r="BA388" s="100"/>
      <c r="BB388" s="100"/>
      <c r="BC388" s="6"/>
      <c r="BE388" s="1"/>
      <c r="BI388"/>
      <c r="BK388" s="118"/>
      <c r="BL388" s="104"/>
      <c r="BM388" s="1"/>
      <c r="BN388" s="103"/>
      <c r="BO388" s="6"/>
      <c r="BP388" s="103"/>
      <c r="BQ388" s="6"/>
      <c r="BR388" s="6"/>
      <c r="BS388" s="6"/>
      <c r="BT388" s="105"/>
      <c r="BU388" s="105"/>
      <c r="BW388" s="5"/>
      <c r="BX388" s="5"/>
      <c r="CA388" s="6"/>
      <c r="CB388" s="1"/>
      <c r="CD388" s="23"/>
      <c r="CE388" s="23"/>
      <c r="CF388" s="8"/>
      <c r="CG388" s="5"/>
      <c r="CI388" s="1"/>
      <c r="CK388" s="10"/>
      <c r="CL388" s="106"/>
      <c r="CM388"/>
      <c r="CN388" s="103"/>
      <c r="CR388" s="1"/>
      <c r="CS388" s="1"/>
      <c r="CT388" s="1"/>
    </row>
    <row r="389" spans="1:98">
      <c r="A389" s="1"/>
      <c r="B389" s="2"/>
      <c r="E389" s="1"/>
      <c r="F389" s="2"/>
      <c r="H389" s="3"/>
      <c r="J389" s="3"/>
      <c r="K389" s="3"/>
      <c r="L389" s="1"/>
      <c r="M389" s="4"/>
      <c r="N389"/>
      <c r="O389" s="1"/>
      <c r="U389" s="1"/>
      <c r="V389"/>
      <c r="X389" s="3"/>
      <c r="Z389"/>
      <c r="AA389"/>
      <c r="AB389"/>
      <c r="AD389" s="103"/>
      <c r="AE389" s="103"/>
      <c r="AH389"/>
      <c r="AI389" s="37"/>
      <c r="AJ389" s="37"/>
      <c r="AK389" s="5"/>
      <c r="AL389" s="5"/>
      <c r="AM389" s="1"/>
      <c r="AP389" s="100"/>
      <c r="AQ389" s="100"/>
      <c r="AR389" s="100"/>
      <c r="AS389" s="3"/>
      <c r="AT389" s="104"/>
      <c r="AU389"/>
      <c r="AV389" s="6"/>
      <c r="AW389" s="34"/>
      <c r="AY389" s="182"/>
      <c r="BA389" s="100"/>
      <c r="BB389" s="100"/>
      <c r="BC389" s="6"/>
      <c r="BE389" s="1"/>
      <c r="BI389" s="103"/>
      <c r="BK389" s="118"/>
      <c r="BL389" s="104"/>
      <c r="BM389" s="1"/>
      <c r="BN389" s="103"/>
      <c r="BO389" s="6"/>
      <c r="BP389" s="103"/>
      <c r="BQ389" s="6"/>
      <c r="BR389" s="6"/>
      <c r="BS389" s="6"/>
      <c r="BT389" s="105"/>
      <c r="BU389" s="105"/>
      <c r="BW389" s="5"/>
      <c r="BX389" s="5"/>
      <c r="CA389" s="6"/>
      <c r="CB389" s="1"/>
      <c r="CD389" s="23"/>
      <c r="CE389" s="23"/>
      <c r="CF389" s="8"/>
      <c r="CG389" s="5"/>
      <c r="CI389" s="1"/>
      <c r="CK389" s="10"/>
      <c r="CL389" s="106"/>
      <c r="CM389"/>
      <c r="CN389" s="103"/>
      <c r="CR389" s="1"/>
      <c r="CS389" s="1"/>
      <c r="CT389" s="1"/>
    </row>
    <row r="390" spans="1:98">
      <c r="A390" s="1"/>
      <c r="B390" s="2"/>
      <c r="E390" s="1"/>
      <c r="F390" s="2"/>
      <c r="H390" s="3"/>
      <c r="J390" s="3"/>
      <c r="K390" s="3"/>
      <c r="L390" s="1"/>
      <c r="M390" s="4"/>
      <c r="N390"/>
      <c r="O390" s="1"/>
      <c r="U390" s="1"/>
      <c r="V390"/>
      <c r="X390" s="3"/>
      <c r="Z390"/>
      <c r="AA390"/>
      <c r="AB390"/>
      <c r="AD390" s="103"/>
      <c r="AE390" s="103"/>
      <c r="AH390"/>
      <c r="AI390" s="37"/>
      <c r="AJ390" s="37"/>
      <c r="AK390" s="5"/>
      <c r="AL390" s="5"/>
      <c r="AM390" s="1"/>
      <c r="AP390" s="100"/>
      <c r="AQ390" s="100"/>
      <c r="AR390" s="100"/>
      <c r="AS390" s="3"/>
      <c r="AT390" s="104"/>
      <c r="AU390"/>
      <c r="AV390" s="6"/>
      <c r="AW390" s="34"/>
      <c r="AY390" s="182"/>
      <c r="BA390" s="100"/>
      <c r="BB390" s="100"/>
      <c r="BC390" s="6"/>
      <c r="BE390" s="1"/>
      <c r="BI390" s="103"/>
      <c r="BK390" s="118"/>
      <c r="BL390" s="104"/>
      <c r="BM390" s="1"/>
      <c r="BN390" s="103"/>
      <c r="BO390" s="6"/>
      <c r="BP390" s="103"/>
      <c r="BQ390" s="6"/>
      <c r="BR390" s="6"/>
      <c r="BS390" s="6"/>
      <c r="BT390" s="105"/>
      <c r="BU390" s="105"/>
      <c r="BW390" s="5"/>
      <c r="BX390" s="5"/>
      <c r="CA390" s="6"/>
      <c r="CB390" s="1"/>
      <c r="CD390" s="23"/>
      <c r="CE390" s="23"/>
      <c r="CF390" s="8"/>
      <c r="CG390" s="5"/>
      <c r="CI390" s="1"/>
      <c r="CK390" s="10"/>
      <c r="CL390" s="106"/>
      <c r="CM390"/>
      <c r="CN390" s="103"/>
      <c r="CR390" s="1"/>
      <c r="CS390" s="1"/>
      <c r="CT390" s="1"/>
    </row>
    <row r="391" spans="1:98">
      <c r="A391" s="1"/>
      <c r="B391" s="2"/>
      <c r="E391" s="1"/>
      <c r="F391" s="2"/>
      <c r="H391" s="3"/>
      <c r="J391" s="3"/>
      <c r="K391" s="3"/>
      <c r="L391" s="1"/>
      <c r="M391" s="4"/>
      <c r="N391"/>
      <c r="O391" s="1"/>
      <c r="U391" s="1"/>
      <c r="V391"/>
      <c r="X391" s="3"/>
      <c r="Z391"/>
      <c r="AA391"/>
      <c r="AB391"/>
      <c r="AD391" s="103"/>
      <c r="AE391" s="103"/>
      <c r="AH391"/>
      <c r="AI391" s="37"/>
      <c r="AJ391" s="37"/>
      <c r="AK391" s="5"/>
      <c r="AL391" s="5"/>
      <c r="AM391" s="1"/>
      <c r="AP391" s="100"/>
      <c r="AQ391" s="100"/>
      <c r="AR391" s="100"/>
      <c r="AS391" s="3"/>
      <c r="AT391" s="104"/>
      <c r="AU391"/>
      <c r="AV391" s="6"/>
      <c r="AW391" s="34"/>
      <c r="AY391" s="182"/>
      <c r="BA391" s="100"/>
      <c r="BB391" s="100"/>
      <c r="BC391" s="6"/>
      <c r="BE391" s="1"/>
      <c r="BI391" s="103"/>
      <c r="BK391" s="118"/>
      <c r="BL391" s="104"/>
      <c r="BM391" s="1"/>
      <c r="BN391" s="103"/>
      <c r="BO391" s="6"/>
      <c r="BP391" s="103"/>
      <c r="BQ391" s="6"/>
      <c r="BR391" s="6"/>
      <c r="BS391" s="6"/>
      <c r="BT391" s="105"/>
      <c r="BU391" s="105"/>
      <c r="BW391" s="5"/>
      <c r="BX391" s="5"/>
      <c r="CA391" s="6"/>
      <c r="CB391" s="1"/>
      <c r="CD391" s="23"/>
      <c r="CE391" s="23"/>
      <c r="CF391" s="8"/>
      <c r="CG391" s="5"/>
      <c r="CI391" s="1"/>
      <c r="CK391" s="10"/>
      <c r="CL391" s="106"/>
      <c r="CM391"/>
      <c r="CN391" s="103"/>
      <c r="CR391" s="1"/>
      <c r="CS391" s="1"/>
      <c r="CT391" s="1"/>
    </row>
    <row r="392" spans="1:98">
      <c r="A392" s="1"/>
      <c r="B392" s="2"/>
      <c r="E392" s="1"/>
      <c r="F392" s="2"/>
      <c r="H392" s="3"/>
      <c r="J392" s="3"/>
      <c r="K392" s="3"/>
      <c r="L392" s="1"/>
      <c r="M392" s="4"/>
      <c r="N392"/>
      <c r="O392" s="1"/>
      <c r="U392" s="1"/>
      <c r="V392"/>
      <c r="X392" s="3"/>
      <c r="Z392"/>
      <c r="AA392"/>
      <c r="AB392"/>
      <c r="AD392" s="103"/>
      <c r="AE392" s="103"/>
      <c r="AH392"/>
      <c r="AI392" s="37"/>
      <c r="AJ392" s="37"/>
      <c r="AK392" s="5"/>
      <c r="AL392" s="5"/>
      <c r="AM392" s="1"/>
      <c r="AP392" s="100"/>
      <c r="AQ392" s="100"/>
      <c r="AR392" s="100"/>
      <c r="AS392" s="3"/>
      <c r="AT392" s="104"/>
      <c r="AU392"/>
      <c r="AV392" s="6"/>
      <c r="AW392" s="34"/>
      <c r="AY392" s="182"/>
      <c r="BA392" s="100"/>
      <c r="BB392" s="100"/>
      <c r="BC392" s="6"/>
      <c r="BE392" s="1"/>
      <c r="BI392"/>
      <c r="BK392" s="118"/>
      <c r="BL392" s="104"/>
      <c r="BM392" s="1"/>
      <c r="BN392" s="103"/>
      <c r="BO392" s="6"/>
      <c r="BP392" s="103"/>
      <c r="BQ392" s="6"/>
      <c r="BR392" s="6"/>
      <c r="BS392" s="6"/>
      <c r="BT392" s="105"/>
      <c r="BU392" s="105"/>
      <c r="BW392" s="5"/>
      <c r="BX392" s="5"/>
      <c r="CA392" s="6"/>
      <c r="CB392" s="1"/>
      <c r="CD392" s="23"/>
      <c r="CE392" s="23"/>
      <c r="CF392" s="8"/>
      <c r="CG392" s="5"/>
      <c r="CI392" s="1"/>
      <c r="CK392" s="10"/>
      <c r="CL392" s="106"/>
      <c r="CM392"/>
      <c r="CN392" s="103"/>
      <c r="CR392" s="1"/>
      <c r="CS392" s="1"/>
      <c r="CT392" s="1"/>
    </row>
    <row r="393" spans="1:98">
      <c r="A393" s="1"/>
      <c r="B393" s="2"/>
      <c r="E393" s="1"/>
      <c r="F393" s="2"/>
      <c r="H393" s="3"/>
      <c r="J393" s="3"/>
      <c r="K393" s="3"/>
      <c r="L393" s="1"/>
      <c r="M393" s="4"/>
      <c r="N393"/>
      <c r="O393" s="1"/>
      <c r="U393" s="1"/>
      <c r="V393"/>
      <c r="X393" s="3"/>
      <c r="Z393"/>
      <c r="AA393"/>
      <c r="AB393"/>
      <c r="AD393" s="103"/>
      <c r="AE393" s="103"/>
      <c r="AH393"/>
      <c r="AI393" s="37"/>
      <c r="AJ393" s="37"/>
      <c r="AK393" s="5"/>
      <c r="AL393" s="5"/>
      <c r="AM393" s="1"/>
      <c r="AP393" s="100"/>
      <c r="AQ393" s="100"/>
      <c r="AR393" s="100"/>
      <c r="AS393" s="3"/>
      <c r="AT393" s="104"/>
      <c r="AU393"/>
      <c r="AV393" s="6"/>
      <c r="AW393" s="34"/>
      <c r="AY393" s="182"/>
      <c r="BA393" s="100"/>
      <c r="BB393" s="100"/>
      <c r="BC393" s="6"/>
      <c r="BE393" s="1"/>
      <c r="BI393"/>
      <c r="BK393" s="118"/>
      <c r="BL393" s="104"/>
      <c r="BM393" s="1"/>
      <c r="BN393" s="103"/>
      <c r="BO393" s="6"/>
      <c r="BP393" s="103"/>
      <c r="BQ393" s="6"/>
      <c r="BR393" s="6"/>
      <c r="BS393" s="6"/>
      <c r="BT393" s="105"/>
      <c r="BU393" s="105"/>
      <c r="BW393" s="5"/>
      <c r="BX393" s="5"/>
      <c r="CA393" s="6"/>
      <c r="CB393" s="1"/>
      <c r="CD393" s="23"/>
      <c r="CE393" s="23"/>
      <c r="CF393" s="8"/>
      <c r="CG393" s="5"/>
      <c r="CI393" s="1"/>
      <c r="CK393" s="10"/>
      <c r="CL393" s="106"/>
      <c r="CM393"/>
      <c r="CN393" s="103"/>
      <c r="CR393" s="1"/>
      <c r="CS393" s="1"/>
      <c r="CT393" s="1"/>
    </row>
    <row r="394" spans="1:98">
      <c r="A394" s="1"/>
      <c r="B394" s="2"/>
      <c r="E394" s="1"/>
      <c r="F394" s="2"/>
      <c r="H394" s="3"/>
      <c r="J394" s="3"/>
      <c r="K394" s="3"/>
      <c r="L394" s="1"/>
      <c r="M394" s="4"/>
      <c r="N394"/>
      <c r="O394" s="1"/>
      <c r="U394" s="1"/>
      <c r="V394"/>
      <c r="X394" s="3"/>
      <c r="Z394"/>
      <c r="AA394"/>
      <c r="AB394"/>
      <c r="AD394" s="103"/>
      <c r="AE394" s="103"/>
      <c r="AH394"/>
      <c r="AI394" s="37"/>
      <c r="AJ394" s="37"/>
      <c r="AK394" s="5"/>
      <c r="AL394" s="5"/>
      <c r="AM394" s="1"/>
      <c r="AP394" s="100"/>
      <c r="AQ394" s="100"/>
      <c r="AR394" s="100"/>
      <c r="AS394" s="3"/>
      <c r="AT394" s="104"/>
      <c r="AU394"/>
      <c r="AV394" s="6"/>
      <c r="AW394" s="34"/>
      <c r="AY394" s="182"/>
      <c r="BA394" s="100"/>
      <c r="BB394" s="100"/>
      <c r="BC394" s="6"/>
      <c r="BE394" s="1"/>
      <c r="BI394"/>
      <c r="BK394" s="118"/>
      <c r="BL394" s="104"/>
      <c r="BM394" s="1"/>
      <c r="BN394" s="103"/>
      <c r="BO394" s="6"/>
      <c r="BP394" s="103"/>
      <c r="BQ394" s="6"/>
      <c r="BR394" s="6"/>
      <c r="BS394" s="6"/>
      <c r="BT394" s="105"/>
      <c r="BU394" s="105"/>
      <c r="BW394" s="5"/>
      <c r="BX394" s="5"/>
      <c r="CA394" s="6"/>
      <c r="CB394" s="1"/>
      <c r="CD394" s="23"/>
      <c r="CE394" s="23"/>
      <c r="CF394" s="8"/>
      <c r="CG394" s="5"/>
      <c r="CI394" s="1"/>
      <c r="CK394" s="10"/>
      <c r="CL394" s="106"/>
      <c r="CM394"/>
      <c r="CN394" s="103"/>
      <c r="CR394" s="1"/>
      <c r="CS394" s="1"/>
      <c r="CT394" s="1"/>
    </row>
    <row r="395" spans="1:98">
      <c r="A395" s="1"/>
      <c r="B395" s="2"/>
      <c r="E395" s="1"/>
      <c r="F395" s="2"/>
      <c r="H395" s="3"/>
      <c r="J395" s="3"/>
      <c r="K395" s="3"/>
      <c r="L395" s="1"/>
      <c r="M395" s="4"/>
      <c r="N395"/>
      <c r="O395" s="1"/>
      <c r="U395" s="1"/>
      <c r="V395"/>
      <c r="X395" s="3"/>
      <c r="Y395"/>
      <c r="Z395"/>
      <c r="AA395"/>
      <c r="AB395"/>
      <c r="AD395" s="103"/>
      <c r="AE395" s="103"/>
      <c r="AG395" s="170"/>
      <c r="AH395"/>
      <c r="AI395" s="37"/>
      <c r="AJ395" s="37"/>
      <c r="AK395" s="5"/>
      <c r="AL395" s="5"/>
      <c r="AM395" s="1"/>
      <c r="AP395" s="100"/>
      <c r="AQ395" s="100"/>
      <c r="AR395" s="100"/>
      <c r="AS395" s="3"/>
      <c r="AT395" s="104"/>
      <c r="AU395"/>
      <c r="AV395" s="6"/>
      <c r="AW395" s="34"/>
      <c r="AY395" s="182"/>
      <c r="BA395" s="100"/>
      <c r="BB395" s="100"/>
      <c r="BC395" s="6"/>
      <c r="BE395" s="1"/>
      <c r="BI395"/>
      <c r="BK395" s="118"/>
      <c r="BL395" s="104"/>
      <c r="BM395" s="1"/>
      <c r="BN395" s="103"/>
      <c r="BO395" s="6"/>
      <c r="BP395" s="103"/>
      <c r="BQ395" s="6"/>
      <c r="BR395" s="6"/>
      <c r="BS395" s="6"/>
      <c r="BT395" s="105"/>
      <c r="BU395" s="105"/>
      <c r="BW395" s="5"/>
      <c r="BX395" s="5"/>
      <c r="CA395" s="6"/>
      <c r="CB395" s="1"/>
      <c r="CD395" s="23"/>
      <c r="CE395" s="23"/>
      <c r="CF395" s="8"/>
      <c r="CG395" s="5"/>
      <c r="CI395" s="1"/>
      <c r="CK395" s="10"/>
      <c r="CL395" s="106"/>
      <c r="CM395"/>
      <c r="CN395" s="103"/>
      <c r="CR395" s="1"/>
      <c r="CS395" s="1"/>
      <c r="CT395" s="1"/>
    </row>
    <row r="396" spans="1:98">
      <c r="A396" s="1"/>
      <c r="B396" s="2"/>
      <c r="E396" s="1"/>
      <c r="F396" s="2"/>
      <c r="H396" s="3"/>
      <c r="J396" s="3"/>
      <c r="K396" s="3"/>
      <c r="L396" s="1"/>
      <c r="M396" s="4"/>
      <c r="N396"/>
      <c r="O396" s="1"/>
      <c r="U396" s="1"/>
      <c r="V396"/>
      <c r="X396" s="3"/>
      <c r="Z396"/>
      <c r="AA396"/>
      <c r="AB396"/>
      <c r="AD396" s="103"/>
      <c r="AE396" s="103"/>
      <c r="AH396"/>
      <c r="AI396" s="37"/>
      <c r="AJ396" s="37"/>
      <c r="AK396" s="5"/>
      <c r="AL396" s="5"/>
      <c r="AM396" s="1"/>
      <c r="AP396" s="100"/>
      <c r="AQ396" s="100"/>
      <c r="AR396" s="100"/>
      <c r="AS396" s="3"/>
      <c r="AT396" s="104"/>
      <c r="AU396"/>
      <c r="AV396" s="6"/>
      <c r="AW396" s="34"/>
      <c r="AY396" s="182"/>
      <c r="BA396" s="100"/>
      <c r="BB396" s="100"/>
      <c r="BC396" s="6"/>
      <c r="BE396" s="1"/>
      <c r="BI396"/>
      <c r="BK396" s="118"/>
      <c r="BL396" s="104"/>
      <c r="BM396" s="1"/>
      <c r="BN396" s="103"/>
      <c r="BO396" s="6"/>
      <c r="BP396" s="103"/>
      <c r="BQ396" s="6"/>
      <c r="BR396" s="6"/>
      <c r="BS396" s="6"/>
      <c r="BT396" s="105"/>
      <c r="BU396" s="105"/>
      <c r="BW396" s="5"/>
      <c r="BX396" s="5"/>
      <c r="CA396" s="6"/>
      <c r="CB396" s="1"/>
      <c r="CD396" s="23"/>
      <c r="CE396" s="23"/>
      <c r="CF396" s="8"/>
      <c r="CG396" s="5"/>
      <c r="CI396" s="1"/>
      <c r="CK396" s="10"/>
      <c r="CL396" s="106"/>
      <c r="CM396"/>
      <c r="CN396" s="103"/>
      <c r="CR396" s="1"/>
      <c r="CS396" s="1"/>
      <c r="CT396" s="1"/>
    </row>
    <row r="397" spans="1:98">
      <c r="A397" s="1"/>
      <c r="B397" s="2"/>
      <c r="E397" s="1"/>
      <c r="F397" s="2"/>
      <c r="H397" s="3"/>
      <c r="J397" s="3"/>
      <c r="K397" s="3"/>
      <c r="L397" s="1"/>
      <c r="M397" s="4"/>
      <c r="N397"/>
      <c r="O397" s="1"/>
      <c r="U397" s="1"/>
      <c r="V397"/>
      <c r="X397" s="3"/>
      <c r="Z397"/>
      <c r="AA397"/>
      <c r="AB397"/>
      <c r="AD397" s="103"/>
      <c r="AE397" s="103"/>
      <c r="AH397"/>
      <c r="AI397" s="37"/>
      <c r="AJ397" s="37"/>
      <c r="AK397" s="5"/>
      <c r="AL397" s="5"/>
      <c r="AM397" s="1"/>
      <c r="AP397" s="100"/>
      <c r="AQ397" s="100"/>
      <c r="AR397" s="100"/>
      <c r="AS397" s="3"/>
      <c r="AT397" s="104"/>
      <c r="AU397"/>
      <c r="AV397" s="6"/>
      <c r="AW397" s="34"/>
      <c r="AY397" s="182"/>
      <c r="BA397" s="100"/>
      <c r="BB397" s="100"/>
      <c r="BC397" s="6"/>
      <c r="BE397" s="1"/>
      <c r="BI397"/>
      <c r="BK397" s="118"/>
      <c r="BL397" s="104"/>
      <c r="BM397" s="1"/>
      <c r="BN397" s="103"/>
      <c r="BO397" s="6"/>
      <c r="BP397" s="103"/>
      <c r="BQ397" s="6"/>
      <c r="BR397" s="6"/>
      <c r="BS397" s="6"/>
      <c r="BT397" s="105"/>
      <c r="BU397" s="105"/>
      <c r="BW397" s="5"/>
      <c r="BX397" s="5"/>
      <c r="CA397" s="6"/>
      <c r="CB397" s="1"/>
      <c r="CD397" s="23"/>
      <c r="CE397" s="23"/>
      <c r="CF397" s="8"/>
      <c r="CG397" s="5"/>
      <c r="CI397" s="1"/>
      <c r="CK397" s="10"/>
      <c r="CL397" s="106"/>
      <c r="CM397"/>
      <c r="CN397" s="103"/>
      <c r="CR397" s="1"/>
      <c r="CS397" s="1"/>
      <c r="CT397" s="1"/>
    </row>
    <row r="398" spans="1:98">
      <c r="A398" s="1"/>
      <c r="B398" s="2"/>
      <c r="E398" s="1"/>
      <c r="F398" s="2"/>
      <c r="H398" s="3"/>
      <c r="J398" s="3"/>
      <c r="K398" s="3"/>
      <c r="L398" s="1"/>
      <c r="M398" s="4"/>
      <c r="N398"/>
      <c r="O398" s="1"/>
      <c r="U398" s="1"/>
      <c r="V398"/>
      <c r="X398" s="3"/>
      <c r="Z398"/>
      <c r="AA398"/>
      <c r="AB398"/>
      <c r="AD398" s="103"/>
      <c r="AE398" s="103"/>
      <c r="AH398"/>
      <c r="AI398" s="37"/>
      <c r="AJ398" s="37"/>
      <c r="AK398" s="5"/>
      <c r="AL398" s="5"/>
      <c r="AM398" s="1"/>
      <c r="AP398" s="100"/>
      <c r="AQ398" s="100"/>
      <c r="AR398" s="100"/>
      <c r="AS398" s="3"/>
      <c r="AT398" s="104"/>
      <c r="AU398"/>
      <c r="AV398" s="6"/>
      <c r="AW398" s="34"/>
      <c r="AY398" s="182"/>
      <c r="BA398" s="100"/>
      <c r="BB398" s="100"/>
      <c r="BC398" s="6"/>
      <c r="BE398" s="1"/>
      <c r="BI398"/>
      <c r="BK398" s="118"/>
      <c r="BL398" s="104"/>
      <c r="BM398" s="1"/>
      <c r="BN398" s="103"/>
      <c r="BO398" s="6"/>
      <c r="BP398" s="103"/>
      <c r="BQ398" s="6"/>
      <c r="BR398" s="6"/>
      <c r="BS398" s="6"/>
      <c r="BT398" s="105"/>
      <c r="BU398" s="105"/>
      <c r="BW398" s="5"/>
      <c r="BX398" s="5"/>
      <c r="CA398" s="6"/>
      <c r="CB398" s="1"/>
      <c r="CD398" s="23"/>
      <c r="CE398" s="23"/>
      <c r="CF398" s="8"/>
      <c r="CG398" s="5"/>
      <c r="CI398" s="1"/>
      <c r="CK398" s="10"/>
      <c r="CL398" s="106"/>
      <c r="CM398"/>
      <c r="CN398" s="103"/>
      <c r="CR398" s="1"/>
      <c r="CS398" s="1"/>
      <c r="CT398" s="1"/>
    </row>
    <row r="399" spans="1:98">
      <c r="A399" s="1"/>
      <c r="B399" s="2"/>
      <c r="E399" s="1"/>
      <c r="F399" s="2"/>
      <c r="H399" s="3"/>
      <c r="J399" s="3"/>
      <c r="K399" s="3"/>
      <c r="L399" s="1"/>
      <c r="M399" s="4"/>
      <c r="N399"/>
      <c r="O399" s="1"/>
      <c r="U399" s="1"/>
      <c r="V399"/>
      <c r="X399" s="3"/>
      <c r="Z399"/>
      <c r="AA399"/>
      <c r="AB399"/>
      <c r="AD399" s="103"/>
      <c r="AE399" s="103"/>
      <c r="AG399" s="170"/>
      <c r="AH399"/>
      <c r="AI399" s="37"/>
      <c r="AJ399" s="37"/>
      <c r="AK399" s="5"/>
      <c r="AL399" s="5"/>
      <c r="AM399" s="1"/>
      <c r="AP399" s="100"/>
      <c r="AQ399" s="100"/>
      <c r="AR399" s="100"/>
      <c r="AS399" s="3"/>
      <c r="AT399" s="104"/>
      <c r="AU399"/>
      <c r="AV399" s="6"/>
      <c r="AW399" s="34"/>
      <c r="AY399" s="182"/>
      <c r="BA399" s="100"/>
      <c r="BB399" s="100"/>
      <c r="BC399" s="6"/>
      <c r="BE399" s="1"/>
      <c r="BI399"/>
      <c r="BK399" s="118"/>
      <c r="BL399" s="104"/>
      <c r="BM399" s="1"/>
      <c r="BN399" s="103"/>
      <c r="BO399" s="6"/>
      <c r="BP399" s="103"/>
      <c r="BQ399" s="6"/>
      <c r="BR399" s="6"/>
      <c r="BS399" s="6"/>
      <c r="BT399" s="105"/>
      <c r="BU399" s="105"/>
      <c r="BW399" s="5"/>
      <c r="BX399" s="5"/>
      <c r="CA399" s="6"/>
      <c r="CB399" s="1"/>
      <c r="CD399" s="23"/>
      <c r="CE399" s="23"/>
      <c r="CF399" s="8"/>
      <c r="CG399" s="5"/>
      <c r="CI399" s="1"/>
      <c r="CK399" s="10"/>
      <c r="CL399" s="106"/>
      <c r="CM399"/>
      <c r="CN399" s="103"/>
      <c r="CR399" s="1"/>
      <c r="CS399" s="1"/>
      <c r="CT399" s="1"/>
    </row>
    <row r="400" spans="1:98">
      <c r="A400" s="1"/>
      <c r="B400" s="2"/>
      <c r="E400" s="1"/>
      <c r="F400" s="2"/>
      <c r="H400" s="3"/>
      <c r="J400" s="3"/>
      <c r="K400" s="3"/>
      <c r="L400" s="1"/>
      <c r="M400" s="4"/>
      <c r="N400"/>
      <c r="O400" s="1"/>
      <c r="U400" s="1"/>
      <c r="V400"/>
      <c r="X400" s="3"/>
      <c r="Z400"/>
      <c r="AA400"/>
      <c r="AB400"/>
      <c r="AD400" s="103"/>
      <c r="AE400" s="103"/>
      <c r="AH400"/>
      <c r="AI400" s="37"/>
      <c r="AJ400" s="37"/>
      <c r="AK400" s="5"/>
      <c r="AL400" s="5"/>
      <c r="AM400" s="1"/>
      <c r="AP400" s="100"/>
      <c r="AQ400" s="100"/>
      <c r="AR400" s="100"/>
      <c r="AS400" s="3"/>
      <c r="AT400" s="104"/>
      <c r="AU400"/>
      <c r="AV400" s="6"/>
      <c r="AW400" s="34"/>
      <c r="AY400" s="182"/>
      <c r="BA400" s="100"/>
      <c r="BB400" s="100"/>
      <c r="BC400" s="6"/>
      <c r="BE400" s="1"/>
      <c r="BI400"/>
      <c r="BK400" s="118"/>
      <c r="BL400" s="104"/>
      <c r="BM400" s="1"/>
      <c r="BN400" s="103"/>
      <c r="BO400" s="6"/>
      <c r="BP400" s="103"/>
      <c r="BQ400" s="6"/>
      <c r="BR400" s="6"/>
      <c r="BS400" s="6"/>
      <c r="BT400" s="105"/>
      <c r="BU400" s="105"/>
      <c r="BW400" s="5"/>
      <c r="BX400" s="5"/>
      <c r="CA400" s="6"/>
      <c r="CB400" s="1"/>
      <c r="CD400" s="23"/>
      <c r="CE400" s="23"/>
      <c r="CF400" s="8"/>
      <c r="CG400" s="5"/>
      <c r="CI400" s="1"/>
      <c r="CK400" s="10"/>
      <c r="CL400" s="106"/>
      <c r="CM400"/>
      <c r="CN400" s="103"/>
      <c r="CR400" s="1"/>
      <c r="CS400" s="1"/>
      <c r="CT400" s="1"/>
    </row>
    <row r="401" spans="1:98">
      <c r="A401" s="1"/>
      <c r="B401" s="2"/>
      <c r="E401" s="1"/>
      <c r="F401" s="2"/>
      <c r="H401" s="3"/>
      <c r="J401" s="3"/>
      <c r="K401" s="3"/>
      <c r="L401" s="1"/>
      <c r="M401" s="4"/>
      <c r="N401"/>
      <c r="O401" s="1"/>
      <c r="U401" s="1"/>
      <c r="V401"/>
      <c r="X401" s="3"/>
      <c r="Z401"/>
      <c r="AA401"/>
      <c r="AB401"/>
      <c r="AD401" s="103"/>
      <c r="AE401" s="103"/>
      <c r="AG401" s="115"/>
      <c r="AH401"/>
      <c r="AI401" s="37"/>
      <c r="AJ401" s="37"/>
      <c r="AK401" s="5"/>
      <c r="AL401" s="5"/>
      <c r="AM401" s="1"/>
      <c r="AP401" s="100"/>
      <c r="AQ401" s="100"/>
      <c r="AR401" s="100"/>
      <c r="AS401" s="3"/>
      <c r="AT401" s="104"/>
      <c r="AU401"/>
      <c r="AV401" s="6"/>
      <c r="AW401" s="34"/>
      <c r="AY401" s="182"/>
      <c r="BA401" s="100"/>
      <c r="BB401" s="100"/>
      <c r="BC401" s="6"/>
      <c r="BE401" s="1"/>
      <c r="BI401"/>
      <c r="BK401" s="118"/>
      <c r="BL401" s="104"/>
      <c r="BM401" s="1"/>
      <c r="BN401" s="103"/>
      <c r="BO401" s="6"/>
      <c r="BP401" s="103"/>
      <c r="BQ401" s="6"/>
      <c r="BR401" s="6"/>
      <c r="BS401" s="6"/>
      <c r="BT401" s="105"/>
      <c r="BU401" s="105"/>
      <c r="BW401" s="5"/>
      <c r="BX401" s="5"/>
      <c r="CA401" s="6"/>
      <c r="CB401" s="1"/>
      <c r="CD401" s="23"/>
      <c r="CE401" s="23"/>
      <c r="CF401" s="8"/>
      <c r="CG401" s="5"/>
      <c r="CI401" s="1"/>
      <c r="CK401" s="10"/>
      <c r="CL401" s="106"/>
      <c r="CM401"/>
      <c r="CN401" s="103"/>
      <c r="CR401" s="1"/>
      <c r="CS401" s="1"/>
      <c r="CT401" s="1"/>
    </row>
    <row r="402" spans="1:98">
      <c r="A402" s="1"/>
      <c r="B402" s="2"/>
      <c r="E402" s="1"/>
      <c r="F402" s="2"/>
      <c r="H402" s="3"/>
      <c r="J402" s="3"/>
      <c r="K402" s="3"/>
      <c r="L402" s="1"/>
      <c r="M402" s="4"/>
      <c r="N402"/>
      <c r="O402" s="1"/>
      <c r="U402" s="1"/>
      <c r="V402"/>
      <c r="X402" s="3"/>
      <c r="Z402"/>
      <c r="AA402"/>
      <c r="AB402"/>
      <c r="AD402" s="103"/>
      <c r="AE402" s="103"/>
      <c r="AG402" s="170"/>
      <c r="AH402"/>
      <c r="AI402" s="37"/>
      <c r="AJ402" s="37"/>
      <c r="AK402" s="5"/>
      <c r="AL402" s="5"/>
      <c r="AM402" s="1"/>
      <c r="AP402" s="100"/>
      <c r="AQ402" s="100"/>
      <c r="AR402" s="100"/>
      <c r="AS402" s="3"/>
      <c r="AT402" s="104"/>
      <c r="AU402"/>
      <c r="AV402" s="6"/>
      <c r="AW402" s="34"/>
      <c r="AY402" s="182"/>
      <c r="BA402" s="100"/>
      <c r="BB402" s="100"/>
      <c r="BC402" s="6"/>
      <c r="BE402" s="1"/>
      <c r="BI402"/>
      <c r="BK402" s="118"/>
      <c r="BL402" s="104"/>
      <c r="BM402" s="1"/>
      <c r="BN402" s="103"/>
      <c r="BO402" s="6"/>
      <c r="BP402" s="103"/>
      <c r="BQ402" s="6"/>
      <c r="BR402" s="6"/>
      <c r="BS402" s="6"/>
      <c r="BT402" s="105"/>
      <c r="BU402" s="105"/>
      <c r="BW402" s="5"/>
      <c r="BX402" s="5"/>
      <c r="CA402" s="6"/>
      <c r="CB402" s="1"/>
      <c r="CD402" s="23"/>
      <c r="CE402" s="23"/>
      <c r="CF402" s="8"/>
      <c r="CG402" s="5"/>
      <c r="CI402" s="1"/>
      <c r="CK402" s="10"/>
      <c r="CL402" s="106"/>
      <c r="CM402"/>
      <c r="CN402" s="103"/>
      <c r="CR402" s="1"/>
      <c r="CS402" s="1"/>
      <c r="CT402" s="1"/>
    </row>
    <row r="403" spans="1:98">
      <c r="A403" s="1"/>
      <c r="B403" s="2"/>
      <c r="E403" s="1"/>
      <c r="F403" s="2"/>
      <c r="H403" s="3"/>
      <c r="J403" s="3"/>
      <c r="K403" s="3"/>
      <c r="L403" s="1"/>
      <c r="M403" s="4"/>
      <c r="N403"/>
      <c r="O403" s="1"/>
      <c r="U403" s="1"/>
      <c r="V403"/>
      <c r="X403" s="3"/>
      <c r="Z403"/>
      <c r="AA403"/>
      <c r="AB403"/>
      <c r="AD403" s="103"/>
      <c r="AE403" s="103"/>
      <c r="AH403"/>
      <c r="AI403" s="37"/>
      <c r="AJ403" s="37"/>
      <c r="AK403" s="5"/>
      <c r="AL403" s="5"/>
      <c r="AM403" s="1"/>
      <c r="AP403" s="100"/>
      <c r="AQ403" s="100"/>
      <c r="AR403" s="100"/>
      <c r="AS403" s="3"/>
      <c r="AT403" s="104"/>
      <c r="AU403"/>
      <c r="AV403" s="6"/>
      <c r="AW403" s="34"/>
      <c r="AY403" s="182"/>
      <c r="BA403" s="100"/>
      <c r="BB403" s="100"/>
      <c r="BC403" s="6"/>
      <c r="BE403" s="1"/>
      <c r="BI403"/>
      <c r="BK403" s="118"/>
      <c r="BL403" s="104"/>
      <c r="BM403" s="1"/>
      <c r="BN403" s="103"/>
      <c r="BO403" s="6"/>
      <c r="BP403" s="103"/>
      <c r="BQ403" s="6"/>
      <c r="BR403" s="6"/>
      <c r="BS403" s="6"/>
      <c r="BT403" s="105"/>
      <c r="BU403" s="105"/>
      <c r="BW403" s="5"/>
      <c r="BX403" s="5"/>
      <c r="CA403" s="6"/>
      <c r="CB403" s="1"/>
      <c r="CD403" s="23"/>
      <c r="CE403" s="23"/>
      <c r="CF403" s="8"/>
      <c r="CG403" s="5"/>
      <c r="CI403" s="1"/>
      <c r="CK403" s="10"/>
      <c r="CL403" s="106"/>
      <c r="CM403"/>
      <c r="CN403" s="103"/>
      <c r="CR403" s="1"/>
      <c r="CS403" s="1"/>
      <c r="CT403" s="1"/>
    </row>
    <row r="404" spans="1:98">
      <c r="A404" s="1"/>
      <c r="B404" s="2"/>
      <c r="E404" s="1"/>
      <c r="F404" s="2"/>
      <c r="H404" s="3"/>
      <c r="J404" s="3"/>
      <c r="K404" s="3"/>
      <c r="L404" s="1"/>
      <c r="M404" s="4"/>
      <c r="N404"/>
      <c r="O404" s="1"/>
      <c r="U404" s="1"/>
      <c r="V404"/>
      <c r="X404" s="3"/>
      <c r="Z404"/>
      <c r="AA404"/>
      <c r="AB404"/>
      <c r="AD404" s="103"/>
      <c r="AE404" s="103"/>
      <c r="AH404"/>
      <c r="AI404" s="37"/>
      <c r="AJ404" s="37"/>
      <c r="AK404" s="5"/>
      <c r="AL404" s="5"/>
      <c r="AM404" s="1"/>
      <c r="AP404" s="100"/>
      <c r="AQ404" s="100"/>
      <c r="AR404" s="100"/>
      <c r="AS404" s="3"/>
      <c r="AT404" s="104"/>
      <c r="AU404"/>
      <c r="AV404" s="6"/>
      <c r="AW404" s="34"/>
      <c r="AY404" s="182"/>
      <c r="BA404" s="100"/>
      <c r="BB404" s="100"/>
      <c r="BC404" s="6"/>
      <c r="BE404" s="1"/>
      <c r="BI404"/>
      <c r="BK404" s="118"/>
      <c r="BL404" s="104"/>
      <c r="BM404" s="1"/>
      <c r="BN404" s="103"/>
      <c r="BO404" s="6"/>
      <c r="BP404" s="103"/>
      <c r="BQ404" s="6"/>
      <c r="BR404" s="6"/>
      <c r="BS404" s="6"/>
      <c r="BT404" s="105"/>
      <c r="BU404" s="105"/>
      <c r="BW404" s="5"/>
      <c r="BX404" s="5"/>
      <c r="CA404" s="6"/>
      <c r="CB404" s="1"/>
      <c r="CD404" s="23"/>
      <c r="CE404" s="23"/>
      <c r="CF404" s="8"/>
      <c r="CG404" s="5"/>
      <c r="CI404" s="1"/>
      <c r="CK404" s="10"/>
      <c r="CL404" s="106"/>
      <c r="CM404"/>
      <c r="CN404" s="103"/>
      <c r="CR404" s="1"/>
      <c r="CS404" s="1"/>
      <c r="CT404" s="1"/>
    </row>
    <row r="405" spans="1:98">
      <c r="A405" s="1"/>
      <c r="B405" s="2"/>
      <c r="E405" s="1"/>
      <c r="F405" s="2"/>
      <c r="H405" s="3"/>
      <c r="J405" s="3"/>
      <c r="K405" s="3"/>
      <c r="L405" s="1"/>
      <c r="M405" s="4"/>
      <c r="N405"/>
      <c r="O405" s="1"/>
      <c r="U405" s="1"/>
      <c r="V405"/>
      <c r="X405" s="3"/>
      <c r="Z405"/>
      <c r="AA405"/>
      <c r="AB405"/>
      <c r="AD405" s="103"/>
      <c r="AE405" s="103"/>
      <c r="AG405" s="115"/>
      <c r="AH405"/>
      <c r="AI405" s="37"/>
      <c r="AJ405" s="37"/>
      <c r="AK405" s="5"/>
      <c r="AL405" s="5"/>
      <c r="AM405" s="1"/>
      <c r="AP405" s="100"/>
      <c r="AQ405" s="100"/>
      <c r="AR405" s="100"/>
      <c r="AS405" s="3"/>
      <c r="AT405" s="104"/>
      <c r="AU405"/>
      <c r="AV405" s="6"/>
      <c r="AW405" s="34"/>
      <c r="AY405" s="182"/>
      <c r="BA405" s="100"/>
      <c r="BB405" s="100"/>
      <c r="BC405" s="6"/>
      <c r="BE405" s="1"/>
      <c r="BI405"/>
      <c r="BK405" s="118"/>
      <c r="BL405" s="104"/>
      <c r="BM405" s="1"/>
      <c r="BN405" s="103"/>
      <c r="BO405" s="6"/>
      <c r="BP405" s="103"/>
      <c r="BQ405" s="6"/>
      <c r="BR405" s="6"/>
      <c r="BS405" s="6"/>
      <c r="BT405" s="105"/>
      <c r="BU405" s="105"/>
      <c r="BW405" s="5"/>
      <c r="BX405" s="5"/>
      <c r="CA405" s="6"/>
      <c r="CB405" s="1"/>
      <c r="CD405" s="23"/>
      <c r="CE405" s="23"/>
      <c r="CF405" s="8"/>
      <c r="CG405" s="5"/>
      <c r="CI405" s="1"/>
      <c r="CK405" s="10"/>
      <c r="CL405" s="106"/>
      <c r="CM405"/>
      <c r="CN405" s="103"/>
      <c r="CR405" s="1"/>
      <c r="CS405" s="1"/>
      <c r="CT405" s="1"/>
    </row>
    <row r="406" spans="1:98">
      <c r="A406" s="1"/>
      <c r="B406" s="2"/>
      <c r="E406" s="1"/>
      <c r="F406" s="2"/>
      <c r="H406" s="3"/>
      <c r="J406" s="3"/>
      <c r="K406" s="3"/>
      <c r="L406" s="1"/>
      <c r="M406" s="4"/>
      <c r="N406"/>
      <c r="O406" s="1"/>
      <c r="U406" s="1"/>
      <c r="V406"/>
      <c r="X406" s="3"/>
      <c r="Z406"/>
      <c r="AA406"/>
      <c r="AB406"/>
      <c r="AD406" s="103"/>
      <c r="AE406" s="103"/>
      <c r="AH406"/>
      <c r="AI406" s="37"/>
      <c r="AJ406" s="37"/>
      <c r="AK406" s="5"/>
      <c r="AL406" s="5"/>
      <c r="AM406" s="1"/>
      <c r="AP406" s="100"/>
      <c r="AQ406" s="100"/>
      <c r="AR406" s="100"/>
      <c r="AS406" s="3"/>
      <c r="AT406" s="104"/>
      <c r="AU406"/>
      <c r="AV406" s="6"/>
      <c r="AW406" s="34"/>
      <c r="AY406" s="182"/>
      <c r="BA406" s="100"/>
      <c r="BB406" s="100"/>
      <c r="BC406" s="6"/>
      <c r="BE406" s="1"/>
      <c r="BI406"/>
      <c r="BK406" s="118"/>
      <c r="BL406" s="104"/>
      <c r="BM406" s="1"/>
      <c r="BN406" s="103"/>
      <c r="BO406" s="6"/>
      <c r="BP406" s="103"/>
      <c r="BQ406" s="6"/>
      <c r="BR406" s="6"/>
      <c r="BS406" s="6"/>
      <c r="BT406" s="105"/>
      <c r="BU406" s="105"/>
      <c r="BW406" s="5"/>
      <c r="BX406" s="5"/>
      <c r="CA406" s="6"/>
      <c r="CB406" s="1"/>
      <c r="CD406" s="23"/>
      <c r="CE406" s="23"/>
      <c r="CF406" s="8"/>
      <c r="CG406" s="5"/>
      <c r="CI406" s="1"/>
      <c r="CK406" s="10"/>
      <c r="CL406" s="106"/>
      <c r="CM406"/>
      <c r="CN406" s="103"/>
      <c r="CR406" s="1"/>
      <c r="CS406" s="1"/>
      <c r="CT406" s="1"/>
    </row>
    <row r="407" spans="1:98">
      <c r="A407" s="1"/>
      <c r="B407" s="2"/>
      <c r="E407" s="1"/>
      <c r="F407" s="2"/>
      <c r="H407" s="3"/>
      <c r="J407" s="3"/>
      <c r="K407" s="3"/>
      <c r="L407" s="1"/>
      <c r="M407" s="4"/>
      <c r="N407"/>
      <c r="O407" s="1"/>
      <c r="U407" s="1"/>
      <c r="V407"/>
      <c r="X407" s="3"/>
      <c r="Z407"/>
      <c r="AA407"/>
      <c r="AB407"/>
      <c r="AD407" s="103"/>
      <c r="AE407" s="103"/>
      <c r="AH407"/>
      <c r="AI407" s="37"/>
      <c r="AJ407" s="37"/>
      <c r="AK407" s="5"/>
      <c r="AL407" s="5"/>
      <c r="AM407" s="1"/>
      <c r="AP407" s="100"/>
      <c r="AQ407" s="100"/>
      <c r="AR407" s="100"/>
      <c r="AS407" s="3"/>
      <c r="AT407" s="104"/>
      <c r="AU407"/>
      <c r="AV407" s="6"/>
      <c r="AW407" s="34"/>
      <c r="AY407" s="182"/>
      <c r="BA407" s="100"/>
      <c r="BB407" s="100"/>
      <c r="BC407" s="6"/>
      <c r="BE407" s="1"/>
      <c r="BI407"/>
      <c r="BK407" s="118"/>
      <c r="BL407" s="104"/>
      <c r="BM407" s="1"/>
      <c r="BN407" s="103"/>
      <c r="BO407" s="6"/>
      <c r="BP407" s="103"/>
      <c r="BQ407" s="6"/>
      <c r="BR407" s="6"/>
      <c r="BS407" s="6"/>
      <c r="BT407" s="105"/>
      <c r="BU407" s="105"/>
      <c r="BW407" s="5"/>
      <c r="BX407" s="5"/>
      <c r="CA407" s="6"/>
      <c r="CB407" s="1"/>
      <c r="CD407" s="23"/>
      <c r="CE407" s="23"/>
      <c r="CF407" s="8"/>
      <c r="CG407" s="5"/>
      <c r="CI407" s="1"/>
      <c r="CK407" s="10"/>
      <c r="CL407" s="106"/>
      <c r="CM407"/>
      <c r="CN407" s="103"/>
      <c r="CR407" s="1"/>
      <c r="CS407" s="1"/>
      <c r="CT407" s="1"/>
    </row>
    <row r="408" spans="1:98">
      <c r="A408" s="1"/>
      <c r="B408" s="2"/>
      <c r="E408" s="1"/>
      <c r="F408" s="2"/>
      <c r="H408" s="3"/>
      <c r="J408" s="3"/>
      <c r="K408" s="3"/>
      <c r="L408" s="1"/>
      <c r="M408" s="4"/>
      <c r="N408"/>
      <c r="O408" s="1"/>
      <c r="U408" s="1"/>
      <c r="V408"/>
      <c r="X408" s="3"/>
      <c r="Z408"/>
      <c r="AA408"/>
      <c r="AB408"/>
      <c r="AD408" s="103"/>
      <c r="AE408" s="103"/>
      <c r="AG408" s="115"/>
      <c r="AH408"/>
      <c r="AI408" s="37"/>
      <c r="AJ408" s="37"/>
      <c r="AK408" s="5"/>
      <c r="AL408" s="5"/>
      <c r="AM408" s="1"/>
      <c r="AP408" s="100"/>
      <c r="AQ408" s="100"/>
      <c r="AR408" s="100"/>
      <c r="AS408" s="3"/>
      <c r="AT408" s="104"/>
      <c r="AU408"/>
      <c r="AV408" s="6"/>
      <c r="AW408" s="34"/>
      <c r="AY408" s="182"/>
      <c r="BA408" s="100"/>
      <c r="BB408" s="100"/>
      <c r="BC408" s="6"/>
      <c r="BE408" s="1"/>
      <c r="BI408"/>
      <c r="BK408" s="118"/>
      <c r="BL408" s="104"/>
      <c r="BM408" s="1"/>
      <c r="BN408" s="103"/>
      <c r="BO408" s="6"/>
      <c r="BP408" s="103"/>
      <c r="BQ408" s="6"/>
      <c r="BR408" s="6"/>
      <c r="BS408" s="6"/>
      <c r="BT408" s="105"/>
      <c r="BU408" s="105"/>
      <c r="BW408" s="5"/>
      <c r="BX408" s="5"/>
      <c r="CA408" s="6"/>
      <c r="CB408" s="1"/>
      <c r="CD408" s="23"/>
      <c r="CE408" s="23"/>
      <c r="CF408" s="8"/>
      <c r="CG408" s="5"/>
      <c r="CI408" s="1"/>
      <c r="CK408" s="10"/>
      <c r="CL408" s="106"/>
      <c r="CM408"/>
      <c r="CN408" s="103"/>
      <c r="CR408" s="1"/>
      <c r="CS408" s="1"/>
      <c r="CT408" s="1"/>
    </row>
    <row r="409" spans="1:98">
      <c r="A409" s="1"/>
      <c r="B409" s="2"/>
      <c r="E409" s="1"/>
      <c r="F409" s="2"/>
      <c r="H409" s="3"/>
      <c r="J409" s="3"/>
      <c r="K409" s="3"/>
      <c r="L409" s="1"/>
      <c r="M409" s="4"/>
      <c r="N409"/>
      <c r="O409" s="1"/>
      <c r="U409" s="1"/>
      <c r="V409"/>
      <c r="X409" s="3"/>
      <c r="Z409"/>
      <c r="AA409"/>
      <c r="AB409"/>
      <c r="AD409" s="103"/>
      <c r="AE409" s="103"/>
      <c r="AH409"/>
      <c r="AI409" s="37"/>
      <c r="AJ409" s="37"/>
      <c r="AK409" s="5"/>
      <c r="AL409" s="5"/>
      <c r="AM409" s="1"/>
      <c r="AP409" s="100"/>
      <c r="AQ409" s="100"/>
      <c r="AR409" s="100"/>
      <c r="AS409" s="3"/>
      <c r="AT409" s="104"/>
      <c r="AU409"/>
      <c r="AV409" s="6"/>
      <c r="AW409" s="34"/>
      <c r="AY409" s="182"/>
      <c r="BA409" s="100"/>
      <c r="BB409" s="100"/>
      <c r="BC409" s="6"/>
      <c r="BE409" s="1"/>
      <c r="BI409"/>
      <c r="BK409" s="118"/>
      <c r="BL409" s="104"/>
      <c r="BM409" s="1"/>
      <c r="BN409" s="103"/>
      <c r="BO409" s="6"/>
      <c r="BP409" s="103"/>
      <c r="BQ409" s="6"/>
      <c r="BR409" s="6"/>
      <c r="BS409" s="6"/>
      <c r="BT409" s="105"/>
      <c r="BU409" s="105"/>
      <c r="BW409" s="5"/>
      <c r="BX409" s="5"/>
      <c r="CA409" s="6"/>
      <c r="CB409" s="1"/>
      <c r="CD409" s="23"/>
      <c r="CE409" s="23"/>
      <c r="CF409" s="8"/>
      <c r="CG409" s="5"/>
      <c r="CI409" s="1"/>
      <c r="CK409" s="10"/>
      <c r="CL409" s="106"/>
      <c r="CM409"/>
      <c r="CN409" s="103"/>
      <c r="CR409" s="1"/>
      <c r="CS409" s="1"/>
      <c r="CT409" s="1"/>
    </row>
    <row r="410" spans="1:98">
      <c r="A410" s="1"/>
      <c r="B410" s="2"/>
      <c r="E410" s="1"/>
      <c r="F410" s="2"/>
      <c r="H410" s="3"/>
      <c r="J410" s="3"/>
      <c r="K410" s="3"/>
      <c r="L410" s="1"/>
      <c r="M410" s="4"/>
      <c r="N410"/>
      <c r="O410" s="1"/>
      <c r="U410" s="1"/>
      <c r="V410"/>
      <c r="X410" s="3"/>
      <c r="Z410"/>
      <c r="AA410"/>
      <c r="AB410"/>
      <c r="AD410" s="103"/>
      <c r="AE410" s="103"/>
      <c r="AH410"/>
      <c r="AI410" s="37"/>
      <c r="AJ410" s="37"/>
      <c r="AK410" s="5"/>
      <c r="AL410" s="5"/>
      <c r="AM410" s="1"/>
      <c r="AP410" s="100"/>
      <c r="AQ410" s="100"/>
      <c r="AR410" s="100"/>
      <c r="AS410" s="3"/>
      <c r="AT410" s="104"/>
      <c r="AU410"/>
      <c r="AV410" s="6"/>
      <c r="AW410" s="34"/>
      <c r="AY410" s="182"/>
      <c r="BA410" s="100"/>
      <c r="BB410" s="100"/>
      <c r="BC410" s="6"/>
      <c r="BE410" s="1"/>
      <c r="BI410"/>
      <c r="BK410" s="118"/>
      <c r="BL410" s="104"/>
      <c r="BM410" s="1"/>
      <c r="BN410" s="103"/>
      <c r="BO410" s="6"/>
      <c r="BQ410" s="6"/>
      <c r="BR410" s="6"/>
      <c r="BS410" s="6"/>
      <c r="BT410" s="105"/>
      <c r="BU410" s="105"/>
      <c r="BW410" s="5"/>
      <c r="BX410" s="5"/>
      <c r="CA410" s="6"/>
      <c r="CB410" s="1"/>
      <c r="CD410" s="23"/>
      <c r="CE410" s="23"/>
      <c r="CF410" s="8"/>
      <c r="CG410" s="5"/>
      <c r="CI410" s="1"/>
      <c r="CK410" s="10"/>
      <c r="CL410" s="106"/>
      <c r="CM410"/>
      <c r="CN410" s="103"/>
      <c r="CR410" s="1"/>
      <c r="CS410" s="1"/>
      <c r="CT410" s="1"/>
    </row>
    <row r="411" spans="1:98">
      <c r="A411" s="1"/>
      <c r="B411" s="2"/>
      <c r="E411" s="1"/>
      <c r="F411" s="2"/>
      <c r="H411" s="3"/>
      <c r="J411" s="3"/>
      <c r="K411" s="3"/>
      <c r="L411" s="1"/>
      <c r="M411" s="4"/>
      <c r="N411"/>
      <c r="O411" s="1"/>
      <c r="U411" s="1"/>
      <c r="V411"/>
      <c r="X411" s="3"/>
      <c r="Z411"/>
      <c r="AA411"/>
      <c r="AB411"/>
      <c r="AD411" s="103"/>
      <c r="AE411" s="103"/>
      <c r="AH411"/>
      <c r="AI411" s="37"/>
      <c r="AJ411" s="37"/>
      <c r="AK411" s="5"/>
      <c r="AL411" s="5"/>
      <c r="AM411" s="1"/>
      <c r="AP411" s="100"/>
      <c r="AQ411" s="100"/>
      <c r="AR411" s="100"/>
      <c r="AS411" s="3"/>
      <c r="AT411" s="104"/>
      <c r="AU411"/>
      <c r="AV411" s="6"/>
      <c r="AW411" s="34"/>
      <c r="AY411" s="182"/>
      <c r="BA411" s="100"/>
      <c r="BB411" s="100"/>
      <c r="BC411" s="6"/>
      <c r="BE411" s="1"/>
      <c r="BI411"/>
      <c r="BK411" s="118"/>
      <c r="BL411" s="104"/>
      <c r="BM411" s="1"/>
      <c r="BN411" s="103"/>
      <c r="BO411" s="6"/>
      <c r="BP411" s="103"/>
      <c r="BQ411" s="6"/>
      <c r="BR411" s="6"/>
      <c r="BS411" s="6"/>
      <c r="BT411" s="105"/>
      <c r="BU411" s="105"/>
      <c r="BW411" s="5"/>
      <c r="BX411" s="5"/>
      <c r="CA411" s="6"/>
      <c r="CB411" s="1"/>
      <c r="CD411" s="23"/>
      <c r="CE411" s="23"/>
      <c r="CF411" s="8"/>
      <c r="CG411" s="5"/>
      <c r="CI411" s="1"/>
      <c r="CK411" s="10"/>
      <c r="CL411" s="106"/>
      <c r="CM411"/>
      <c r="CN411" s="103"/>
      <c r="CR411" s="1"/>
      <c r="CS411" s="1"/>
      <c r="CT411" s="1"/>
    </row>
    <row r="412" spans="1:98">
      <c r="A412" s="1"/>
      <c r="B412" s="2"/>
      <c r="E412" s="1"/>
      <c r="F412" s="2"/>
      <c r="H412" s="3"/>
      <c r="J412" s="3"/>
      <c r="K412" s="3"/>
      <c r="L412" s="1"/>
      <c r="M412" s="4"/>
      <c r="N412"/>
      <c r="O412" s="1"/>
      <c r="U412" s="1"/>
      <c r="V412"/>
      <c r="X412" s="3"/>
      <c r="Z412"/>
      <c r="AA412"/>
      <c r="AB412"/>
      <c r="AD412" s="103"/>
      <c r="AE412" s="103"/>
      <c r="AH412"/>
      <c r="AI412" s="37"/>
      <c r="AJ412" s="37"/>
      <c r="AK412" s="5"/>
      <c r="AL412" s="5"/>
      <c r="AM412" s="1"/>
      <c r="AP412" s="100"/>
      <c r="AQ412" s="100"/>
      <c r="AR412" s="100"/>
      <c r="AS412" s="3"/>
      <c r="AT412" s="104"/>
      <c r="AU412"/>
      <c r="AV412" s="6"/>
      <c r="AW412" s="34"/>
      <c r="AY412" s="182"/>
      <c r="BA412" s="100"/>
      <c r="BB412" s="100"/>
      <c r="BC412" s="6"/>
      <c r="BE412" s="1"/>
      <c r="BI412"/>
      <c r="BK412" s="118"/>
      <c r="BL412" s="104"/>
      <c r="BM412" s="1"/>
      <c r="BN412" s="103"/>
      <c r="BO412" s="6"/>
      <c r="BP412" s="103"/>
      <c r="BQ412" s="6"/>
      <c r="BR412" s="6"/>
      <c r="BS412" s="6"/>
      <c r="BT412" s="105"/>
      <c r="BU412" s="105"/>
      <c r="BW412" s="5"/>
      <c r="BX412" s="5"/>
      <c r="CA412" s="6"/>
      <c r="CB412" s="1"/>
      <c r="CD412" s="23"/>
      <c r="CE412" s="23"/>
      <c r="CF412" s="8"/>
      <c r="CG412" s="5"/>
      <c r="CI412" s="1"/>
      <c r="CK412" s="10"/>
      <c r="CL412" s="106"/>
      <c r="CM412"/>
      <c r="CN412" s="103"/>
      <c r="CR412" s="1"/>
      <c r="CS412" s="1"/>
      <c r="CT412" s="1"/>
    </row>
    <row r="413" spans="1:98">
      <c r="A413" s="1"/>
      <c r="B413" s="2"/>
      <c r="E413" s="1"/>
      <c r="F413" s="2"/>
      <c r="H413" s="3"/>
      <c r="J413" s="3"/>
      <c r="K413" s="3"/>
      <c r="L413" s="1"/>
      <c r="M413" s="4"/>
      <c r="N413"/>
      <c r="O413" s="1"/>
      <c r="U413" s="1"/>
      <c r="V413"/>
      <c r="X413" s="111"/>
      <c r="Z413"/>
      <c r="AA413"/>
      <c r="AB413"/>
      <c r="AD413" s="103"/>
      <c r="AE413" s="103"/>
      <c r="AK413" s="107"/>
      <c r="AL413" s="107"/>
      <c r="AM413" s="1"/>
      <c r="AP413" s="100"/>
      <c r="AQ413" s="100"/>
      <c r="AR413" s="100"/>
      <c r="AS413" s="3"/>
      <c r="AT413" s="104"/>
      <c r="AU413"/>
      <c r="AV413" s="147"/>
      <c r="AW413" s="34"/>
      <c r="AY413" s="182"/>
      <c r="BA413" s="100"/>
      <c r="BB413" s="100"/>
      <c r="BC413" s="147"/>
      <c r="BE413" s="1"/>
      <c r="BK413" s="103"/>
      <c r="BL413" s="104"/>
      <c r="BM413" s="1"/>
      <c r="BN413" s="103"/>
      <c r="BO413" s="147"/>
      <c r="BP413" s="103"/>
      <c r="BQ413" s="147"/>
      <c r="BR413" s="6"/>
      <c r="BS413" s="6"/>
      <c r="BT413" s="105"/>
      <c r="BU413" s="105"/>
      <c r="BW413" s="5"/>
      <c r="BX413" s="5"/>
      <c r="CA413" s="6"/>
      <c r="CB413" s="1"/>
      <c r="CD413" s="23"/>
      <c r="CE413" s="23"/>
      <c r="CF413" s="8"/>
      <c r="CG413" s="107"/>
      <c r="CI413" s="109"/>
      <c r="CK413" s="10"/>
      <c r="CL413" s="106"/>
      <c r="CR413" s="1"/>
      <c r="CS413" s="1"/>
      <c r="CT413" s="1"/>
    </row>
    <row r="414" spans="1:98">
      <c r="A414" s="1"/>
      <c r="B414" s="2"/>
      <c r="E414" s="1"/>
      <c r="F414" s="2"/>
      <c r="H414" s="3"/>
      <c r="J414" s="3"/>
      <c r="K414" s="3"/>
      <c r="L414" s="1"/>
      <c r="M414" s="4"/>
      <c r="N414"/>
      <c r="O414" s="1"/>
      <c r="U414" s="1"/>
      <c r="V414"/>
      <c r="X414" s="111"/>
      <c r="Z414"/>
      <c r="AA414"/>
      <c r="AB414"/>
      <c r="AD414" s="103"/>
      <c r="AE414" s="103"/>
      <c r="AH414"/>
      <c r="AK414" s="107"/>
      <c r="AL414" s="107"/>
      <c r="AM414" s="1"/>
      <c r="AP414" s="100"/>
      <c r="AQ414" s="100"/>
      <c r="AR414" s="100"/>
      <c r="AS414" s="3"/>
      <c r="AT414" s="104"/>
      <c r="AU414"/>
      <c r="AV414" s="147"/>
      <c r="AW414" s="34"/>
      <c r="AY414" s="182"/>
      <c r="BA414" s="100"/>
      <c r="BB414" s="100"/>
      <c r="BC414" s="6"/>
      <c r="BE414" s="1"/>
      <c r="BK414" s="103"/>
      <c r="BL414" s="104"/>
      <c r="BM414" s="1"/>
      <c r="BN414" s="103"/>
      <c r="BO414" s="147"/>
      <c r="BP414" s="103"/>
      <c r="BQ414" s="147"/>
      <c r="BR414" s="6"/>
      <c r="BS414" s="11"/>
      <c r="BT414" s="105"/>
      <c r="BU414" s="105"/>
      <c r="BW414" s="5"/>
      <c r="BX414" s="5"/>
      <c r="CA414" s="6"/>
      <c r="CB414" s="1"/>
      <c r="CD414" s="23"/>
      <c r="CE414" s="23"/>
      <c r="CF414" s="8"/>
      <c r="CG414" s="107"/>
      <c r="CI414" s="109"/>
      <c r="CK414" s="10"/>
      <c r="CL414" s="106"/>
      <c r="CR414" s="1"/>
      <c r="CS414" s="1"/>
      <c r="CT414" s="1"/>
    </row>
    <row r="415" spans="1:98">
      <c r="A415" s="1"/>
      <c r="B415" s="2"/>
      <c r="E415" s="1"/>
      <c r="F415" s="2"/>
      <c r="H415" s="3"/>
      <c r="J415" s="3"/>
      <c r="K415" s="3"/>
      <c r="L415" s="1"/>
      <c r="M415" s="4"/>
      <c r="N415"/>
      <c r="O415" s="1"/>
      <c r="U415" s="1"/>
      <c r="V415"/>
      <c r="X415" s="111"/>
      <c r="Z415"/>
      <c r="AA415"/>
      <c r="AB415"/>
      <c r="AD415" s="103"/>
      <c r="AE415" s="103"/>
      <c r="AH415"/>
      <c r="AK415" s="107"/>
      <c r="AL415" s="107"/>
      <c r="AM415" s="1"/>
      <c r="AP415" s="100"/>
      <c r="AQ415" s="100"/>
      <c r="AR415" s="100"/>
      <c r="AS415" s="3"/>
      <c r="AT415" s="151"/>
      <c r="AU415"/>
      <c r="AV415" s="147"/>
      <c r="AW415" s="34"/>
      <c r="AY415" s="182"/>
      <c r="BA415" s="100"/>
      <c r="BB415" s="100"/>
      <c r="BC415" s="147"/>
      <c r="BE415" s="1"/>
      <c r="BI415"/>
      <c r="BK415" s="103"/>
      <c r="BL415" s="104"/>
      <c r="BM415" s="1"/>
      <c r="BN415" s="103"/>
      <c r="BO415" s="147"/>
      <c r="BP415" s="103"/>
      <c r="BQ415" s="147"/>
      <c r="BR415" s="6"/>
      <c r="BS415" s="11"/>
      <c r="BT415" s="105"/>
      <c r="BU415" s="105"/>
      <c r="BW415" s="5"/>
      <c r="BX415" s="5"/>
      <c r="CA415" s="6"/>
      <c r="CB415" s="1"/>
      <c r="CD415" s="23"/>
      <c r="CE415" s="23"/>
      <c r="CF415" s="8"/>
      <c r="CG415" s="107"/>
      <c r="CI415" s="109"/>
      <c r="CK415" s="10"/>
      <c r="CL415" s="106"/>
      <c r="CR415" s="1"/>
      <c r="CS415" s="1"/>
      <c r="CT415" s="1"/>
    </row>
    <row r="416" spans="1:98">
      <c r="A416" s="1"/>
      <c r="B416" s="2"/>
      <c r="E416" s="1"/>
      <c r="F416" s="2"/>
      <c r="H416" s="3"/>
      <c r="J416" s="3"/>
      <c r="K416" s="3"/>
      <c r="L416" s="1"/>
      <c r="M416" s="4"/>
      <c r="N416"/>
      <c r="O416" s="1"/>
      <c r="U416" s="1"/>
      <c r="V416"/>
      <c r="X416" s="111"/>
      <c r="Z416"/>
      <c r="AA416"/>
      <c r="AB416"/>
      <c r="AD416" s="103"/>
      <c r="AE416" s="103"/>
      <c r="AH416"/>
      <c r="AK416" s="107"/>
      <c r="AL416" s="107"/>
      <c r="AM416" s="1"/>
      <c r="AP416" s="100"/>
      <c r="AQ416" s="100"/>
      <c r="AR416" s="100"/>
      <c r="AS416" s="3"/>
      <c r="AT416" s="151"/>
      <c r="AU416"/>
      <c r="AV416" s="147"/>
      <c r="AW416" s="34"/>
      <c r="AY416" s="182"/>
      <c r="BA416" s="100"/>
      <c r="BB416" s="100"/>
      <c r="BC416" s="147"/>
      <c r="BE416" s="1"/>
      <c r="BI416"/>
      <c r="BK416" s="103"/>
      <c r="BL416" s="104"/>
      <c r="BM416" s="1"/>
      <c r="BN416" s="103"/>
      <c r="BO416" s="147"/>
      <c r="BP416" s="103"/>
      <c r="BQ416" s="147"/>
      <c r="BR416" s="6"/>
      <c r="BS416" s="11"/>
      <c r="BT416" s="105"/>
      <c r="BU416" s="105"/>
      <c r="BW416" s="5"/>
      <c r="BX416" s="5"/>
      <c r="CA416" s="6"/>
      <c r="CB416" s="1"/>
      <c r="CD416" s="23"/>
      <c r="CE416" s="23"/>
      <c r="CF416" s="8"/>
      <c r="CG416" s="107"/>
      <c r="CI416" s="109"/>
      <c r="CK416" s="10"/>
      <c r="CL416" s="106"/>
      <c r="CR416" s="1"/>
      <c r="CS416" s="1"/>
      <c r="CT416" s="1"/>
    </row>
    <row r="417" spans="1:98">
      <c r="A417" s="1"/>
      <c r="B417" s="2"/>
      <c r="E417" s="1"/>
      <c r="F417" s="2"/>
      <c r="H417" s="3"/>
      <c r="J417" s="3"/>
      <c r="K417" s="3"/>
      <c r="L417" s="1"/>
      <c r="M417" s="4"/>
      <c r="N417"/>
      <c r="O417" s="1"/>
      <c r="U417" s="1"/>
      <c r="V417"/>
      <c r="X417" s="111"/>
      <c r="Z417"/>
      <c r="AA417"/>
      <c r="AB417"/>
      <c r="AD417" s="103"/>
      <c r="AE417" s="103"/>
      <c r="AH417"/>
      <c r="AK417" s="107"/>
      <c r="AL417" s="107"/>
      <c r="AM417" s="1"/>
      <c r="AP417" s="100"/>
      <c r="AQ417" s="100"/>
      <c r="AR417" s="100"/>
      <c r="AS417" s="3"/>
      <c r="AT417" s="151"/>
      <c r="AU417"/>
      <c r="AV417" s="147"/>
      <c r="AW417" s="34"/>
      <c r="AY417" s="182"/>
      <c r="BA417" s="100"/>
      <c r="BB417" s="100"/>
      <c r="BC417" s="147"/>
      <c r="BE417" s="1"/>
      <c r="BI417" s="103"/>
      <c r="BK417" s="118"/>
      <c r="BL417" s="104"/>
      <c r="BM417" s="1"/>
      <c r="BN417" s="103"/>
      <c r="BO417" s="147"/>
      <c r="BP417" s="103"/>
      <c r="BQ417" s="147"/>
      <c r="BR417" s="6"/>
      <c r="BS417" s="11"/>
      <c r="BT417" s="105"/>
      <c r="BU417" s="105"/>
      <c r="BW417" s="5"/>
      <c r="BX417" s="5"/>
      <c r="CA417" s="6"/>
      <c r="CB417" s="1"/>
      <c r="CD417" s="23"/>
      <c r="CE417" s="23"/>
      <c r="CF417" s="8"/>
      <c r="CG417" s="107"/>
      <c r="CI417" s="109"/>
      <c r="CK417" s="10"/>
      <c r="CL417" s="106"/>
      <c r="CR417" s="1"/>
      <c r="CS417" s="1"/>
      <c r="CT417" s="1"/>
    </row>
    <row r="418" spans="1:98">
      <c r="A418" s="1"/>
      <c r="B418" s="2"/>
      <c r="E418" s="1"/>
      <c r="F418" s="2"/>
      <c r="H418" s="3"/>
      <c r="J418" s="3"/>
      <c r="K418" s="3"/>
      <c r="L418" s="1"/>
      <c r="M418" s="4"/>
      <c r="N418"/>
      <c r="O418" s="1"/>
      <c r="U418" s="1"/>
      <c r="V418"/>
      <c r="X418" s="111"/>
      <c r="Z418"/>
      <c r="AA418"/>
      <c r="AB418"/>
      <c r="AD418" s="103"/>
      <c r="AE418" s="103"/>
      <c r="AH418"/>
      <c r="AK418" s="107"/>
      <c r="AL418" s="107"/>
      <c r="AM418" s="1"/>
      <c r="AP418" s="100"/>
      <c r="AQ418" s="100"/>
      <c r="AR418" s="100"/>
      <c r="AS418" s="3"/>
      <c r="AT418" s="104"/>
      <c r="AU418"/>
      <c r="AV418" s="6"/>
      <c r="AW418" s="34"/>
      <c r="AY418" s="182"/>
      <c r="BA418" s="100"/>
      <c r="BB418" s="100"/>
      <c r="BC418" s="6"/>
      <c r="BE418" s="1"/>
      <c r="BI418"/>
      <c r="BK418" s="103"/>
      <c r="BL418" s="104"/>
      <c r="BM418" s="1"/>
      <c r="BN418" s="103"/>
      <c r="BO418" s="147"/>
      <c r="BQ418" s="147"/>
      <c r="BR418" s="6"/>
      <c r="BS418" s="11"/>
      <c r="BT418" s="105"/>
      <c r="BU418" s="105"/>
      <c r="BW418" s="5"/>
      <c r="BX418" s="5"/>
      <c r="CA418" s="6"/>
      <c r="CB418" s="1"/>
      <c r="CD418" s="23"/>
      <c r="CE418" s="23"/>
      <c r="CF418" s="8"/>
      <c r="CG418" s="107"/>
      <c r="CI418" s="109"/>
      <c r="CK418" s="10"/>
      <c r="CL418" s="106"/>
      <c r="CR418" s="1"/>
      <c r="CS418" s="1"/>
      <c r="CT418" s="1"/>
    </row>
    <row r="419" spans="1:98">
      <c r="A419" s="1"/>
      <c r="B419" s="2"/>
      <c r="E419" s="1"/>
      <c r="F419" s="2"/>
      <c r="H419" s="3"/>
      <c r="J419" s="3"/>
      <c r="K419" s="3"/>
      <c r="L419" s="1"/>
      <c r="M419" s="4"/>
      <c r="N419"/>
      <c r="O419" s="1"/>
      <c r="U419" s="1"/>
      <c r="V419"/>
      <c r="X419" s="111"/>
      <c r="Z419"/>
      <c r="AA419"/>
      <c r="AB419"/>
      <c r="AD419" s="103"/>
      <c r="AE419" s="103"/>
      <c r="AH419"/>
      <c r="AK419" s="107"/>
      <c r="AL419" s="107"/>
      <c r="AM419" s="1"/>
      <c r="AP419" s="100"/>
      <c r="AQ419" s="100"/>
      <c r="AR419" s="100"/>
      <c r="AS419" s="3"/>
      <c r="AT419" s="104"/>
      <c r="AU419"/>
      <c r="AV419" s="6"/>
      <c r="AW419" s="34"/>
      <c r="AY419" s="182"/>
      <c r="BA419" s="100"/>
      <c r="BB419" s="100"/>
      <c r="BC419" s="6"/>
      <c r="BE419" s="1"/>
      <c r="BI419"/>
      <c r="BK419" s="103"/>
      <c r="BL419" s="104"/>
      <c r="BM419" s="1"/>
      <c r="BN419" s="103"/>
      <c r="BO419" s="147"/>
      <c r="BQ419" s="147"/>
      <c r="BR419" s="6"/>
      <c r="BS419" s="11"/>
      <c r="BT419" s="105"/>
      <c r="BU419" s="105"/>
      <c r="BW419" s="5"/>
      <c r="BX419" s="5"/>
      <c r="CA419" s="6"/>
      <c r="CB419" s="1"/>
      <c r="CD419" s="23"/>
      <c r="CE419" s="23"/>
      <c r="CF419" s="8"/>
      <c r="CG419" s="107"/>
      <c r="CI419" s="109"/>
      <c r="CK419" s="10"/>
      <c r="CL419" s="106"/>
      <c r="CR419" s="1"/>
      <c r="CS419" s="1"/>
      <c r="CT419" s="1"/>
    </row>
    <row r="420" spans="1:98">
      <c r="A420" s="1"/>
      <c r="B420" s="2"/>
      <c r="E420" s="1"/>
      <c r="F420" s="2"/>
      <c r="H420" s="3"/>
      <c r="J420" s="3"/>
      <c r="K420" s="3"/>
      <c r="L420" s="1"/>
      <c r="M420" s="4"/>
      <c r="N420"/>
      <c r="O420" s="1"/>
      <c r="U420" s="1"/>
      <c r="V420"/>
      <c r="X420" s="3"/>
      <c r="Z420"/>
      <c r="AA420"/>
      <c r="AB420"/>
      <c r="AD420" s="103"/>
      <c r="AE420" s="103"/>
      <c r="AH420"/>
      <c r="AK420" s="107"/>
      <c r="AL420" s="107"/>
      <c r="AM420" s="1"/>
      <c r="AP420" s="100"/>
      <c r="AQ420" s="100"/>
      <c r="AR420" s="100"/>
      <c r="AS420" s="3"/>
      <c r="AT420" s="151"/>
      <c r="AU420"/>
      <c r="AV420" s="147"/>
      <c r="AW420" s="34"/>
      <c r="AY420" s="182"/>
      <c r="BA420" s="100"/>
      <c r="BB420" s="100"/>
      <c r="BC420" s="147"/>
      <c r="BE420" s="1"/>
      <c r="BI420"/>
      <c r="BK420" s="103"/>
      <c r="BL420" s="104"/>
      <c r="BM420" s="1"/>
      <c r="BN420" s="103"/>
      <c r="BO420" s="147"/>
      <c r="BQ420" s="147"/>
      <c r="BR420" s="6"/>
      <c r="BS420" s="11"/>
      <c r="BT420" s="105"/>
      <c r="BU420" s="105"/>
      <c r="BW420" s="5"/>
      <c r="BX420" s="5"/>
      <c r="CA420" s="6"/>
      <c r="CB420" s="1"/>
      <c r="CD420" s="23"/>
      <c r="CE420" s="23"/>
      <c r="CF420" s="8"/>
      <c r="CG420" s="107"/>
      <c r="CI420" s="109"/>
      <c r="CK420" s="10"/>
      <c r="CL420" s="106"/>
      <c r="CR420" s="1"/>
      <c r="CS420" s="1"/>
      <c r="CT420" s="1"/>
    </row>
    <row r="421" spans="1:98">
      <c r="A421" s="1"/>
      <c r="B421" s="2"/>
      <c r="E421" s="1"/>
      <c r="F421" s="2"/>
      <c r="H421" s="3"/>
      <c r="J421" s="3"/>
      <c r="K421" s="3"/>
      <c r="L421" s="1"/>
      <c r="M421" s="4"/>
      <c r="N421"/>
      <c r="O421" s="1"/>
      <c r="U421" s="1"/>
      <c r="V421"/>
      <c r="X421" s="3"/>
      <c r="Z421"/>
      <c r="AA421"/>
      <c r="AB421"/>
      <c r="AD421" s="103"/>
      <c r="AE421" s="103"/>
      <c r="AH421"/>
      <c r="AK421" s="107"/>
      <c r="AL421" s="107"/>
      <c r="AM421" s="1"/>
      <c r="AP421" s="100"/>
      <c r="AQ421" s="100"/>
      <c r="AR421" s="100"/>
      <c r="AS421" s="3"/>
      <c r="AT421" s="151"/>
      <c r="AU421"/>
      <c r="AV421" s="147"/>
      <c r="AW421" s="34"/>
      <c r="AY421" s="182"/>
      <c r="BA421" s="100"/>
      <c r="BB421" s="100"/>
      <c r="BC421" s="147"/>
      <c r="BE421" s="1"/>
      <c r="BI421"/>
      <c r="BK421" s="118"/>
      <c r="BL421" s="104"/>
      <c r="BM421" s="1"/>
      <c r="BN421" s="103"/>
      <c r="BO421" s="147"/>
      <c r="BQ421" s="147"/>
      <c r="BR421" s="6"/>
      <c r="BS421" s="11"/>
      <c r="BT421" s="105"/>
      <c r="BU421" s="105"/>
      <c r="BW421" s="5"/>
      <c r="BX421" s="5"/>
      <c r="CA421" s="6"/>
      <c r="CB421" s="1"/>
      <c r="CD421" s="23"/>
      <c r="CE421" s="23"/>
      <c r="CF421" s="8"/>
      <c r="CG421" s="107"/>
      <c r="CI421" s="109"/>
      <c r="CK421" s="10"/>
      <c r="CL421" s="106"/>
      <c r="CR421" s="1"/>
      <c r="CS421" s="1"/>
      <c r="CT421" s="1"/>
    </row>
    <row r="422" spans="1:98">
      <c r="A422" s="1"/>
      <c r="B422" s="2"/>
      <c r="E422" s="1"/>
      <c r="F422" s="2"/>
      <c r="H422" s="3"/>
      <c r="J422" s="3"/>
      <c r="K422" s="3"/>
      <c r="L422" s="1"/>
      <c r="M422" s="4"/>
      <c r="N422"/>
      <c r="O422" s="1"/>
      <c r="U422" s="1"/>
      <c r="V422"/>
      <c r="X422" s="3"/>
      <c r="Z422"/>
      <c r="AA422"/>
      <c r="AB422"/>
      <c r="AD422" s="103"/>
      <c r="AE422" s="103"/>
      <c r="AH422"/>
      <c r="AK422" s="107"/>
      <c r="AL422" s="107"/>
      <c r="AM422" s="1"/>
      <c r="AP422" s="100"/>
      <c r="AQ422" s="100"/>
      <c r="AR422" s="100"/>
      <c r="AS422" s="3"/>
      <c r="AT422" s="151"/>
      <c r="AU422"/>
      <c r="AV422" s="147"/>
      <c r="AW422" s="34"/>
      <c r="AY422" s="182"/>
      <c r="BA422" s="100"/>
      <c r="BB422" s="100"/>
      <c r="BC422" s="147"/>
      <c r="BE422" s="1"/>
      <c r="BI422"/>
      <c r="BK422" s="103"/>
      <c r="BL422" s="104"/>
      <c r="BM422" s="1"/>
      <c r="BN422" s="103"/>
      <c r="BO422" s="147"/>
      <c r="BQ422" s="147"/>
      <c r="BR422" s="6"/>
      <c r="BS422" s="11"/>
      <c r="BT422" s="105"/>
      <c r="BU422" s="105"/>
      <c r="BW422" s="5"/>
      <c r="BX422" s="5"/>
      <c r="CA422" s="6"/>
      <c r="CB422" s="1"/>
      <c r="CD422" s="23"/>
      <c r="CE422" s="23"/>
      <c r="CF422" s="8"/>
      <c r="CG422" s="107"/>
      <c r="CI422" s="109"/>
      <c r="CK422" s="10"/>
      <c r="CL422" s="106"/>
      <c r="CR422" s="1"/>
      <c r="CS422" s="1"/>
      <c r="CT422" s="1"/>
    </row>
    <row r="423" spans="1:98">
      <c r="A423" s="1"/>
      <c r="B423" s="2"/>
      <c r="E423" s="1"/>
      <c r="F423" s="2"/>
      <c r="H423" s="3"/>
      <c r="J423" s="3"/>
      <c r="K423" s="3"/>
      <c r="L423" s="1"/>
      <c r="M423" s="4"/>
      <c r="N423"/>
      <c r="O423" s="1"/>
      <c r="U423" s="1"/>
      <c r="V423"/>
      <c r="X423" s="3"/>
      <c r="Z423"/>
      <c r="AA423"/>
      <c r="AB423"/>
      <c r="AD423" s="103"/>
      <c r="AE423" s="103"/>
      <c r="AH423"/>
      <c r="AK423" s="107"/>
      <c r="AL423" s="107"/>
      <c r="AM423" s="1"/>
      <c r="AP423" s="100"/>
      <c r="AQ423" s="100"/>
      <c r="AR423" s="100"/>
      <c r="AS423" s="3"/>
      <c r="AT423" s="151"/>
      <c r="AU423"/>
      <c r="AV423" s="147"/>
      <c r="AW423" s="34"/>
      <c r="AY423" s="182"/>
      <c r="BA423" s="100"/>
      <c r="BB423" s="100"/>
      <c r="BC423" s="147"/>
      <c r="BE423" s="1"/>
      <c r="BI423"/>
      <c r="BK423" s="103"/>
      <c r="BL423" s="104"/>
      <c r="BM423" s="1"/>
      <c r="BN423" s="103"/>
      <c r="BO423" s="147"/>
      <c r="BQ423" s="147"/>
      <c r="BR423" s="6"/>
      <c r="BS423" s="11"/>
      <c r="BT423" s="105"/>
      <c r="BU423" s="105"/>
      <c r="BW423" s="5"/>
      <c r="BX423" s="5"/>
      <c r="CA423" s="6"/>
      <c r="CB423" s="1"/>
      <c r="CD423" s="23"/>
      <c r="CE423" s="23"/>
      <c r="CF423" s="8"/>
      <c r="CG423" s="107"/>
      <c r="CI423" s="109"/>
      <c r="CK423" s="10"/>
      <c r="CL423" s="106"/>
      <c r="CR423" s="1"/>
      <c r="CS423" s="1"/>
      <c r="CT423" s="1"/>
    </row>
    <row r="424" spans="1:98">
      <c r="A424" s="1"/>
      <c r="B424" s="2"/>
      <c r="E424" s="1"/>
      <c r="F424" s="2"/>
      <c r="H424" s="3"/>
      <c r="J424" s="3"/>
      <c r="K424" s="3"/>
      <c r="L424" s="1"/>
      <c r="M424" s="4"/>
      <c r="N424"/>
      <c r="O424" s="1"/>
      <c r="U424" s="1"/>
      <c r="V424"/>
      <c r="X424" s="3"/>
      <c r="Z424"/>
      <c r="AA424"/>
      <c r="AB424"/>
      <c r="AD424" s="103"/>
      <c r="AE424" s="103"/>
      <c r="AH424"/>
      <c r="AK424" s="107"/>
      <c r="AL424" s="107"/>
      <c r="AM424" s="1"/>
      <c r="AP424" s="100"/>
      <c r="AQ424" s="100"/>
      <c r="AR424" s="100"/>
      <c r="AS424" s="3"/>
      <c r="AT424" s="151"/>
      <c r="AU424"/>
      <c r="AV424" s="147"/>
      <c r="AW424" s="34"/>
      <c r="AY424" s="182"/>
      <c r="BA424" s="100"/>
      <c r="BB424" s="100"/>
      <c r="BC424" s="147"/>
      <c r="BE424" s="1"/>
      <c r="BI424"/>
      <c r="BK424" s="103"/>
      <c r="BL424" s="104"/>
      <c r="BM424" s="1"/>
      <c r="BN424" s="103"/>
      <c r="BO424" s="147"/>
      <c r="BQ424" s="147"/>
      <c r="BR424" s="6"/>
      <c r="BS424" s="11"/>
      <c r="BT424" s="105"/>
      <c r="BU424" s="105"/>
      <c r="BW424" s="5"/>
      <c r="BX424" s="5"/>
      <c r="CA424" s="6"/>
      <c r="CB424" s="1"/>
      <c r="CD424" s="23"/>
      <c r="CE424" s="23"/>
      <c r="CF424" s="8"/>
      <c r="CG424" s="107"/>
      <c r="CI424" s="109"/>
      <c r="CK424" s="10"/>
      <c r="CL424" s="106"/>
      <c r="CR424" s="1"/>
      <c r="CS424" s="1"/>
      <c r="CT424" s="1"/>
    </row>
    <row r="425" spans="1:98">
      <c r="A425" s="1"/>
      <c r="B425" s="2"/>
      <c r="E425" s="1"/>
      <c r="F425" s="2"/>
      <c r="H425" s="3"/>
      <c r="J425" s="3"/>
      <c r="K425" s="3"/>
      <c r="L425" s="1"/>
      <c r="M425" s="4"/>
      <c r="N425"/>
      <c r="O425" s="1"/>
      <c r="U425" s="1"/>
      <c r="V425"/>
      <c r="X425" s="3"/>
      <c r="Z425"/>
      <c r="AA425"/>
      <c r="AB425"/>
      <c r="AD425" s="103"/>
      <c r="AE425" s="103"/>
      <c r="AH425"/>
      <c r="AK425" s="107"/>
      <c r="AL425" s="107"/>
      <c r="AM425" s="1"/>
      <c r="AP425" s="100"/>
      <c r="AQ425" s="100"/>
      <c r="AR425" s="100"/>
      <c r="AS425" s="3"/>
      <c r="AT425" s="151"/>
      <c r="AU425"/>
      <c r="AV425" s="147"/>
      <c r="AW425" s="34"/>
      <c r="AY425" s="182"/>
      <c r="BA425" s="100"/>
      <c r="BB425" s="100"/>
      <c r="BC425" s="147"/>
      <c r="BE425" s="1"/>
      <c r="BI425"/>
      <c r="BK425" s="103"/>
      <c r="BL425" s="104"/>
      <c r="BM425" s="1"/>
      <c r="BN425" s="103"/>
      <c r="BO425" s="147"/>
      <c r="BQ425" s="147"/>
      <c r="BR425" s="6"/>
      <c r="BS425" s="11"/>
      <c r="BT425" s="105"/>
      <c r="BU425" s="105"/>
      <c r="BW425" s="5"/>
      <c r="BX425" s="5"/>
      <c r="CA425" s="6"/>
      <c r="CB425" s="1"/>
      <c r="CD425" s="23"/>
      <c r="CE425" s="23"/>
      <c r="CF425" s="8"/>
      <c r="CG425" s="107"/>
      <c r="CI425" s="109"/>
      <c r="CK425" s="10"/>
      <c r="CL425" s="106"/>
      <c r="CR425" s="1"/>
      <c r="CS425" s="1"/>
      <c r="CT425" s="1"/>
    </row>
    <row r="426" spans="1:98">
      <c r="A426" s="1"/>
      <c r="B426" s="2"/>
      <c r="E426" s="1"/>
      <c r="F426" s="2"/>
      <c r="H426" s="3"/>
      <c r="J426" s="3"/>
      <c r="K426" s="3"/>
      <c r="L426" s="1"/>
      <c r="M426" s="4"/>
      <c r="N426"/>
      <c r="O426" s="1"/>
      <c r="U426" s="1"/>
      <c r="V426"/>
      <c r="X426" s="3"/>
      <c r="Z426"/>
      <c r="AA426"/>
      <c r="AB426"/>
      <c r="AD426" s="103"/>
      <c r="AE426" s="103"/>
      <c r="AH426"/>
      <c r="AK426" s="107"/>
      <c r="AL426" s="107"/>
      <c r="AM426" s="1"/>
      <c r="AP426" s="100"/>
      <c r="AQ426" s="100"/>
      <c r="AR426" s="100"/>
      <c r="AS426" s="3"/>
      <c r="AT426" s="151"/>
      <c r="AU426"/>
      <c r="AV426" s="147"/>
      <c r="AW426" s="34"/>
      <c r="AY426" s="182"/>
      <c r="BA426" s="100"/>
      <c r="BB426" s="100"/>
      <c r="BC426" s="147"/>
      <c r="BE426" s="1"/>
      <c r="BI426"/>
      <c r="BK426" s="118"/>
      <c r="BL426" s="104"/>
      <c r="BM426" s="1"/>
      <c r="BN426" s="103"/>
      <c r="BO426" s="147"/>
      <c r="BQ426" s="147"/>
      <c r="BR426" s="6"/>
      <c r="BS426" s="6"/>
      <c r="BT426" s="105"/>
      <c r="BU426" s="105"/>
      <c r="BW426" s="5"/>
      <c r="BX426" s="5"/>
      <c r="CA426" s="6"/>
      <c r="CB426" s="1"/>
      <c r="CD426" s="23"/>
      <c r="CE426" s="23"/>
      <c r="CF426" s="8"/>
      <c r="CG426" s="107"/>
      <c r="CI426" s="109"/>
      <c r="CK426" s="10"/>
      <c r="CL426" s="106"/>
      <c r="CR426" s="1"/>
      <c r="CS426" s="1"/>
      <c r="CT426" s="1"/>
    </row>
    <row r="427" spans="1:98">
      <c r="A427" s="1"/>
      <c r="B427" s="2"/>
      <c r="E427" s="1"/>
      <c r="F427" s="2"/>
      <c r="H427" s="3"/>
      <c r="J427" s="3"/>
      <c r="K427" s="3"/>
      <c r="L427" s="1"/>
      <c r="M427" s="4"/>
      <c r="N427"/>
      <c r="O427" s="1"/>
      <c r="U427" s="1"/>
      <c r="V427"/>
      <c r="X427" s="3"/>
      <c r="Z427"/>
      <c r="AA427"/>
      <c r="AB427"/>
      <c r="AD427" s="103"/>
      <c r="AE427" s="103"/>
      <c r="AH427"/>
      <c r="AK427" s="107"/>
      <c r="AL427" s="107"/>
      <c r="AM427" s="1"/>
      <c r="AP427" s="100"/>
      <c r="AQ427" s="100"/>
      <c r="AR427" s="100"/>
      <c r="AS427" s="3"/>
      <c r="AT427" s="151"/>
      <c r="AU427"/>
      <c r="AV427" s="147"/>
      <c r="AW427" s="34"/>
      <c r="AY427" s="182"/>
      <c r="BA427" s="100"/>
      <c r="BB427" s="100"/>
      <c r="BC427" s="147"/>
      <c r="BE427" s="1"/>
      <c r="BI427"/>
      <c r="BK427" s="103"/>
      <c r="BL427" s="104"/>
      <c r="BM427" s="1"/>
      <c r="BN427" s="103"/>
      <c r="BO427" s="147"/>
      <c r="BQ427" s="147"/>
      <c r="BR427" s="6"/>
      <c r="BS427" s="6"/>
      <c r="BT427" s="105"/>
      <c r="BU427" s="105"/>
      <c r="BW427" s="5"/>
      <c r="BX427" s="5"/>
      <c r="CA427" s="6"/>
      <c r="CB427" s="1"/>
      <c r="CD427" s="23"/>
      <c r="CE427" s="23"/>
      <c r="CF427" s="8"/>
      <c r="CG427" s="107"/>
      <c r="CI427" s="109"/>
      <c r="CK427" s="10"/>
      <c r="CL427" s="106"/>
      <c r="CR427" s="1"/>
      <c r="CS427" s="1"/>
      <c r="CT427" s="1"/>
    </row>
    <row r="428" spans="1:98">
      <c r="A428" s="1"/>
      <c r="B428" s="2"/>
      <c r="E428" s="1"/>
      <c r="F428" s="2"/>
      <c r="H428" s="3"/>
      <c r="J428" s="3"/>
      <c r="K428" s="3"/>
      <c r="L428" s="1"/>
      <c r="M428" s="4"/>
      <c r="N428"/>
      <c r="O428" s="1"/>
      <c r="U428" s="1"/>
      <c r="V428"/>
      <c r="X428" s="3"/>
      <c r="Z428"/>
      <c r="AA428"/>
      <c r="AB428"/>
      <c r="AD428" s="103"/>
      <c r="AE428" s="103"/>
      <c r="AH428"/>
      <c r="AK428" s="107"/>
      <c r="AL428" s="107"/>
      <c r="AM428" s="1"/>
      <c r="AP428" s="100"/>
      <c r="AQ428" s="100"/>
      <c r="AR428" s="100"/>
      <c r="AS428" s="3"/>
      <c r="AT428" s="151"/>
      <c r="AU428"/>
      <c r="AV428" s="147"/>
      <c r="AW428" s="34"/>
      <c r="AY428" s="182"/>
      <c r="BA428" s="100"/>
      <c r="BB428" s="100"/>
      <c r="BC428" s="147"/>
      <c r="BE428" s="1"/>
      <c r="BI428"/>
      <c r="BK428" s="103"/>
      <c r="BL428" s="104"/>
      <c r="BM428" s="1"/>
      <c r="BN428" s="103"/>
      <c r="BO428" s="147"/>
      <c r="BQ428" s="147"/>
      <c r="BR428" s="6"/>
      <c r="BS428" s="6"/>
      <c r="BT428" s="105"/>
      <c r="BU428" s="105"/>
      <c r="BW428" s="5"/>
      <c r="BX428" s="5"/>
      <c r="CA428" s="6"/>
      <c r="CB428" s="1"/>
      <c r="CD428" s="23"/>
      <c r="CE428" s="23"/>
      <c r="CF428" s="8"/>
      <c r="CG428" s="107"/>
      <c r="CI428" s="109"/>
      <c r="CK428" s="10"/>
      <c r="CL428" s="106"/>
      <c r="CR428" s="1"/>
      <c r="CS428" s="1"/>
      <c r="CT428" s="1"/>
    </row>
    <row r="429" spans="1:98">
      <c r="A429" s="1"/>
      <c r="B429" s="2"/>
      <c r="E429" s="1"/>
      <c r="F429" s="2"/>
      <c r="H429" s="3"/>
      <c r="J429" s="3"/>
      <c r="K429" s="3"/>
      <c r="L429" s="1"/>
      <c r="M429" s="4"/>
      <c r="N429"/>
      <c r="O429" s="1"/>
      <c r="U429" s="1"/>
      <c r="V429"/>
      <c r="X429" s="3"/>
      <c r="Z429"/>
      <c r="AA429"/>
      <c r="AB429"/>
      <c r="AD429" s="103"/>
      <c r="AE429" s="103"/>
      <c r="AH429"/>
      <c r="AK429" s="107"/>
      <c r="AL429" s="107"/>
      <c r="AM429" s="1"/>
      <c r="AP429" s="100"/>
      <c r="AQ429" s="100"/>
      <c r="AR429" s="100"/>
      <c r="AS429" s="3"/>
      <c r="AT429" s="151"/>
      <c r="AU429"/>
      <c r="AV429" s="147"/>
      <c r="AW429" s="34"/>
      <c r="AY429" s="182"/>
      <c r="BA429" s="100"/>
      <c r="BB429" s="100"/>
      <c r="BC429" s="147"/>
      <c r="BE429" s="1"/>
      <c r="BI429"/>
      <c r="BK429" s="118"/>
      <c r="BL429" s="104"/>
      <c r="BM429" s="1"/>
      <c r="BN429" s="103"/>
      <c r="BO429" s="147"/>
      <c r="BQ429" s="147"/>
      <c r="BR429" s="6"/>
      <c r="BS429" s="11"/>
      <c r="BT429" s="105"/>
      <c r="BU429" s="105"/>
      <c r="BW429" s="5"/>
      <c r="BX429" s="5"/>
      <c r="CA429" s="6"/>
      <c r="CB429" s="1"/>
      <c r="CD429" s="23"/>
      <c r="CE429" s="23"/>
      <c r="CF429" s="8"/>
      <c r="CG429" s="107"/>
      <c r="CI429" s="109"/>
      <c r="CK429" s="10"/>
      <c r="CL429" s="106"/>
      <c r="CR429" s="1"/>
      <c r="CS429" s="1"/>
      <c r="CT429" s="1"/>
    </row>
    <row r="430" spans="1:98">
      <c r="A430" s="1"/>
      <c r="B430" s="2"/>
      <c r="E430" s="1"/>
      <c r="F430" s="2"/>
      <c r="H430" s="3"/>
      <c r="J430" s="3"/>
      <c r="K430" s="3"/>
      <c r="L430" s="1"/>
      <c r="M430" s="4"/>
      <c r="N430"/>
      <c r="O430" s="1"/>
      <c r="U430" s="1"/>
      <c r="V430"/>
      <c r="X430" s="3"/>
      <c r="Z430"/>
      <c r="AA430"/>
      <c r="AB430"/>
      <c r="AD430" s="103"/>
      <c r="AE430" s="103"/>
      <c r="AH430"/>
      <c r="AK430" s="107"/>
      <c r="AL430" s="107"/>
      <c r="AM430" s="1"/>
      <c r="AP430" s="100"/>
      <c r="AQ430" s="100"/>
      <c r="AR430" s="100"/>
      <c r="AS430" s="3"/>
      <c r="AT430" s="151"/>
      <c r="AU430"/>
      <c r="AV430" s="147"/>
      <c r="AW430" s="34"/>
      <c r="AY430" s="182"/>
      <c r="BA430" s="100"/>
      <c r="BB430" s="100"/>
      <c r="BC430" s="6"/>
      <c r="BE430" s="1"/>
      <c r="BI430"/>
      <c r="BK430" s="103"/>
      <c r="BL430" s="104"/>
      <c r="BM430" s="1"/>
      <c r="BN430" s="103"/>
      <c r="BO430" s="147"/>
      <c r="BQ430" s="147"/>
      <c r="BR430" s="6"/>
      <c r="BS430" s="11"/>
      <c r="BT430" s="105"/>
      <c r="BU430" s="105"/>
      <c r="BW430" s="5"/>
      <c r="BX430" s="5"/>
      <c r="CA430" s="6"/>
      <c r="CB430" s="1"/>
      <c r="CD430" s="23"/>
      <c r="CE430" s="23"/>
      <c r="CF430" s="8"/>
      <c r="CG430" s="107"/>
      <c r="CI430" s="109"/>
      <c r="CK430" s="10"/>
      <c r="CL430" s="106"/>
      <c r="CR430" s="1"/>
      <c r="CS430" s="1"/>
      <c r="CT430" s="1"/>
    </row>
    <row r="431" spans="1:98">
      <c r="A431" s="1"/>
      <c r="B431" s="2"/>
      <c r="E431" s="1"/>
      <c r="F431" s="2"/>
      <c r="H431" s="3"/>
      <c r="J431" s="3"/>
      <c r="K431" s="3"/>
      <c r="L431" s="1"/>
      <c r="M431" s="4"/>
      <c r="N431"/>
      <c r="O431" s="1"/>
      <c r="U431" s="1"/>
      <c r="V431"/>
      <c r="X431" s="3"/>
      <c r="Z431"/>
      <c r="AA431"/>
      <c r="AB431"/>
      <c r="AD431" s="103"/>
      <c r="AE431" s="103"/>
      <c r="AH431"/>
      <c r="AK431" s="107"/>
      <c r="AL431" s="107"/>
      <c r="AM431" s="1"/>
      <c r="AP431" s="100"/>
      <c r="AQ431" s="100"/>
      <c r="AR431" s="100"/>
      <c r="AS431" s="3"/>
      <c r="AT431" s="151"/>
      <c r="AU431"/>
      <c r="AV431" s="147"/>
      <c r="AW431" s="34"/>
      <c r="AY431" s="182"/>
      <c r="BA431" s="100"/>
      <c r="BB431" s="100"/>
      <c r="BC431" s="147"/>
      <c r="BE431" s="1"/>
      <c r="BI431"/>
      <c r="BK431" s="103"/>
      <c r="BL431" s="104"/>
      <c r="BM431" s="1"/>
      <c r="BN431" s="103"/>
      <c r="BO431" s="147"/>
      <c r="BQ431" s="147"/>
      <c r="BR431" s="6"/>
      <c r="BS431" s="6"/>
      <c r="BT431" s="105"/>
      <c r="BU431" s="105"/>
      <c r="BW431" s="5"/>
      <c r="BX431" s="5"/>
      <c r="CA431" s="6"/>
      <c r="CB431" s="1"/>
      <c r="CD431" s="23"/>
      <c r="CE431" s="23"/>
      <c r="CF431" s="8"/>
      <c r="CG431" s="107"/>
      <c r="CI431" s="109"/>
      <c r="CK431" s="10"/>
      <c r="CL431" s="106"/>
      <c r="CR431" s="1"/>
      <c r="CS431" s="1"/>
      <c r="CT431" s="1"/>
    </row>
    <row r="432" spans="1:98">
      <c r="A432" s="1"/>
      <c r="B432" s="2"/>
      <c r="E432" s="1"/>
      <c r="F432" s="2"/>
      <c r="H432" s="3"/>
      <c r="J432" s="3"/>
      <c r="K432" s="3"/>
      <c r="L432" s="1"/>
      <c r="M432" s="4"/>
      <c r="N432"/>
      <c r="O432" s="1"/>
      <c r="U432" s="1"/>
      <c r="V432"/>
      <c r="X432" s="3"/>
      <c r="Z432"/>
      <c r="AA432"/>
      <c r="AB432"/>
      <c r="AD432" s="103"/>
      <c r="AE432" s="103"/>
      <c r="AH432"/>
      <c r="AK432" s="107"/>
      <c r="AL432" s="107"/>
      <c r="AM432" s="1"/>
      <c r="AP432" s="100"/>
      <c r="AQ432" s="100"/>
      <c r="AR432" s="100"/>
      <c r="AS432" s="3"/>
      <c r="AT432" s="151"/>
      <c r="AU432"/>
      <c r="AV432" s="147"/>
      <c r="AW432" s="34"/>
      <c r="AY432" s="182"/>
      <c r="BA432" s="100"/>
      <c r="BB432" s="100"/>
      <c r="BC432" s="6"/>
      <c r="BE432" s="1"/>
      <c r="BI432"/>
      <c r="BK432" s="118"/>
      <c r="BL432" s="104"/>
      <c r="BM432" s="1"/>
      <c r="BN432" s="103"/>
      <c r="BO432" s="147"/>
      <c r="BP432" s="103"/>
      <c r="BQ432" s="147"/>
      <c r="BR432" s="6"/>
      <c r="BS432" s="6"/>
      <c r="BT432" s="105"/>
      <c r="BU432" s="105"/>
      <c r="BW432" s="5"/>
      <c r="BX432" s="5"/>
      <c r="CA432" s="6"/>
      <c r="CB432" s="1"/>
      <c r="CD432" s="23"/>
      <c r="CE432" s="23"/>
      <c r="CF432" s="8"/>
      <c r="CG432" s="107"/>
      <c r="CI432" s="109"/>
      <c r="CK432" s="10"/>
      <c r="CL432" s="106"/>
      <c r="CR432" s="1"/>
      <c r="CS432" s="1"/>
      <c r="CT432" s="1"/>
    </row>
    <row r="433" spans="1:98">
      <c r="A433" s="1"/>
      <c r="B433" s="2"/>
      <c r="E433" s="1"/>
      <c r="F433" s="2"/>
      <c r="H433" s="3"/>
      <c r="J433" s="3"/>
      <c r="K433" s="3"/>
      <c r="L433" s="1"/>
      <c r="M433" s="4"/>
      <c r="N433"/>
      <c r="O433" s="1"/>
      <c r="U433" s="1"/>
      <c r="V433"/>
      <c r="X433" s="3"/>
      <c r="Z433"/>
      <c r="AA433"/>
      <c r="AB433"/>
      <c r="AD433" s="103"/>
      <c r="AE433" s="103"/>
      <c r="AH433"/>
      <c r="AK433" s="107"/>
      <c r="AL433" s="107"/>
      <c r="AM433" s="1"/>
      <c r="AP433" s="100"/>
      <c r="AQ433" s="100"/>
      <c r="AR433" s="100"/>
      <c r="AS433" s="3"/>
      <c r="AT433" s="151"/>
      <c r="AU433"/>
      <c r="AV433" s="147"/>
      <c r="AW433" s="34"/>
      <c r="AY433" s="182"/>
      <c r="BA433" s="100"/>
      <c r="BB433" s="100"/>
      <c r="BC433" s="6"/>
      <c r="BE433" s="1"/>
      <c r="BI433"/>
      <c r="BK433" s="118"/>
      <c r="BL433" s="104"/>
      <c r="BM433" s="1"/>
      <c r="BN433" s="103"/>
      <c r="BO433" s="147"/>
      <c r="BP433" s="103"/>
      <c r="BQ433" s="147"/>
      <c r="BR433" s="6"/>
      <c r="BS433" s="11"/>
      <c r="BT433" s="105"/>
      <c r="BU433" s="105"/>
      <c r="BW433" s="5"/>
      <c r="BX433" s="5"/>
      <c r="CA433" s="6"/>
      <c r="CB433" s="1"/>
      <c r="CD433" s="23"/>
      <c r="CE433" s="23"/>
      <c r="CF433" s="8"/>
      <c r="CG433" s="107"/>
      <c r="CI433" s="109"/>
      <c r="CK433" s="10"/>
      <c r="CL433" s="106"/>
      <c r="CR433" s="1"/>
      <c r="CS433" s="1"/>
      <c r="CT433" s="1"/>
    </row>
    <row r="434" spans="1:98">
      <c r="A434" s="1"/>
      <c r="B434" s="2"/>
      <c r="E434" s="1"/>
      <c r="F434" s="2"/>
      <c r="H434" s="3"/>
      <c r="J434" s="3"/>
      <c r="K434" s="3"/>
      <c r="L434" s="1"/>
      <c r="M434" s="4"/>
      <c r="N434"/>
      <c r="O434" s="1"/>
      <c r="U434" s="1"/>
      <c r="V434"/>
      <c r="X434" s="3"/>
      <c r="Z434"/>
      <c r="AA434"/>
      <c r="AB434"/>
      <c r="AD434" s="103"/>
      <c r="AE434" s="103"/>
      <c r="AH434"/>
      <c r="AK434" s="107"/>
      <c r="AL434" s="107"/>
      <c r="AM434" s="1"/>
      <c r="AP434" s="100"/>
      <c r="AQ434" s="100"/>
      <c r="AR434" s="100"/>
      <c r="AS434" s="3"/>
      <c r="AT434" s="151"/>
      <c r="AU434"/>
      <c r="AV434" s="147"/>
      <c r="AW434" s="34"/>
      <c r="AY434" s="182"/>
      <c r="BA434" s="100"/>
      <c r="BB434" s="100"/>
      <c r="BC434" s="6"/>
      <c r="BE434" s="1"/>
      <c r="BI434"/>
      <c r="BK434" s="103"/>
      <c r="BL434" s="104"/>
      <c r="BM434" s="1"/>
      <c r="BN434" s="103"/>
      <c r="BO434" s="147"/>
      <c r="BQ434" s="147"/>
      <c r="BR434" s="6"/>
      <c r="BS434" s="11"/>
      <c r="BT434" s="105"/>
      <c r="BU434" s="105"/>
      <c r="BW434" s="5"/>
      <c r="BX434" s="5"/>
      <c r="CA434" s="6"/>
      <c r="CB434" s="1"/>
      <c r="CD434" s="23"/>
      <c r="CE434" s="23"/>
      <c r="CF434" s="8"/>
      <c r="CG434" s="107"/>
      <c r="CI434" s="109"/>
      <c r="CK434" s="10"/>
      <c r="CL434" s="106"/>
      <c r="CR434" s="1"/>
      <c r="CS434" s="1"/>
      <c r="CT434" s="1"/>
    </row>
    <row r="435" spans="1:98">
      <c r="A435" s="1"/>
      <c r="B435" s="2"/>
      <c r="E435" s="1"/>
      <c r="F435" s="2"/>
      <c r="H435" s="3"/>
      <c r="J435" s="3"/>
      <c r="K435" s="3"/>
      <c r="L435" s="1"/>
      <c r="M435" s="4"/>
      <c r="N435"/>
      <c r="O435" s="1"/>
      <c r="U435" s="1"/>
      <c r="V435"/>
      <c r="X435" s="3"/>
      <c r="Z435"/>
      <c r="AA435"/>
      <c r="AB435"/>
      <c r="AD435" s="103"/>
      <c r="AE435" s="103"/>
      <c r="AH435"/>
      <c r="AK435" s="107"/>
      <c r="AL435" s="107"/>
      <c r="AM435" s="1"/>
      <c r="AP435" s="100"/>
      <c r="AQ435" s="100"/>
      <c r="AR435" s="100"/>
      <c r="AS435" s="3"/>
      <c r="AT435" s="151"/>
      <c r="AU435"/>
      <c r="AV435" s="147"/>
      <c r="AW435" s="34"/>
      <c r="AY435" s="182"/>
      <c r="BA435" s="100"/>
      <c r="BB435" s="100"/>
      <c r="BC435" s="6"/>
      <c r="BE435" s="1"/>
      <c r="BI435"/>
      <c r="BK435" s="118"/>
      <c r="BL435" s="104"/>
      <c r="BM435" s="1"/>
      <c r="BN435" s="103"/>
      <c r="BO435" s="147"/>
      <c r="BQ435" s="147"/>
      <c r="BR435" s="6"/>
      <c r="BS435" s="11"/>
      <c r="BT435" s="105"/>
      <c r="BU435" s="105"/>
      <c r="BW435" s="5"/>
      <c r="BX435" s="5"/>
      <c r="CA435" s="6"/>
      <c r="CB435" s="1"/>
      <c r="CD435" s="23"/>
      <c r="CE435" s="23"/>
      <c r="CF435" s="8"/>
      <c r="CG435" s="107"/>
      <c r="CI435" s="109"/>
      <c r="CK435" s="10"/>
      <c r="CL435" s="106"/>
      <c r="CR435" s="1"/>
      <c r="CS435" s="1"/>
      <c r="CT435" s="1"/>
    </row>
    <row r="436" spans="1:98">
      <c r="A436" s="1"/>
      <c r="B436" s="2"/>
      <c r="E436" s="1"/>
      <c r="F436" s="2"/>
      <c r="H436" s="3"/>
      <c r="J436" s="3"/>
      <c r="K436" s="3"/>
      <c r="L436" s="1"/>
      <c r="M436" s="4"/>
      <c r="N436"/>
      <c r="O436" s="1"/>
      <c r="U436" s="1"/>
      <c r="V436"/>
      <c r="X436" s="3"/>
      <c r="Z436"/>
      <c r="AA436"/>
      <c r="AB436"/>
      <c r="AD436" s="103"/>
      <c r="AE436" s="103"/>
      <c r="AH436"/>
      <c r="AK436" s="107"/>
      <c r="AL436" s="107"/>
      <c r="AM436" s="1"/>
      <c r="AP436" s="100"/>
      <c r="AQ436" s="100"/>
      <c r="AR436" s="100"/>
      <c r="AS436" s="3"/>
      <c r="AT436" s="151"/>
      <c r="AU436"/>
      <c r="AV436" s="147"/>
      <c r="AW436" s="34"/>
      <c r="AY436" s="182"/>
      <c r="BA436" s="100"/>
      <c r="BB436" s="100"/>
      <c r="BC436" s="6"/>
      <c r="BE436" s="1"/>
      <c r="BI436"/>
      <c r="BK436" s="118"/>
      <c r="BL436" s="104"/>
      <c r="BM436" s="1"/>
      <c r="BN436" s="103"/>
      <c r="BO436" s="147"/>
      <c r="BP436" s="103"/>
      <c r="BQ436" s="147"/>
      <c r="BR436" s="6"/>
      <c r="BS436" s="11"/>
      <c r="BT436" s="105"/>
      <c r="BU436" s="105"/>
      <c r="BW436" s="5"/>
      <c r="BX436" s="5"/>
      <c r="CA436" s="6"/>
      <c r="CB436" s="1"/>
      <c r="CD436" s="23"/>
      <c r="CE436" s="23"/>
      <c r="CF436" s="8"/>
      <c r="CG436" s="107"/>
      <c r="CI436" s="109"/>
      <c r="CK436" s="10"/>
      <c r="CL436" s="106"/>
      <c r="CR436" s="1"/>
      <c r="CS436" s="1"/>
      <c r="CT436" s="1"/>
    </row>
    <row r="437" spans="1:98">
      <c r="A437" s="1"/>
      <c r="B437" s="2"/>
      <c r="E437" s="1"/>
      <c r="F437" s="2"/>
      <c r="H437" s="3"/>
      <c r="J437" s="3"/>
      <c r="K437" s="3"/>
      <c r="L437" s="1"/>
      <c r="M437" s="4"/>
      <c r="N437"/>
      <c r="O437" s="1"/>
      <c r="U437" s="1"/>
      <c r="V437"/>
      <c r="X437" s="3"/>
      <c r="Z437"/>
      <c r="AA437"/>
      <c r="AB437"/>
      <c r="AD437" s="103"/>
      <c r="AE437" s="103"/>
      <c r="AH437"/>
      <c r="AK437" s="107"/>
      <c r="AL437" s="107"/>
      <c r="AM437" s="1"/>
      <c r="AP437" s="100"/>
      <c r="AQ437" s="100"/>
      <c r="AR437" s="100"/>
      <c r="AS437" s="3"/>
      <c r="AT437" s="151"/>
      <c r="AU437"/>
      <c r="AV437" s="147"/>
      <c r="AW437" s="34"/>
      <c r="AY437" s="182"/>
      <c r="BA437" s="100"/>
      <c r="BB437" s="100"/>
      <c r="BC437" s="6"/>
      <c r="BE437" s="1"/>
      <c r="BI437"/>
      <c r="BK437" s="118"/>
      <c r="BL437" s="104"/>
      <c r="BM437" s="1"/>
      <c r="BN437" s="103"/>
      <c r="BO437" s="147"/>
      <c r="BQ437" s="147"/>
      <c r="BR437" s="6"/>
      <c r="BS437" s="11"/>
      <c r="BT437" s="105"/>
      <c r="BU437" s="105"/>
      <c r="BW437" s="5"/>
      <c r="BX437" s="5"/>
      <c r="CA437" s="6"/>
      <c r="CB437" s="1"/>
      <c r="CD437" s="23"/>
      <c r="CE437" s="23"/>
      <c r="CF437" s="8"/>
      <c r="CG437" s="107"/>
      <c r="CI437" s="109"/>
      <c r="CK437" s="10"/>
      <c r="CL437" s="106"/>
      <c r="CR437" s="1"/>
      <c r="CS437" s="1"/>
      <c r="CT437" s="1"/>
    </row>
    <row r="438" spans="1:98">
      <c r="A438" s="1"/>
      <c r="B438" s="2"/>
      <c r="E438" s="1"/>
      <c r="F438" s="2"/>
      <c r="H438" s="3"/>
      <c r="J438" s="3"/>
      <c r="K438" s="3"/>
      <c r="L438" s="1"/>
      <c r="M438" s="4"/>
      <c r="N438"/>
      <c r="O438" s="1"/>
      <c r="U438" s="1"/>
      <c r="V438"/>
      <c r="X438" s="3"/>
      <c r="Z438"/>
      <c r="AA438"/>
      <c r="AB438"/>
      <c r="AD438" s="103"/>
      <c r="AE438" s="103"/>
      <c r="AH438"/>
      <c r="AK438" s="107"/>
      <c r="AL438" s="107"/>
      <c r="AM438" s="1"/>
      <c r="AP438" s="100"/>
      <c r="AQ438" s="100"/>
      <c r="AR438" s="100"/>
      <c r="AS438" s="3"/>
      <c r="AT438" s="151"/>
      <c r="AU438"/>
      <c r="AV438" s="147"/>
      <c r="AW438" s="34"/>
      <c r="AY438" s="182"/>
      <c r="BA438" s="100"/>
      <c r="BB438" s="100"/>
      <c r="BC438" s="6"/>
      <c r="BE438" s="1"/>
      <c r="BI438"/>
      <c r="BK438" s="118"/>
      <c r="BL438" s="104"/>
      <c r="BM438" s="1"/>
      <c r="BN438" s="103"/>
      <c r="BO438" s="147"/>
      <c r="BQ438" s="147"/>
      <c r="BR438" s="11"/>
      <c r="BS438" s="11"/>
      <c r="BT438" s="105"/>
      <c r="BU438" s="105"/>
      <c r="BW438" s="5"/>
      <c r="BX438" s="5"/>
      <c r="CA438" s="6"/>
      <c r="CB438" s="1"/>
      <c r="CD438" s="23"/>
      <c r="CE438" s="23"/>
      <c r="CF438" s="8"/>
      <c r="CG438" s="107"/>
      <c r="CI438" s="109"/>
      <c r="CK438" s="10"/>
      <c r="CL438" s="106"/>
      <c r="CR438" s="1"/>
      <c r="CS438" s="1"/>
      <c r="CT438" s="1"/>
    </row>
    <row r="439" spans="1:98">
      <c r="A439" s="1"/>
      <c r="B439" s="2"/>
      <c r="E439" s="1"/>
      <c r="F439" s="2"/>
      <c r="H439" s="3"/>
      <c r="J439" s="3"/>
      <c r="K439" s="3"/>
      <c r="L439" s="1"/>
      <c r="M439" s="4"/>
      <c r="N439"/>
      <c r="O439" s="1"/>
      <c r="U439" s="1"/>
      <c r="V439"/>
      <c r="X439" s="3"/>
      <c r="Z439"/>
      <c r="AA439"/>
      <c r="AB439"/>
      <c r="AD439" s="103"/>
      <c r="AE439" s="103"/>
      <c r="AH439"/>
      <c r="AK439" s="107"/>
      <c r="AL439" s="107"/>
      <c r="AM439" s="1"/>
      <c r="AP439" s="100"/>
      <c r="AQ439" s="100"/>
      <c r="AR439" s="100"/>
      <c r="AS439" s="3"/>
      <c r="AT439" s="151"/>
      <c r="AU439"/>
      <c r="AV439" s="147"/>
      <c r="AW439" s="34"/>
      <c r="AY439" s="182"/>
      <c r="BA439" s="100"/>
      <c r="BB439" s="100"/>
      <c r="BC439" s="6"/>
      <c r="BE439" s="1"/>
      <c r="BI439"/>
      <c r="BK439" s="103"/>
      <c r="BL439" s="104"/>
      <c r="BM439" s="1"/>
      <c r="BN439" s="103"/>
      <c r="BO439" s="147"/>
      <c r="BQ439" s="147"/>
      <c r="BR439" s="6"/>
      <c r="BS439" s="11"/>
      <c r="BT439" s="105"/>
      <c r="BU439" s="105"/>
      <c r="BW439" s="5"/>
      <c r="BX439" s="5"/>
      <c r="CA439" s="6"/>
      <c r="CB439" s="1"/>
      <c r="CD439" s="23"/>
      <c r="CE439" s="23"/>
      <c r="CF439" s="8"/>
      <c r="CG439" s="107"/>
      <c r="CI439" s="109"/>
      <c r="CK439" s="10"/>
      <c r="CL439" s="106"/>
      <c r="CR439" s="1"/>
      <c r="CS439" s="1"/>
      <c r="CT439" s="1"/>
    </row>
    <row r="440" spans="1:98">
      <c r="A440" s="1"/>
      <c r="B440" s="2"/>
      <c r="E440" s="1"/>
      <c r="F440" s="2"/>
      <c r="H440" s="3"/>
      <c r="J440" s="3"/>
      <c r="K440" s="3"/>
      <c r="L440" s="1"/>
      <c r="M440" s="4"/>
      <c r="N440"/>
      <c r="O440" s="1"/>
      <c r="U440" s="1"/>
      <c r="V440"/>
      <c r="X440" s="3"/>
      <c r="Z440"/>
      <c r="AA440"/>
      <c r="AB440"/>
      <c r="AD440" s="103"/>
      <c r="AE440" s="103"/>
      <c r="AH440"/>
      <c r="AK440" s="107"/>
      <c r="AL440" s="107"/>
      <c r="AM440" s="1"/>
      <c r="AP440" s="100"/>
      <c r="AQ440" s="100"/>
      <c r="AR440" s="100"/>
      <c r="AS440" s="3"/>
      <c r="AT440" s="151"/>
      <c r="AU440"/>
      <c r="AV440" s="147"/>
      <c r="AW440" s="34"/>
      <c r="AY440" s="182"/>
      <c r="BA440" s="100"/>
      <c r="BB440" s="100"/>
      <c r="BC440" s="6"/>
      <c r="BE440" s="1"/>
      <c r="BI440" s="103"/>
      <c r="BK440" s="118"/>
      <c r="BL440" s="104"/>
      <c r="BM440" s="1"/>
      <c r="BN440" s="103"/>
      <c r="BO440" s="6"/>
      <c r="BQ440" s="6"/>
      <c r="BR440" s="6"/>
      <c r="BS440" s="11"/>
      <c r="BT440" s="105"/>
      <c r="BU440" s="105"/>
      <c r="BW440" s="5"/>
      <c r="BX440" s="5"/>
      <c r="CA440" s="6"/>
      <c r="CB440" s="1"/>
      <c r="CD440" s="23"/>
      <c r="CE440" s="23"/>
      <c r="CF440" s="8"/>
      <c r="CG440" s="107"/>
      <c r="CI440" s="109"/>
      <c r="CK440" s="10"/>
      <c r="CL440" s="106"/>
      <c r="CR440" s="1"/>
      <c r="CS440" s="1"/>
      <c r="CT440" s="1"/>
    </row>
    <row r="441" spans="1:98">
      <c r="A441" s="1"/>
      <c r="B441" s="2"/>
      <c r="E441" s="1"/>
      <c r="F441" s="2"/>
      <c r="H441" s="3"/>
      <c r="J441" s="3"/>
      <c r="K441" s="3"/>
      <c r="L441" s="1"/>
      <c r="M441" s="4"/>
      <c r="N441"/>
      <c r="O441" s="1"/>
      <c r="U441" s="1"/>
      <c r="V441"/>
      <c r="X441" s="3"/>
      <c r="Z441"/>
      <c r="AA441"/>
      <c r="AB441"/>
      <c r="AD441" s="103"/>
      <c r="AE441" s="103"/>
      <c r="AH441"/>
      <c r="AK441" s="107"/>
      <c r="AL441" s="107"/>
      <c r="AM441" s="1"/>
      <c r="AP441" s="100"/>
      <c r="AQ441" s="100"/>
      <c r="AR441" s="100"/>
      <c r="AS441" s="3"/>
      <c r="AT441" s="151"/>
      <c r="AU441"/>
      <c r="AV441" s="147"/>
      <c r="AW441" s="34"/>
      <c r="AY441" s="182"/>
      <c r="BA441" s="100"/>
      <c r="BB441" s="100"/>
      <c r="BC441" s="147"/>
      <c r="BE441" s="1"/>
      <c r="BI441"/>
      <c r="BK441" s="103"/>
      <c r="BL441" s="104"/>
      <c r="BM441" s="1"/>
      <c r="BN441" s="103"/>
      <c r="BO441" s="6"/>
      <c r="BQ441" s="6"/>
      <c r="BR441" s="6"/>
      <c r="BS441" s="11"/>
      <c r="BT441" s="105"/>
      <c r="BU441" s="105"/>
      <c r="BW441" s="5"/>
      <c r="BX441" s="5"/>
      <c r="CA441" s="6"/>
      <c r="CB441" s="1"/>
      <c r="CD441" s="23"/>
      <c r="CE441" s="23"/>
      <c r="CF441" s="8"/>
      <c r="CG441" s="107"/>
      <c r="CI441" s="109"/>
      <c r="CK441" s="10"/>
      <c r="CL441" s="106"/>
      <c r="CR441" s="1"/>
      <c r="CS441" s="1"/>
      <c r="CT441" s="1"/>
    </row>
    <row r="442" spans="1:98">
      <c r="A442" s="1"/>
      <c r="B442" s="2"/>
      <c r="E442" s="1"/>
      <c r="F442" s="2"/>
      <c r="H442" s="3"/>
      <c r="J442" s="3"/>
      <c r="K442" s="3"/>
      <c r="L442" s="1"/>
      <c r="M442" s="4"/>
      <c r="N442"/>
      <c r="O442" s="1"/>
      <c r="U442" s="1"/>
      <c r="V442"/>
      <c r="X442" s="3"/>
      <c r="Z442"/>
      <c r="AA442"/>
      <c r="AB442"/>
      <c r="AD442" s="103"/>
      <c r="AE442" s="103"/>
      <c r="AH442"/>
      <c r="AK442" s="107"/>
      <c r="AL442" s="107"/>
      <c r="AM442" s="1"/>
      <c r="AP442" s="100"/>
      <c r="AQ442" s="100"/>
      <c r="AR442" s="100"/>
      <c r="AS442" s="3"/>
      <c r="AT442" s="151"/>
      <c r="AU442"/>
      <c r="AV442" s="147"/>
      <c r="AW442" s="34"/>
      <c r="AY442" s="182"/>
      <c r="BA442" s="100"/>
      <c r="BB442" s="100"/>
      <c r="BC442" s="147"/>
      <c r="BE442" s="1"/>
      <c r="BI442"/>
      <c r="BK442" s="103"/>
      <c r="BL442" s="104"/>
      <c r="BM442" s="1"/>
      <c r="BN442" s="103"/>
      <c r="BO442" s="147"/>
      <c r="BQ442" s="147"/>
      <c r="BR442" s="6"/>
      <c r="BS442" s="11"/>
      <c r="BT442" s="105"/>
      <c r="BU442" s="105"/>
      <c r="BW442" s="5"/>
      <c r="BX442" s="5"/>
      <c r="CA442" s="6"/>
      <c r="CB442" s="1"/>
      <c r="CD442" s="23"/>
      <c r="CE442" s="23"/>
      <c r="CF442" s="8"/>
      <c r="CG442" s="107"/>
      <c r="CI442" s="109"/>
      <c r="CK442" s="10"/>
      <c r="CL442" s="106"/>
      <c r="CR442" s="1"/>
      <c r="CS442" s="1"/>
      <c r="CT442" s="1"/>
    </row>
    <row r="443" spans="1:98">
      <c r="A443" s="1"/>
      <c r="B443" s="2"/>
      <c r="E443" s="1"/>
      <c r="F443" s="2"/>
      <c r="H443" s="3"/>
      <c r="J443" s="3"/>
      <c r="K443" s="3"/>
      <c r="L443" s="1"/>
      <c r="M443" s="4"/>
      <c r="N443"/>
      <c r="O443" s="1"/>
      <c r="U443" s="1"/>
      <c r="V443"/>
      <c r="X443" s="3"/>
      <c r="Z443"/>
      <c r="AA443"/>
      <c r="AB443"/>
      <c r="AD443" s="103"/>
      <c r="AE443" s="103"/>
      <c r="AH443"/>
      <c r="AK443" s="107"/>
      <c r="AL443" s="107"/>
      <c r="AM443" s="1"/>
      <c r="AP443" s="100"/>
      <c r="AQ443" s="100"/>
      <c r="AR443" s="100"/>
      <c r="AS443" s="3"/>
      <c r="AT443" s="151"/>
      <c r="AU443"/>
      <c r="AV443" s="147"/>
      <c r="AW443" s="34"/>
      <c r="AY443" s="182"/>
      <c r="BA443" s="100"/>
      <c r="BB443" s="100"/>
      <c r="BC443" s="6"/>
      <c r="BE443" s="1"/>
      <c r="BI443"/>
      <c r="BK443" s="103"/>
      <c r="BL443" s="104"/>
      <c r="BM443" s="1"/>
      <c r="BN443" s="103"/>
      <c r="BO443" s="147"/>
      <c r="BQ443" s="147"/>
      <c r="BR443" s="6"/>
      <c r="BS443" s="11"/>
      <c r="BT443" s="105"/>
      <c r="BU443" s="105"/>
      <c r="BW443" s="5"/>
      <c r="BX443" s="5"/>
      <c r="CA443" s="6"/>
      <c r="CB443" s="1"/>
      <c r="CD443" s="23"/>
      <c r="CE443" s="23"/>
      <c r="CF443" s="8"/>
      <c r="CG443" s="107"/>
      <c r="CI443" s="109"/>
      <c r="CK443" s="10"/>
      <c r="CL443" s="106"/>
      <c r="CR443" s="1"/>
      <c r="CS443" s="1"/>
      <c r="CT443" s="1"/>
    </row>
    <row r="444" spans="1:98">
      <c r="A444" s="1"/>
      <c r="B444" s="2"/>
      <c r="E444" s="1"/>
      <c r="F444" s="2"/>
      <c r="H444" s="3"/>
      <c r="J444" s="3"/>
      <c r="K444" s="3"/>
      <c r="L444" s="1"/>
      <c r="M444" s="4"/>
      <c r="N444"/>
      <c r="O444" s="1"/>
      <c r="U444" s="1"/>
      <c r="V444"/>
      <c r="X444" s="3"/>
      <c r="Z444"/>
      <c r="AA444"/>
      <c r="AB444"/>
      <c r="AD444" s="103"/>
      <c r="AE444" s="103"/>
      <c r="AH444"/>
      <c r="AK444" s="107"/>
      <c r="AL444" s="107"/>
      <c r="AM444" s="1"/>
      <c r="AP444" s="100"/>
      <c r="AQ444" s="100"/>
      <c r="AR444" s="100"/>
      <c r="AS444" s="3"/>
      <c r="AT444" s="151"/>
      <c r="AU444"/>
      <c r="AV444" s="147"/>
      <c r="AW444" s="34"/>
      <c r="AY444" s="182"/>
      <c r="BA444" s="100"/>
      <c r="BB444" s="100"/>
      <c r="BC444" s="6"/>
      <c r="BE444" s="1"/>
      <c r="BI444"/>
      <c r="BK444" s="118"/>
      <c r="BL444" s="104"/>
      <c r="BM444" s="1"/>
      <c r="BN444" s="103"/>
      <c r="BO444" s="6"/>
      <c r="BQ444" s="6"/>
      <c r="BR444" s="6"/>
      <c r="BS444" s="11"/>
      <c r="BT444" s="105"/>
      <c r="BU444" s="105"/>
      <c r="BW444" s="5"/>
      <c r="BX444" s="5"/>
      <c r="CA444" s="6"/>
      <c r="CB444" s="1"/>
      <c r="CD444" s="23"/>
      <c r="CE444" s="23"/>
      <c r="CF444" s="8"/>
      <c r="CG444" s="107"/>
      <c r="CI444" s="109"/>
      <c r="CK444" s="10"/>
      <c r="CL444" s="106"/>
      <c r="CR444" s="1"/>
      <c r="CS444" s="1"/>
      <c r="CT444" s="1"/>
    </row>
    <row r="445" spans="1:98">
      <c r="A445" s="1"/>
      <c r="B445" s="2"/>
      <c r="E445" s="1"/>
      <c r="F445" s="2"/>
      <c r="H445" s="3"/>
      <c r="J445" s="3"/>
      <c r="K445" s="3"/>
      <c r="L445" s="1"/>
      <c r="M445" s="4"/>
      <c r="N445"/>
      <c r="O445" s="1"/>
      <c r="U445" s="1"/>
      <c r="V445"/>
      <c r="X445" s="3"/>
      <c r="Z445"/>
      <c r="AA445"/>
      <c r="AB445"/>
      <c r="AD445" s="103"/>
      <c r="AE445" s="103"/>
      <c r="AH445"/>
      <c r="AK445" s="107"/>
      <c r="AL445" s="107"/>
      <c r="AM445" s="1"/>
      <c r="AP445" s="100"/>
      <c r="AQ445" s="100"/>
      <c r="AR445" s="100"/>
      <c r="AS445" s="3"/>
      <c r="AT445" s="151"/>
      <c r="AU445"/>
      <c r="AV445" s="147"/>
      <c r="AW445" s="34"/>
      <c r="AY445" s="182"/>
      <c r="BA445" s="100"/>
      <c r="BB445" s="100"/>
      <c r="BC445" s="6"/>
      <c r="BE445" s="1"/>
      <c r="BI445"/>
      <c r="BK445" s="118"/>
      <c r="BL445" s="104"/>
      <c r="BM445" s="1"/>
      <c r="BN445" s="103"/>
      <c r="BO445" s="6"/>
      <c r="BQ445" s="6"/>
      <c r="BR445" s="6"/>
      <c r="BS445" s="11"/>
      <c r="BT445" s="105"/>
      <c r="BU445" s="105"/>
      <c r="BW445" s="5"/>
      <c r="BX445" s="5"/>
      <c r="CA445" s="6"/>
      <c r="CB445" s="1"/>
      <c r="CD445" s="23"/>
      <c r="CE445" s="23"/>
      <c r="CF445" s="8"/>
      <c r="CG445" s="107"/>
      <c r="CI445" s="109"/>
      <c r="CK445" s="10"/>
      <c r="CL445" s="106"/>
      <c r="CR445" s="1"/>
      <c r="CS445" s="1"/>
      <c r="CT445" s="1"/>
    </row>
    <row r="446" spans="1:98">
      <c r="A446" s="1"/>
      <c r="B446" s="2"/>
      <c r="E446" s="1"/>
      <c r="F446" s="2"/>
      <c r="H446" s="3"/>
      <c r="J446" s="3"/>
      <c r="K446" s="3"/>
      <c r="L446" s="1"/>
      <c r="M446" s="4"/>
      <c r="N446"/>
      <c r="O446" s="1"/>
      <c r="U446" s="1"/>
      <c r="V446"/>
      <c r="X446" s="3"/>
      <c r="Z446"/>
      <c r="AA446"/>
      <c r="AB446"/>
      <c r="AD446" s="103"/>
      <c r="AE446" s="103"/>
      <c r="AH446"/>
      <c r="AK446" s="107"/>
      <c r="AL446" s="107"/>
      <c r="AM446" s="1"/>
      <c r="AP446" s="100"/>
      <c r="AQ446" s="100"/>
      <c r="AR446" s="100"/>
      <c r="AS446" s="3"/>
      <c r="AT446" s="151"/>
      <c r="AU446"/>
      <c r="AV446" s="147"/>
      <c r="AW446" s="34"/>
      <c r="AY446" s="182"/>
      <c r="BA446" s="100"/>
      <c r="BB446" s="100"/>
      <c r="BC446" s="6"/>
      <c r="BE446" s="1"/>
      <c r="BI446"/>
      <c r="BK446" s="118"/>
      <c r="BL446" s="104"/>
      <c r="BM446" s="1"/>
      <c r="BN446" s="103"/>
      <c r="BO446" s="6"/>
      <c r="BQ446" s="6"/>
      <c r="BR446" s="6"/>
      <c r="BS446" s="11"/>
      <c r="BT446" s="105"/>
      <c r="BU446" s="105"/>
      <c r="BW446" s="5"/>
      <c r="BX446" s="5"/>
      <c r="CA446" s="6"/>
      <c r="CB446" s="1"/>
      <c r="CD446" s="23"/>
      <c r="CE446" s="23"/>
      <c r="CF446" s="8"/>
      <c r="CG446" s="107"/>
      <c r="CI446" s="109"/>
      <c r="CK446" s="10"/>
      <c r="CL446" s="106"/>
      <c r="CR446" s="1"/>
      <c r="CS446" s="1"/>
      <c r="CT446" s="1"/>
    </row>
    <row r="447" spans="1:98">
      <c r="A447" s="1"/>
      <c r="B447" s="2"/>
      <c r="E447" s="1"/>
      <c r="F447" s="2"/>
      <c r="H447" s="3"/>
      <c r="J447" s="3"/>
      <c r="K447" s="3"/>
      <c r="L447" s="1"/>
      <c r="M447" s="4"/>
      <c r="N447"/>
      <c r="O447" s="1"/>
      <c r="U447" s="1"/>
      <c r="V447"/>
      <c r="X447" s="3"/>
      <c r="Z447"/>
      <c r="AA447"/>
      <c r="AB447"/>
      <c r="AD447" s="103"/>
      <c r="AE447" s="103"/>
      <c r="AK447" s="107"/>
      <c r="AL447" s="107"/>
      <c r="AM447" s="1"/>
      <c r="AP447" s="100"/>
      <c r="AQ447" s="100"/>
      <c r="AR447" s="100"/>
      <c r="AS447" s="3"/>
      <c r="AT447" s="151"/>
      <c r="AU447" s="1"/>
      <c r="AV447" s="147"/>
      <c r="AW447" s="34"/>
      <c r="AY447" s="182"/>
      <c r="BA447" s="100"/>
      <c r="BB447" s="100"/>
      <c r="BC447" s="6"/>
      <c r="BE447" s="1"/>
      <c r="BK447" s="103"/>
      <c r="BL447" s="104"/>
      <c r="BM447" s="1"/>
      <c r="BN447" s="103"/>
      <c r="BO447" s="147"/>
      <c r="BQ447" s="6"/>
      <c r="BR447" s="6"/>
      <c r="BS447" s="11"/>
      <c r="BT447" s="105"/>
      <c r="BU447" s="105"/>
      <c r="BW447" s="5"/>
      <c r="BX447" s="5"/>
      <c r="CA447" s="6"/>
      <c r="CB447" s="1"/>
      <c r="CD447" s="23"/>
      <c r="CE447" s="23"/>
      <c r="CF447" s="8"/>
      <c r="CG447" s="107"/>
      <c r="CI447" s="109"/>
      <c r="CK447" s="10"/>
      <c r="CL447" s="106"/>
      <c r="CR447" s="1"/>
      <c r="CS447" s="1"/>
      <c r="CT447" s="1"/>
    </row>
    <row r="448" spans="1:98">
      <c r="A448" s="1"/>
      <c r="B448" s="2"/>
      <c r="E448" s="1"/>
      <c r="F448" s="2"/>
      <c r="H448" s="3"/>
      <c r="J448" s="3"/>
      <c r="K448" s="3"/>
      <c r="L448" s="1"/>
      <c r="M448" s="4"/>
      <c r="N448"/>
      <c r="O448" s="1"/>
      <c r="U448" s="1"/>
      <c r="V448"/>
      <c r="X448" s="3"/>
      <c r="Z448"/>
      <c r="AA448"/>
      <c r="AB448"/>
      <c r="AD448" s="103"/>
      <c r="AE448" s="103"/>
      <c r="AK448" s="107"/>
      <c r="AL448" s="107"/>
      <c r="AM448" s="1"/>
      <c r="AP448" s="100"/>
      <c r="AQ448" s="100"/>
      <c r="AR448" s="100"/>
      <c r="AS448" s="3"/>
      <c r="AT448" s="151"/>
      <c r="AU448" s="1"/>
      <c r="AV448" s="147"/>
      <c r="AW448" s="34"/>
      <c r="AY448" s="182"/>
      <c r="BA448" s="100"/>
      <c r="BB448" s="100"/>
      <c r="BC448" s="6"/>
      <c r="BE448" s="1"/>
      <c r="BK448" s="103"/>
      <c r="BL448" s="104"/>
      <c r="BM448" s="1"/>
      <c r="BN448" s="103"/>
      <c r="BO448" s="6"/>
      <c r="BQ448" s="6"/>
      <c r="BR448" s="6"/>
      <c r="BS448" s="11"/>
      <c r="BT448" s="105"/>
      <c r="BU448" s="105"/>
      <c r="BW448" s="5"/>
      <c r="BX448" s="5"/>
      <c r="CA448" s="6"/>
      <c r="CB448" s="1"/>
      <c r="CD448" s="23"/>
      <c r="CE448" s="23"/>
      <c r="CF448" s="8"/>
      <c r="CG448" s="107"/>
      <c r="CI448" s="109"/>
      <c r="CK448" s="10"/>
      <c r="CL448" s="106"/>
      <c r="CR448" s="1"/>
      <c r="CS448" s="1"/>
      <c r="CT448" s="1"/>
    </row>
    <row r="449" spans="1:98">
      <c r="A449" s="1"/>
      <c r="B449" s="2"/>
      <c r="E449" s="1"/>
      <c r="F449" s="2"/>
      <c r="H449" s="3"/>
      <c r="J449" s="3"/>
      <c r="K449" s="3"/>
      <c r="L449" s="1"/>
      <c r="M449" s="4"/>
      <c r="O449" s="1"/>
      <c r="U449" s="1"/>
      <c r="V449"/>
      <c r="X449" s="3"/>
      <c r="Z449"/>
      <c r="AA449"/>
      <c r="AB449"/>
      <c r="AD449" s="103"/>
      <c r="AE449" s="103"/>
      <c r="AK449" s="107"/>
      <c r="AL449" s="107"/>
      <c r="AM449" s="1"/>
      <c r="AP449" s="100"/>
      <c r="AQ449" s="100"/>
      <c r="AR449" s="100"/>
      <c r="AS449" s="3"/>
      <c r="AT449" s="151"/>
      <c r="AU449" s="1"/>
      <c r="AV449" s="147"/>
      <c r="AW449" s="34"/>
      <c r="AY449" s="182"/>
      <c r="BA449" s="100"/>
      <c r="BB449" s="100"/>
      <c r="BC449" s="6"/>
      <c r="BE449" s="1"/>
      <c r="BK449" s="103"/>
      <c r="BL449" s="104"/>
      <c r="BM449" s="1"/>
      <c r="BN449" s="103"/>
      <c r="BO449" s="6"/>
      <c r="BQ449" s="6"/>
      <c r="BR449" s="6"/>
      <c r="BS449" s="11"/>
      <c r="BT449" s="105"/>
      <c r="BU449" s="105"/>
      <c r="BW449" s="5"/>
      <c r="BX449" s="5"/>
      <c r="CA449" s="6"/>
      <c r="CB449" s="1"/>
      <c r="CD449" s="23"/>
      <c r="CE449" s="23"/>
      <c r="CF449" s="8"/>
      <c r="CG449" s="107"/>
      <c r="CI449" s="109"/>
      <c r="CK449" s="10"/>
      <c r="CL449" s="106"/>
      <c r="CR449" s="1"/>
      <c r="CS449" s="1"/>
      <c r="CT449" s="1"/>
    </row>
    <row r="450" spans="1:98">
      <c r="A450" s="1"/>
      <c r="B450" s="2"/>
      <c r="E450" s="1"/>
      <c r="F450" s="2"/>
      <c r="H450" s="3"/>
      <c r="J450" s="3"/>
      <c r="K450" s="3"/>
      <c r="L450" s="1"/>
      <c r="M450" s="4"/>
      <c r="O450" s="1"/>
      <c r="U450" s="1"/>
      <c r="V450"/>
      <c r="X450" s="3"/>
      <c r="Z450"/>
      <c r="AA450"/>
      <c r="AB450"/>
      <c r="AD450" s="103"/>
      <c r="AE450" s="103"/>
      <c r="AK450" s="107"/>
      <c r="AL450" s="107"/>
      <c r="AM450" s="1"/>
      <c r="AP450" s="100"/>
      <c r="AQ450" s="100"/>
      <c r="AR450" s="100"/>
      <c r="AS450" s="3"/>
      <c r="AT450" s="151"/>
      <c r="AU450" s="1"/>
      <c r="AV450" s="147"/>
      <c r="AW450" s="34"/>
      <c r="AY450" s="182"/>
      <c r="BA450" s="100"/>
      <c r="BB450" s="100"/>
      <c r="BC450" s="6"/>
      <c r="BE450" s="1"/>
      <c r="BI450"/>
      <c r="BK450" s="118"/>
      <c r="BL450" s="104"/>
      <c r="BM450" s="1"/>
      <c r="BN450" s="103"/>
      <c r="BO450" s="147"/>
      <c r="BQ450" s="147"/>
      <c r="BR450" s="6"/>
      <c r="BS450" s="11"/>
      <c r="BT450" s="105"/>
      <c r="BU450" s="105"/>
      <c r="BW450" s="5"/>
      <c r="BX450" s="5"/>
      <c r="CA450" s="6"/>
      <c r="CB450" s="1"/>
      <c r="CD450" s="23"/>
      <c r="CE450" s="23"/>
      <c r="CF450" s="8"/>
      <c r="CG450" s="107"/>
      <c r="CI450" s="109"/>
      <c r="CK450" s="10"/>
      <c r="CL450" s="106"/>
      <c r="CR450" s="1"/>
      <c r="CS450" s="1"/>
      <c r="CT450" s="1"/>
    </row>
    <row r="451" spans="1:98">
      <c r="A451" s="1"/>
      <c r="B451" s="2"/>
      <c r="E451" s="1"/>
      <c r="F451" s="2"/>
      <c r="H451" s="3"/>
      <c r="J451" s="3"/>
      <c r="K451" s="3"/>
      <c r="L451" s="1"/>
      <c r="M451" s="4"/>
      <c r="O451" s="1"/>
      <c r="U451" s="1"/>
      <c r="V451"/>
      <c r="X451" s="3"/>
      <c r="Z451"/>
      <c r="AA451"/>
      <c r="AB451"/>
      <c r="AD451" s="103"/>
      <c r="AE451" s="103"/>
      <c r="AH451"/>
      <c r="AK451" s="107"/>
      <c r="AL451" s="107"/>
      <c r="AM451" s="1"/>
      <c r="AP451" s="100"/>
      <c r="AQ451" s="100"/>
      <c r="AR451" s="100"/>
      <c r="AS451" s="3"/>
      <c r="AT451" s="151"/>
      <c r="AU451" s="1"/>
      <c r="AV451" s="147"/>
      <c r="AW451" s="34"/>
      <c r="AY451" s="182"/>
      <c r="BA451" s="100"/>
      <c r="BB451" s="100"/>
      <c r="BC451" s="6"/>
      <c r="BE451" s="1"/>
      <c r="BI451"/>
      <c r="BK451" s="118"/>
      <c r="BL451" s="104"/>
      <c r="BM451" s="1"/>
      <c r="BN451" s="103"/>
      <c r="BO451" s="147"/>
      <c r="BQ451" s="147"/>
      <c r="BR451" s="6"/>
      <c r="BS451" s="11"/>
      <c r="BT451" s="105"/>
      <c r="BU451" s="105"/>
      <c r="BW451" s="5"/>
      <c r="BX451" s="5"/>
      <c r="CA451" s="6"/>
      <c r="CB451" s="1"/>
      <c r="CD451" s="23"/>
      <c r="CE451" s="23"/>
      <c r="CF451" s="8"/>
      <c r="CG451" s="107"/>
      <c r="CI451" s="109"/>
      <c r="CK451" s="10"/>
      <c r="CL451" s="106"/>
      <c r="CR451" s="1"/>
      <c r="CS451" s="1"/>
      <c r="CT451" s="1"/>
    </row>
    <row r="452" spans="1:98">
      <c r="A452" s="1"/>
      <c r="B452" s="2"/>
      <c r="E452" s="1"/>
      <c r="F452" s="2"/>
      <c r="H452" s="3"/>
      <c r="J452" s="3"/>
      <c r="K452" s="3"/>
      <c r="L452" s="1"/>
      <c r="M452" s="4"/>
      <c r="O452" s="1"/>
      <c r="U452" s="1"/>
      <c r="V452"/>
      <c r="X452" s="3"/>
      <c r="Z452"/>
      <c r="AA452"/>
      <c r="AB452"/>
      <c r="AD452" s="103"/>
      <c r="AE452" s="103"/>
      <c r="AK452" s="107"/>
      <c r="AL452" s="107"/>
      <c r="AM452" s="1"/>
      <c r="AP452" s="100"/>
      <c r="AQ452" s="100"/>
      <c r="AR452" s="100"/>
      <c r="AS452" s="3"/>
      <c r="AT452" s="151"/>
      <c r="AU452" s="1"/>
      <c r="AV452" s="147"/>
      <c r="AW452" s="34"/>
      <c r="AY452" s="182"/>
      <c r="BA452" s="100"/>
      <c r="BB452" s="100"/>
      <c r="BC452" s="6"/>
      <c r="BE452" s="1"/>
      <c r="BI452"/>
      <c r="BK452" s="118"/>
      <c r="BL452" s="104"/>
      <c r="BM452" s="1"/>
      <c r="BN452" s="103"/>
      <c r="BO452" s="147"/>
      <c r="BQ452" s="147"/>
      <c r="BR452" s="6"/>
      <c r="BS452" s="11"/>
      <c r="BT452" s="105"/>
      <c r="BU452" s="105"/>
      <c r="BW452" s="5"/>
      <c r="BX452" s="5"/>
      <c r="CA452" s="6"/>
      <c r="CB452" s="1"/>
      <c r="CD452" s="23"/>
      <c r="CE452" s="23"/>
      <c r="CF452" s="8"/>
      <c r="CG452" s="107"/>
      <c r="CI452" s="109"/>
      <c r="CK452" s="10"/>
      <c r="CL452" s="106"/>
      <c r="CR452" s="1"/>
      <c r="CS452" s="1"/>
      <c r="CT452" s="1"/>
    </row>
    <row r="453" spans="1:98">
      <c r="A453" s="1"/>
      <c r="B453" s="2"/>
      <c r="E453" s="1"/>
      <c r="F453" s="2"/>
      <c r="H453" s="3"/>
      <c r="J453" s="3"/>
      <c r="K453" s="3"/>
      <c r="L453" s="1"/>
      <c r="M453" s="4"/>
      <c r="O453" s="1"/>
      <c r="U453" s="1"/>
      <c r="V453"/>
      <c r="X453" s="111"/>
      <c r="Z453"/>
      <c r="AA453"/>
      <c r="AB453"/>
      <c r="AD453" s="103"/>
      <c r="AE453" s="103"/>
      <c r="AK453" s="107"/>
      <c r="AL453" s="107"/>
      <c r="AM453" s="1"/>
      <c r="AP453" s="100"/>
      <c r="AQ453" s="100"/>
      <c r="AR453" s="100"/>
      <c r="AS453" s="3"/>
      <c r="AT453" s="151"/>
      <c r="AU453" s="1"/>
      <c r="AV453" s="147"/>
      <c r="AW453" s="34"/>
      <c r="AY453" s="182"/>
      <c r="BA453" s="100"/>
      <c r="BB453" s="100"/>
      <c r="BC453" s="6"/>
      <c r="BE453" s="1"/>
      <c r="BI453"/>
      <c r="BK453" s="118"/>
      <c r="BL453" s="104"/>
      <c r="BM453" s="1"/>
      <c r="BN453" s="103"/>
      <c r="BO453" s="147"/>
      <c r="BQ453" s="147"/>
      <c r="BR453" s="6"/>
      <c r="BS453" s="11"/>
      <c r="BT453" s="105"/>
      <c r="BU453" s="105"/>
      <c r="BW453" s="5"/>
      <c r="BX453" s="5"/>
      <c r="CA453" s="6"/>
      <c r="CB453" s="1"/>
      <c r="CD453" s="23"/>
      <c r="CE453" s="23"/>
      <c r="CF453" s="8"/>
      <c r="CG453" s="107"/>
      <c r="CI453" s="109"/>
      <c r="CK453" s="10"/>
      <c r="CL453" s="106"/>
      <c r="CR453" s="1"/>
      <c r="CS453" s="1"/>
      <c r="CT453" s="1"/>
    </row>
    <row r="454" spans="1:98">
      <c r="A454" s="1"/>
      <c r="B454" s="2"/>
      <c r="E454" s="1"/>
      <c r="F454" s="2"/>
      <c r="H454" s="3"/>
      <c r="J454" s="3"/>
      <c r="K454" s="3"/>
      <c r="L454" s="1"/>
      <c r="M454" s="4"/>
      <c r="O454" s="1"/>
      <c r="U454" s="1"/>
      <c r="V454"/>
      <c r="X454" s="111"/>
      <c r="Z454"/>
      <c r="AA454"/>
      <c r="AB454"/>
      <c r="AD454" s="103"/>
      <c r="AE454" s="103"/>
      <c r="AH454"/>
      <c r="AK454" s="107"/>
      <c r="AL454" s="107"/>
      <c r="AM454" s="1"/>
      <c r="AP454" s="100"/>
      <c r="AQ454" s="100"/>
      <c r="AR454" s="100"/>
      <c r="AS454" s="3"/>
      <c r="AT454" s="151"/>
      <c r="AU454" s="1"/>
      <c r="AV454" s="147"/>
      <c r="AW454" s="34"/>
      <c r="AY454" s="182"/>
      <c r="BA454" s="100"/>
      <c r="BB454" s="100"/>
      <c r="BC454" s="6"/>
      <c r="BE454" s="1"/>
      <c r="BI454"/>
      <c r="BK454" s="118"/>
      <c r="BL454" s="104"/>
      <c r="BM454" s="1"/>
      <c r="BN454" s="103"/>
      <c r="BO454" s="147"/>
      <c r="BQ454" s="147"/>
      <c r="BR454" s="6"/>
      <c r="BS454" s="11"/>
      <c r="BT454" s="105"/>
      <c r="BU454" s="105"/>
      <c r="BW454" s="5"/>
      <c r="BX454" s="5"/>
      <c r="CA454" s="6"/>
      <c r="CB454" s="1"/>
      <c r="CD454" s="23"/>
      <c r="CE454" s="23"/>
      <c r="CF454" s="8"/>
      <c r="CG454" s="107"/>
      <c r="CI454" s="109"/>
      <c r="CK454" s="10"/>
      <c r="CL454" s="106"/>
      <c r="CR454" s="1"/>
      <c r="CS454" s="1"/>
      <c r="CT454" s="1"/>
    </row>
    <row r="455" spans="1:98">
      <c r="A455" s="1"/>
      <c r="B455" s="2"/>
      <c r="E455" s="1"/>
      <c r="F455" s="2"/>
      <c r="H455" s="3"/>
      <c r="J455" s="3"/>
      <c r="K455" s="3"/>
      <c r="L455" s="1"/>
      <c r="M455" s="4"/>
      <c r="N455"/>
      <c r="O455" s="1"/>
      <c r="U455" s="1"/>
      <c r="V455"/>
      <c r="X455" s="111"/>
      <c r="Z455"/>
      <c r="AA455"/>
      <c r="AB455"/>
      <c r="AD455" s="103"/>
      <c r="AE455" s="103"/>
      <c r="AH455"/>
      <c r="AK455" s="107"/>
      <c r="AL455" s="107"/>
      <c r="AM455" s="1"/>
      <c r="AP455" s="100"/>
      <c r="AQ455" s="100"/>
      <c r="AR455" s="100"/>
      <c r="AS455" s="3"/>
      <c r="AT455" s="151"/>
      <c r="AU455" s="1"/>
      <c r="AV455" s="147"/>
      <c r="AW455" s="34"/>
      <c r="AY455" s="182"/>
      <c r="BA455" s="100"/>
      <c r="BB455" s="100"/>
      <c r="BC455" s="6"/>
      <c r="BE455" s="1"/>
      <c r="BI455"/>
      <c r="BK455" s="118"/>
      <c r="BL455" s="104"/>
      <c r="BM455" s="1"/>
      <c r="BN455" s="103"/>
      <c r="BO455" s="147"/>
      <c r="BQ455" s="147"/>
      <c r="BR455" s="6"/>
      <c r="BS455" s="11"/>
      <c r="BT455" s="105"/>
      <c r="BU455" s="105"/>
      <c r="BW455" s="5"/>
      <c r="BX455" s="5"/>
      <c r="CA455" s="6"/>
      <c r="CB455" s="1"/>
      <c r="CD455" s="23"/>
      <c r="CE455" s="23"/>
      <c r="CF455" s="8"/>
      <c r="CG455" s="107"/>
      <c r="CI455" s="109"/>
      <c r="CK455" s="10"/>
      <c r="CL455" s="106"/>
      <c r="CR455" s="1"/>
      <c r="CS455" s="1"/>
      <c r="CT455" s="1"/>
    </row>
    <row r="456" spans="1:98">
      <c r="A456" s="1"/>
      <c r="B456" s="2"/>
      <c r="E456" s="1"/>
      <c r="F456" s="2"/>
      <c r="H456" s="3"/>
      <c r="J456" s="3"/>
      <c r="K456" s="3"/>
      <c r="L456" s="1"/>
      <c r="M456" s="4"/>
      <c r="O456" s="1"/>
      <c r="U456" s="1"/>
      <c r="V456"/>
      <c r="X456" s="111"/>
      <c r="Z456"/>
      <c r="AA456"/>
      <c r="AB456"/>
      <c r="AD456" s="103"/>
      <c r="AE456" s="103"/>
      <c r="AK456" s="107"/>
      <c r="AL456" s="107"/>
      <c r="AM456" s="1"/>
      <c r="AP456" s="100"/>
      <c r="AQ456" s="100"/>
      <c r="AR456" s="100"/>
      <c r="AS456" s="3"/>
      <c r="AT456" s="151"/>
      <c r="AU456" s="1"/>
      <c r="AV456" s="147"/>
      <c r="AW456" s="34"/>
      <c r="AY456" s="182"/>
      <c r="BA456" s="100"/>
      <c r="BB456" s="100"/>
      <c r="BC456" s="6"/>
      <c r="BE456" s="1"/>
      <c r="BI456"/>
      <c r="BK456" s="103"/>
      <c r="BL456" s="104"/>
      <c r="BM456" s="1"/>
      <c r="BN456" s="103"/>
      <c r="BO456" s="6"/>
      <c r="BP456" s="103"/>
      <c r="BQ456" s="147"/>
      <c r="BR456" s="6"/>
      <c r="BS456" s="11"/>
      <c r="BT456" s="105"/>
      <c r="BU456" s="105"/>
      <c r="BW456" s="5"/>
      <c r="BX456" s="5"/>
      <c r="CA456" s="6"/>
      <c r="CB456" s="1"/>
      <c r="CD456" s="23"/>
      <c r="CE456" s="23"/>
      <c r="CF456" s="8"/>
      <c r="CG456" s="107"/>
      <c r="CI456" s="109"/>
      <c r="CK456" s="10"/>
      <c r="CL456" s="106"/>
      <c r="CR456" s="1"/>
      <c r="CS456" s="1"/>
      <c r="CT456" s="1"/>
    </row>
    <row r="457" spans="1:98">
      <c r="A457" s="1"/>
      <c r="B457" s="2"/>
      <c r="E457" s="1"/>
      <c r="F457" s="2"/>
      <c r="H457" s="3"/>
      <c r="J457" s="3"/>
      <c r="K457" s="3"/>
      <c r="L457" s="1"/>
      <c r="M457" s="4"/>
      <c r="O457" s="1"/>
      <c r="U457" s="1"/>
      <c r="V457"/>
      <c r="X457" s="111"/>
      <c r="Z457"/>
      <c r="AA457"/>
      <c r="AB457"/>
      <c r="AD457" s="103"/>
      <c r="AE457" s="103"/>
      <c r="AH457"/>
      <c r="AK457" s="107"/>
      <c r="AL457" s="107"/>
      <c r="AM457" s="1"/>
      <c r="AP457" s="100"/>
      <c r="AQ457" s="100"/>
      <c r="AR457" s="100"/>
      <c r="AS457" s="3"/>
      <c r="AT457" s="151"/>
      <c r="AU457" s="1"/>
      <c r="AV457" s="147"/>
      <c r="AW457" s="34"/>
      <c r="AY457" s="182"/>
      <c r="BA457" s="100"/>
      <c r="BB457" s="100"/>
      <c r="BC457" s="6"/>
      <c r="BE457" s="1"/>
      <c r="BK457" s="103"/>
      <c r="BL457" s="104"/>
      <c r="BM457" s="1"/>
      <c r="BN457" s="103"/>
      <c r="BO457" s="147"/>
      <c r="BQ457" s="147"/>
      <c r="BR457" s="6"/>
      <c r="BS457" s="11"/>
      <c r="BT457" s="105"/>
      <c r="BU457" s="105"/>
      <c r="BW457" s="5"/>
      <c r="BX457" s="5"/>
      <c r="CA457" s="6"/>
      <c r="CB457" s="1"/>
      <c r="CD457" s="23"/>
      <c r="CE457" s="23"/>
      <c r="CF457" s="8"/>
      <c r="CG457" s="107"/>
      <c r="CI457" s="109"/>
      <c r="CK457" s="10"/>
      <c r="CL457" s="106"/>
      <c r="CR457" s="1"/>
      <c r="CS457" s="1"/>
      <c r="CT457" s="1"/>
    </row>
    <row r="458" spans="1:98">
      <c r="A458" s="1"/>
      <c r="B458" s="2"/>
      <c r="E458" s="1"/>
      <c r="F458" s="2"/>
      <c r="H458" s="3"/>
      <c r="J458" s="3"/>
      <c r="K458" s="3"/>
      <c r="L458" s="1"/>
      <c r="M458" s="4"/>
      <c r="O458" s="1"/>
      <c r="U458" s="1"/>
      <c r="V458"/>
      <c r="X458" s="111"/>
      <c r="Z458"/>
      <c r="AA458"/>
      <c r="AB458"/>
      <c r="AD458" s="103"/>
      <c r="AE458" s="103"/>
      <c r="AH458"/>
      <c r="AK458" s="107"/>
      <c r="AL458" s="107"/>
      <c r="AM458" s="1"/>
      <c r="AP458" s="100"/>
      <c r="AQ458" s="100"/>
      <c r="AR458" s="100"/>
      <c r="AS458" s="3"/>
      <c r="AT458" s="151"/>
      <c r="AU458" s="1"/>
      <c r="AV458" s="147"/>
      <c r="AW458" s="34"/>
      <c r="AY458" s="182"/>
      <c r="BA458" s="100"/>
      <c r="BB458" s="100"/>
      <c r="BC458" s="6"/>
      <c r="BE458" s="1"/>
      <c r="BI458"/>
      <c r="BK458" s="103"/>
      <c r="BL458" s="104"/>
      <c r="BM458" s="1"/>
      <c r="BN458" s="103"/>
      <c r="BO458" s="147"/>
      <c r="BQ458" s="147"/>
      <c r="BR458" s="6"/>
      <c r="BS458" s="11"/>
      <c r="BT458" s="105"/>
      <c r="BU458" s="105"/>
      <c r="BW458" s="5"/>
      <c r="BX458" s="5"/>
      <c r="CA458" s="6"/>
      <c r="CB458" s="1"/>
      <c r="CD458" s="23"/>
      <c r="CE458" s="23"/>
      <c r="CF458" s="8"/>
      <c r="CG458" s="107"/>
      <c r="CI458" s="109"/>
      <c r="CK458" s="10"/>
      <c r="CL458" s="106"/>
      <c r="CR458" s="1"/>
      <c r="CS458" s="1"/>
      <c r="CT458" s="1"/>
    </row>
    <row r="459" spans="1:98">
      <c r="A459" s="1"/>
      <c r="B459" s="2"/>
      <c r="E459" s="1"/>
      <c r="F459" s="2"/>
      <c r="H459" s="3"/>
      <c r="J459" s="3"/>
      <c r="K459" s="3"/>
      <c r="L459" s="1"/>
      <c r="M459" s="4"/>
      <c r="O459" s="1"/>
      <c r="U459" s="1"/>
      <c r="V459"/>
      <c r="X459" s="111"/>
      <c r="Z459"/>
      <c r="AA459"/>
      <c r="AB459"/>
      <c r="AD459" s="103"/>
      <c r="AE459" s="103"/>
      <c r="AH459"/>
      <c r="AK459" s="107"/>
      <c r="AL459" s="107"/>
      <c r="AM459" s="1"/>
      <c r="AP459" s="100"/>
      <c r="AQ459" s="100"/>
      <c r="AR459" s="100"/>
      <c r="AS459" s="3"/>
      <c r="AT459" s="151"/>
      <c r="AU459" s="1"/>
      <c r="AV459" s="147"/>
      <c r="AW459" s="34"/>
      <c r="AY459" s="182"/>
      <c r="BA459" s="100"/>
      <c r="BB459" s="100"/>
      <c r="BC459" s="6"/>
      <c r="BE459" s="1"/>
      <c r="BI459" s="103"/>
      <c r="BK459" s="118"/>
      <c r="BL459" s="104"/>
      <c r="BM459" s="1"/>
      <c r="BN459" s="103"/>
      <c r="BO459" s="147"/>
      <c r="BQ459" s="147"/>
      <c r="BR459" s="6"/>
      <c r="BS459" s="11"/>
      <c r="BT459" s="105"/>
      <c r="BU459" s="105"/>
      <c r="BW459" s="5"/>
      <c r="BX459" s="5"/>
      <c r="CA459" s="6"/>
      <c r="CB459" s="1"/>
      <c r="CD459" s="23"/>
      <c r="CE459" s="23"/>
      <c r="CF459" s="8"/>
      <c r="CG459" s="107"/>
      <c r="CI459" s="109"/>
      <c r="CK459" s="10"/>
      <c r="CL459" s="106"/>
      <c r="CR459" s="1"/>
      <c r="CS459" s="1"/>
      <c r="CT459" s="1"/>
    </row>
    <row r="460" spans="1:98">
      <c r="A460" s="1"/>
      <c r="B460" s="2"/>
      <c r="E460" s="1"/>
      <c r="F460" s="2"/>
      <c r="H460" s="3"/>
      <c r="J460" s="3"/>
      <c r="K460" s="3"/>
      <c r="L460" s="1"/>
      <c r="M460" s="4"/>
      <c r="O460" s="1"/>
      <c r="U460" s="1"/>
      <c r="V460"/>
      <c r="X460" s="111"/>
      <c r="Z460"/>
      <c r="AA460"/>
      <c r="AB460"/>
      <c r="AD460" s="103"/>
      <c r="AE460" s="103"/>
      <c r="AH460"/>
      <c r="AK460" s="107"/>
      <c r="AL460" s="107"/>
      <c r="AM460" s="1"/>
      <c r="AP460" s="100"/>
      <c r="AQ460" s="100"/>
      <c r="AR460" s="100"/>
      <c r="AS460" s="3"/>
      <c r="AT460" s="151"/>
      <c r="AU460" s="1"/>
      <c r="AV460" s="147"/>
      <c r="AW460" s="34"/>
      <c r="AY460" s="182"/>
      <c r="BA460" s="100"/>
      <c r="BB460" s="100"/>
      <c r="BC460" s="147"/>
      <c r="BE460" s="1"/>
      <c r="BI460"/>
      <c r="BK460" s="118"/>
      <c r="BL460" s="104"/>
      <c r="BM460" s="1"/>
      <c r="BN460" s="103"/>
      <c r="BO460" s="147"/>
      <c r="BQ460" s="147"/>
      <c r="BR460" s="147"/>
      <c r="BS460" s="11"/>
      <c r="BT460" s="105"/>
      <c r="BU460" s="105"/>
      <c r="BW460" s="5"/>
      <c r="BX460" s="5"/>
      <c r="CA460" s="6"/>
      <c r="CB460" s="1"/>
      <c r="CD460" s="23"/>
      <c r="CE460" s="23"/>
      <c r="CF460" s="8"/>
      <c r="CG460" s="107"/>
      <c r="CI460" s="109"/>
      <c r="CK460" s="10"/>
      <c r="CL460" s="106"/>
      <c r="CR460" s="1"/>
      <c r="CS460" s="1"/>
      <c r="CT460" s="1"/>
    </row>
    <row r="461" spans="1:98">
      <c r="A461" s="1"/>
      <c r="B461" s="2"/>
      <c r="E461" s="1"/>
      <c r="F461" s="2"/>
      <c r="H461" s="3"/>
      <c r="J461" s="3"/>
      <c r="K461" s="3"/>
      <c r="L461" s="1"/>
      <c r="M461" s="4"/>
      <c r="N461" s="146"/>
      <c r="O461" s="1"/>
      <c r="U461" s="1"/>
      <c r="V461"/>
      <c r="X461" s="111"/>
      <c r="Z461"/>
      <c r="AA461"/>
      <c r="AB461"/>
      <c r="AD461" s="103"/>
      <c r="AE461" s="103"/>
      <c r="AH461"/>
      <c r="AK461" s="107"/>
      <c r="AL461" s="107"/>
      <c r="AM461" s="1"/>
      <c r="AP461" s="100"/>
      <c r="AQ461" s="100"/>
      <c r="AR461" s="100"/>
      <c r="AS461" s="3"/>
      <c r="AT461" s="151"/>
      <c r="AU461" s="1"/>
      <c r="AV461" s="147"/>
      <c r="AW461" s="34"/>
      <c r="AY461" s="182"/>
      <c r="BA461" s="100"/>
      <c r="BB461" s="100"/>
      <c r="BC461" s="147"/>
      <c r="BE461" s="1"/>
      <c r="BI461"/>
      <c r="BK461" s="118"/>
      <c r="BL461" s="104"/>
      <c r="BM461" s="1"/>
      <c r="BN461" s="103"/>
      <c r="BO461" s="147"/>
      <c r="BQ461" s="147"/>
      <c r="BR461" s="147"/>
      <c r="BS461" s="11"/>
      <c r="BT461" s="105"/>
      <c r="BU461" s="105"/>
      <c r="BW461" s="5"/>
      <c r="BX461" s="5"/>
      <c r="CA461" s="6"/>
      <c r="CB461" s="1"/>
      <c r="CD461" s="23"/>
      <c r="CE461" s="23"/>
      <c r="CF461" s="8"/>
      <c r="CG461" s="107"/>
      <c r="CI461" s="109"/>
      <c r="CK461" s="10"/>
      <c r="CL461" s="106"/>
      <c r="CR461" s="1"/>
      <c r="CS461" s="1"/>
      <c r="CT461" s="1"/>
    </row>
    <row r="462" spans="1:98">
      <c r="A462" s="1"/>
      <c r="B462" s="2"/>
      <c r="E462" s="1"/>
      <c r="F462" s="2"/>
      <c r="H462" s="3"/>
      <c r="J462" s="3"/>
      <c r="K462" s="3"/>
      <c r="L462" s="1"/>
      <c r="M462" s="4"/>
      <c r="N462" s="146"/>
      <c r="O462" s="1"/>
      <c r="U462" s="1"/>
      <c r="V462"/>
      <c r="X462" s="111"/>
      <c r="Z462"/>
      <c r="AA462"/>
      <c r="AB462"/>
      <c r="AD462" s="103"/>
      <c r="AE462" s="103"/>
      <c r="AH462"/>
      <c r="AK462" s="107"/>
      <c r="AL462" s="107"/>
      <c r="AM462" s="1"/>
      <c r="AP462" s="100"/>
      <c r="AQ462" s="100"/>
      <c r="AR462" s="100"/>
      <c r="AS462" s="3"/>
      <c r="AT462" s="151"/>
      <c r="AU462" s="1"/>
      <c r="AV462" s="147"/>
      <c r="AW462" s="34"/>
      <c r="AY462" s="182"/>
      <c r="BA462" s="100"/>
      <c r="BB462" s="100"/>
      <c r="BC462" s="6"/>
      <c r="BE462" s="1"/>
      <c r="BI462"/>
      <c r="BK462" s="103"/>
      <c r="BL462" s="104"/>
      <c r="BM462" s="1"/>
      <c r="BN462" s="103"/>
      <c r="BO462" s="147"/>
      <c r="BQ462" s="147"/>
      <c r="BR462" s="6"/>
      <c r="BS462" s="11"/>
      <c r="BT462" s="105"/>
      <c r="BU462" s="105"/>
      <c r="BW462" s="5"/>
      <c r="BX462" s="5"/>
      <c r="CA462" s="6"/>
      <c r="CB462" s="1"/>
      <c r="CD462" s="23"/>
      <c r="CE462" s="23"/>
      <c r="CF462" s="8"/>
      <c r="CG462" s="107"/>
      <c r="CI462" s="109"/>
      <c r="CK462" s="10"/>
      <c r="CL462" s="106"/>
      <c r="CR462" s="1"/>
      <c r="CS462" s="1"/>
      <c r="CT462" s="1"/>
    </row>
    <row r="463" spans="1:98">
      <c r="A463" s="1"/>
      <c r="B463" s="2"/>
      <c r="E463" s="1"/>
      <c r="F463" s="2"/>
      <c r="H463" s="3"/>
      <c r="J463" s="3"/>
      <c r="K463" s="3"/>
      <c r="L463" s="1"/>
      <c r="M463" s="4"/>
      <c r="N463" s="146"/>
      <c r="O463" s="1"/>
      <c r="U463" s="1"/>
      <c r="V463"/>
      <c r="X463" s="111"/>
      <c r="Z463"/>
      <c r="AA463"/>
      <c r="AB463"/>
      <c r="AD463" s="103"/>
      <c r="AE463" s="103"/>
      <c r="AH463"/>
      <c r="AK463" s="107"/>
      <c r="AL463" s="107"/>
      <c r="AM463" s="1"/>
      <c r="AP463" s="100"/>
      <c r="AQ463" s="100"/>
      <c r="AR463" s="100"/>
      <c r="AS463" s="3"/>
      <c r="AT463" s="151"/>
      <c r="AU463" s="1"/>
      <c r="AV463" s="147"/>
      <c r="AW463" s="34"/>
      <c r="AY463" s="182"/>
      <c r="BA463" s="100"/>
      <c r="BB463" s="100"/>
      <c r="BC463" s="6"/>
      <c r="BE463" s="1"/>
      <c r="BI463" s="103"/>
      <c r="BK463" s="103"/>
      <c r="BL463" s="104"/>
      <c r="BM463" s="1"/>
      <c r="BN463" s="103"/>
      <c r="BO463" s="147"/>
      <c r="BQ463" s="147"/>
      <c r="BR463" s="6"/>
      <c r="BS463" s="11"/>
      <c r="BT463" s="105"/>
      <c r="BU463" s="105"/>
      <c r="BW463" s="5"/>
      <c r="BX463" s="5"/>
      <c r="CA463" s="6"/>
      <c r="CB463" s="1"/>
      <c r="CD463" s="23"/>
      <c r="CE463" s="23"/>
      <c r="CF463" s="8"/>
      <c r="CG463" s="107"/>
      <c r="CI463" s="109"/>
      <c r="CK463" s="10"/>
      <c r="CL463" s="106"/>
      <c r="CR463" s="1"/>
      <c r="CS463" s="1"/>
      <c r="CT463" s="1"/>
    </row>
    <row r="464" spans="1:98">
      <c r="A464" s="1"/>
      <c r="B464" s="2"/>
      <c r="E464" s="1"/>
      <c r="F464" s="2"/>
      <c r="H464" s="3"/>
      <c r="J464" s="3"/>
      <c r="K464" s="3"/>
      <c r="L464" s="1"/>
      <c r="M464" s="4"/>
      <c r="N464" s="146"/>
      <c r="O464" s="1"/>
      <c r="U464" s="1"/>
      <c r="V464"/>
      <c r="X464" s="111"/>
      <c r="Z464"/>
      <c r="AA464"/>
      <c r="AB464"/>
      <c r="AD464" s="103"/>
      <c r="AE464" s="103"/>
      <c r="AH464"/>
      <c r="AK464" s="107"/>
      <c r="AL464" s="107"/>
      <c r="AM464" s="1"/>
      <c r="AP464" s="100"/>
      <c r="AQ464" s="100"/>
      <c r="AR464" s="100"/>
      <c r="AS464" s="3"/>
      <c r="AT464" s="151"/>
      <c r="AU464" s="1"/>
      <c r="AV464" s="147"/>
      <c r="AW464" s="34"/>
      <c r="AY464" s="182"/>
      <c r="BA464" s="100"/>
      <c r="BB464" s="100"/>
      <c r="BC464" s="6"/>
      <c r="BE464" s="1"/>
      <c r="BI464"/>
      <c r="BK464" s="103"/>
      <c r="BL464" s="104"/>
      <c r="BM464" s="1"/>
      <c r="BN464" s="103"/>
      <c r="BO464" s="147"/>
      <c r="BQ464" s="147"/>
      <c r="BR464" s="6"/>
      <c r="BS464" s="11"/>
      <c r="BT464" s="105"/>
      <c r="BU464" s="105"/>
      <c r="BW464" s="5"/>
      <c r="BX464" s="5"/>
      <c r="CA464" s="6"/>
      <c r="CB464" s="1"/>
      <c r="CD464" s="23"/>
      <c r="CE464" s="23"/>
      <c r="CF464" s="8"/>
      <c r="CG464" s="107"/>
      <c r="CI464" s="109"/>
      <c r="CK464" s="10"/>
      <c r="CL464" s="106"/>
      <c r="CR464" s="1"/>
      <c r="CS464" s="1"/>
      <c r="CT464" s="1"/>
    </row>
    <row r="465" spans="1:98">
      <c r="A465" s="1"/>
      <c r="B465" s="2"/>
      <c r="E465" s="1"/>
      <c r="F465" s="2"/>
      <c r="H465" s="3"/>
      <c r="J465" s="3"/>
      <c r="K465" s="3"/>
      <c r="L465" s="1"/>
      <c r="M465" s="4"/>
      <c r="N465" s="146"/>
      <c r="O465" s="1"/>
      <c r="U465" s="1"/>
      <c r="V465"/>
      <c r="X465" s="111"/>
      <c r="Z465"/>
      <c r="AA465"/>
      <c r="AB465"/>
      <c r="AD465" s="103"/>
      <c r="AE465" s="103"/>
      <c r="AH465"/>
      <c r="AK465" s="107"/>
      <c r="AL465" s="5"/>
      <c r="AM465" s="1"/>
      <c r="AP465" s="100"/>
      <c r="AQ465" s="100"/>
      <c r="AR465" s="100"/>
      <c r="AS465" s="3"/>
      <c r="AT465" s="151"/>
      <c r="AU465" s="1"/>
      <c r="AV465" s="147"/>
      <c r="AW465" s="34"/>
      <c r="AY465" s="182"/>
      <c r="BA465" s="100"/>
      <c r="BB465" s="100"/>
      <c r="BC465" s="6"/>
      <c r="BE465" s="1"/>
      <c r="BI465"/>
      <c r="BK465" s="103"/>
      <c r="BL465" s="104"/>
      <c r="BM465" s="1"/>
      <c r="BN465" s="103"/>
      <c r="BO465" s="147"/>
      <c r="BQ465" s="147"/>
      <c r="BR465" s="6"/>
      <c r="BS465" s="11"/>
      <c r="BT465" s="105"/>
      <c r="BU465" s="105"/>
      <c r="BW465" s="5"/>
      <c r="BX465" s="5"/>
      <c r="CA465" s="6"/>
      <c r="CB465" s="1"/>
      <c r="CD465" s="23"/>
      <c r="CE465" s="23"/>
      <c r="CF465" s="8"/>
      <c r="CG465" s="107"/>
      <c r="CI465" s="109"/>
      <c r="CK465" s="10"/>
      <c r="CL465" s="106"/>
      <c r="CR465" s="1"/>
      <c r="CS465" s="1"/>
      <c r="CT465" s="1"/>
    </row>
    <row r="466" spans="1:98">
      <c r="A466" s="1"/>
      <c r="B466" s="2"/>
      <c r="E466" s="1"/>
      <c r="F466" s="2"/>
      <c r="H466" s="3"/>
      <c r="J466" s="3"/>
      <c r="K466" s="3"/>
      <c r="L466" s="1"/>
      <c r="M466" s="4"/>
      <c r="N466" s="146"/>
      <c r="O466" s="1"/>
      <c r="U466" s="1"/>
      <c r="V466"/>
      <c r="X466" s="111"/>
      <c r="Z466"/>
      <c r="AA466"/>
      <c r="AB466"/>
      <c r="AD466" s="103"/>
      <c r="AE466" s="103"/>
      <c r="AH466"/>
      <c r="AK466" s="107"/>
      <c r="AL466" s="107"/>
      <c r="AM466" s="1"/>
      <c r="AP466" s="100"/>
      <c r="AQ466" s="100"/>
      <c r="AR466" s="100"/>
      <c r="AS466" s="3"/>
      <c r="AT466" s="151"/>
      <c r="AU466" s="1"/>
      <c r="AV466" s="147"/>
      <c r="AW466" s="34"/>
      <c r="AY466" s="182"/>
      <c r="BA466" s="100"/>
      <c r="BB466" s="100"/>
      <c r="BC466" s="6"/>
      <c r="BE466" s="1"/>
      <c r="BI466"/>
      <c r="BK466" s="103"/>
      <c r="BL466" s="104"/>
      <c r="BM466" s="1"/>
      <c r="BN466" s="103"/>
      <c r="BO466" s="147"/>
      <c r="BQ466" s="147"/>
      <c r="BR466" s="6"/>
      <c r="BS466" s="11"/>
      <c r="BT466" s="105"/>
      <c r="BU466" s="105"/>
      <c r="BW466" s="5"/>
      <c r="BX466" s="5"/>
      <c r="CA466" s="6"/>
      <c r="CB466" s="1"/>
      <c r="CD466" s="23"/>
      <c r="CE466" s="23"/>
      <c r="CF466" s="8"/>
      <c r="CG466" s="107"/>
      <c r="CI466" s="109"/>
      <c r="CK466" s="10"/>
      <c r="CL466" s="106"/>
      <c r="CR466" s="1"/>
      <c r="CS466" s="1"/>
      <c r="CT466" s="1"/>
    </row>
    <row r="467" spans="1:98">
      <c r="A467" s="1"/>
      <c r="B467" s="2"/>
      <c r="E467" s="1"/>
      <c r="F467" s="2"/>
      <c r="H467" s="3"/>
      <c r="J467" s="3"/>
      <c r="K467" s="3"/>
      <c r="L467" s="1"/>
      <c r="M467" s="4"/>
      <c r="N467" s="146"/>
      <c r="O467" s="1"/>
      <c r="U467" s="1"/>
      <c r="V467"/>
      <c r="X467" s="111"/>
      <c r="Z467"/>
      <c r="AA467"/>
      <c r="AB467"/>
      <c r="AD467" s="103"/>
      <c r="AE467" s="103"/>
      <c r="AH467"/>
      <c r="AK467" s="107"/>
      <c r="AL467" s="107"/>
      <c r="AM467" s="1"/>
      <c r="AP467" s="100"/>
      <c r="AQ467" s="100"/>
      <c r="AR467" s="100"/>
      <c r="AS467" s="3"/>
      <c r="AT467" s="151"/>
      <c r="AU467" s="1"/>
      <c r="AV467" s="147"/>
      <c r="AW467" s="34"/>
      <c r="AY467" s="182"/>
      <c r="BA467" s="100"/>
      <c r="BB467" s="100"/>
      <c r="BC467" s="6"/>
      <c r="BE467" s="1"/>
      <c r="BI467"/>
      <c r="BK467" s="103"/>
      <c r="BL467" s="104"/>
      <c r="BM467" s="1"/>
      <c r="BN467" s="103"/>
      <c r="BO467" s="147"/>
      <c r="BQ467" s="147"/>
      <c r="BR467" s="6"/>
      <c r="BS467" s="11"/>
      <c r="BT467" s="105"/>
      <c r="BU467" s="105"/>
      <c r="BW467" s="5"/>
      <c r="BX467" s="5"/>
      <c r="CA467" s="6"/>
      <c r="CB467" s="1"/>
      <c r="CD467" s="23"/>
      <c r="CE467" s="23"/>
      <c r="CF467" s="8"/>
      <c r="CG467" s="107"/>
      <c r="CI467" s="109"/>
      <c r="CK467" s="10"/>
      <c r="CL467" s="106"/>
      <c r="CR467" s="1"/>
      <c r="CS467" s="1"/>
      <c r="CT467" s="1"/>
    </row>
    <row r="468" spans="1:98">
      <c r="A468" s="1"/>
      <c r="B468" s="2"/>
      <c r="E468" s="1"/>
      <c r="F468" s="2"/>
      <c r="H468" s="3"/>
      <c r="J468" s="3"/>
      <c r="K468" s="3"/>
      <c r="L468" s="1"/>
      <c r="M468" s="4"/>
      <c r="N468" s="146"/>
      <c r="O468" s="1"/>
      <c r="U468" s="1"/>
      <c r="V468"/>
      <c r="X468" s="111"/>
      <c r="Z468"/>
      <c r="AA468"/>
      <c r="AB468"/>
      <c r="AD468" s="103"/>
      <c r="AE468" s="103"/>
      <c r="AH468"/>
      <c r="AK468" s="107"/>
      <c r="AL468" s="107"/>
      <c r="AM468" s="1"/>
      <c r="AP468" s="100"/>
      <c r="AQ468" s="100"/>
      <c r="AR468" s="100"/>
      <c r="AS468" s="3"/>
      <c r="AT468" s="151"/>
      <c r="AU468" s="1"/>
      <c r="AV468" s="147"/>
      <c r="AW468" s="34"/>
      <c r="AY468" s="182"/>
      <c r="BA468" s="100"/>
      <c r="BB468" s="100"/>
      <c r="BC468" s="6"/>
      <c r="BE468" s="1"/>
      <c r="BI468"/>
      <c r="BK468" s="103"/>
      <c r="BL468" s="104"/>
      <c r="BM468" s="1"/>
      <c r="BN468" s="103"/>
      <c r="BO468" s="147"/>
      <c r="BQ468" s="147"/>
      <c r="BR468" s="6"/>
      <c r="BS468" s="11"/>
      <c r="BT468" s="105"/>
      <c r="BU468" s="105"/>
      <c r="BW468" s="5"/>
      <c r="BX468" s="5"/>
      <c r="CA468" s="6"/>
      <c r="CB468" s="1"/>
      <c r="CD468" s="23"/>
      <c r="CE468" s="23"/>
      <c r="CF468" s="8"/>
      <c r="CG468" s="107"/>
      <c r="CI468" s="109"/>
      <c r="CK468" s="10"/>
      <c r="CL468" s="106"/>
      <c r="CR468" s="1"/>
      <c r="CS468" s="1"/>
      <c r="CT468" s="1"/>
    </row>
    <row r="469" spans="1:98">
      <c r="A469" s="1"/>
      <c r="B469" s="2"/>
      <c r="E469" s="1"/>
      <c r="F469" s="2"/>
      <c r="H469" s="3"/>
      <c r="J469" s="3"/>
      <c r="K469" s="3"/>
      <c r="L469" s="1"/>
      <c r="M469" s="4"/>
      <c r="N469" s="146"/>
      <c r="O469" s="1"/>
      <c r="U469" s="1"/>
      <c r="V469"/>
      <c r="X469" s="111"/>
      <c r="Z469"/>
      <c r="AA469"/>
      <c r="AB469"/>
      <c r="AD469" s="103"/>
      <c r="AE469" s="103"/>
      <c r="AH469"/>
      <c r="AK469" s="107"/>
      <c r="AL469" s="107"/>
      <c r="AM469" s="1"/>
      <c r="AP469" s="100"/>
      <c r="AQ469" s="100"/>
      <c r="AR469" s="100"/>
      <c r="AS469" s="3"/>
      <c r="AT469" s="151"/>
      <c r="AU469" s="1"/>
      <c r="AV469" s="147"/>
      <c r="AW469" s="34"/>
      <c r="AY469" s="182"/>
      <c r="BA469" s="100"/>
      <c r="BB469" s="100"/>
      <c r="BC469" s="6"/>
      <c r="BE469" s="1"/>
      <c r="BI469"/>
      <c r="BK469" s="103"/>
      <c r="BL469" s="104"/>
      <c r="BM469" s="1"/>
      <c r="BN469" s="103"/>
      <c r="BO469" s="147"/>
      <c r="BQ469" s="147"/>
      <c r="BR469" s="6"/>
      <c r="BS469" s="11"/>
      <c r="BT469" s="105"/>
      <c r="BU469" s="105"/>
      <c r="BW469" s="5"/>
      <c r="BX469" s="5"/>
      <c r="CA469" s="6"/>
      <c r="CB469" s="1"/>
      <c r="CD469" s="23"/>
      <c r="CE469" s="23"/>
      <c r="CF469" s="8"/>
      <c r="CG469" s="107"/>
      <c r="CI469" s="109"/>
      <c r="CK469" s="10"/>
      <c r="CL469" s="106"/>
      <c r="CR469" s="1"/>
      <c r="CS469" s="1"/>
      <c r="CT469" s="1"/>
    </row>
    <row r="470" spans="1:98">
      <c r="A470" s="1"/>
      <c r="B470" s="2"/>
      <c r="E470" s="1"/>
      <c r="F470" s="2"/>
      <c r="H470" s="3"/>
      <c r="J470" s="3"/>
      <c r="K470" s="3"/>
      <c r="L470" s="1"/>
      <c r="M470" s="4"/>
      <c r="N470" s="146"/>
      <c r="O470" s="1"/>
      <c r="U470" s="1"/>
      <c r="V470"/>
      <c r="X470" s="111"/>
      <c r="Z470"/>
      <c r="AA470"/>
      <c r="AB470"/>
      <c r="AD470" s="103"/>
      <c r="AE470" s="103"/>
      <c r="AH470"/>
      <c r="AK470" s="107"/>
      <c r="AL470" s="107"/>
      <c r="AM470" s="1"/>
      <c r="AP470" s="100"/>
      <c r="AQ470" s="100"/>
      <c r="AR470" s="100"/>
      <c r="AS470" s="3"/>
      <c r="AT470" s="151"/>
      <c r="AU470" s="1"/>
      <c r="AV470" s="147"/>
      <c r="AW470" s="34"/>
      <c r="AY470" s="182"/>
      <c r="BA470" s="100"/>
      <c r="BB470" s="100"/>
      <c r="BC470" s="6"/>
      <c r="BE470" s="1"/>
      <c r="BI470"/>
      <c r="BK470" s="103"/>
      <c r="BL470" s="104"/>
      <c r="BM470" s="1"/>
      <c r="BN470" s="103"/>
      <c r="BO470" s="147"/>
      <c r="BQ470" s="147"/>
      <c r="BR470" s="6"/>
      <c r="BS470" s="11"/>
      <c r="BT470" s="105"/>
      <c r="BU470" s="105"/>
      <c r="BW470" s="5"/>
      <c r="BX470" s="5"/>
      <c r="CA470" s="6"/>
      <c r="CB470" s="1"/>
      <c r="CD470" s="23"/>
      <c r="CE470" s="23"/>
      <c r="CF470" s="8"/>
      <c r="CG470" s="107"/>
      <c r="CI470" s="109"/>
      <c r="CK470" s="10"/>
      <c r="CL470" s="106"/>
      <c r="CR470" s="1"/>
      <c r="CS470" s="1"/>
      <c r="CT470" s="1"/>
    </row>
    <row r="471" spans="1:98">
      <c r="A471" s="1"/>
      <c r="B471" s="2"/>
      <c r="E471" s="1"/>
      <c r="F471" s="2"/>
      <c r="H471" s="3"/>
      <c r="J471" s="3"/>
      <c r="K471" s="3"/>
      <c r="L471" s="1"/>
      <c r="M471" s="4"/>
      <c r="N471" s="146"/>
      <c r="O471" s="1"/>
      <c r="U471" s="1"/>
      <c r="V471"/>
      <c r="X471" s="111"/>
      <c r="Z471"/>
      <c r="AA471"/>
      <c r="AB471"/>
      <c r="AD471" s="103"/>
      <c r="AE471" s="103"/>
      <c r="AH471"/>
      <c r="AK471" s="107"/>
      <c r="AL471" s="107"/>
      <c r="AM471" s="1"/>
      <c r="AP471" s="100"/>
      <c r="AQ471" s="100"/>
      <c r="AR471" s="100"/>
      <c r="AS471" s="3"/>
      <c r="AT471" s="151"/>
      <c r="AU471" s="1"/>
      <c r="AV471" s="147"/>
      <c r="AW471" s="34"/>
      <c r="AY471" s="182"/>
      <c r="BA471" s="100"/>
      <c r="BB471" s="100"/>
      <c r="BC471" s="6"/>
      <c r="BE471" s="1"/>
      <c r="BI471"/>
      <c r="BK471" s="103"/>
      <c r="BL471" s="104"/>
      <c r="BM471" s="1"/>
      <c r="BN471" s="103"/>
      <c r="BO471" s="147"/>
      <c r="BP471" s="103"/>
      <c r="BQ471" s="147"/>
      <c r="BR471" s="147"/>
      <c r="BS471" s="11"/>
      <c r="BT471" s="105"/>
      <c r="BU471" s="105"/>
      <c r="BW471" s="5"/>
      <c r="BX471" s="5"/>
      <c r="CA471" s="6"/>
      <c r="CB471" s="1"/>
      <c r="CD471" s="23"/>
      <c r="CE471" s="23"/>
      <c r="CF471" s="8"/>
      <c r="CG471" s="107"/>
      <c r="CI471" s="109"/>
      <c r="CK471" s="10"/>
      <c r="CL471" s="106"/>
      <c r="CR471" s="1"/>
      <c r="CS471" s="1"/>
      <c r="CT471" s="1"/>
    </row>
    <row r="472" spans="1:98">
      <c r="A472" s="1"/>
      <c r="B472" s="2"/>
      <c r="E472" s="1"/>
      <c r="F472" s="2"/>
      <c r="H472" s="3"/>
      <c r="J472" s="3"/>
      <c r="K472" s="3"/>
      <c r="L472" s="1"/>
      <c r="M472" s="4"/>
      <c r="N472" s="146"/>
      <c r="O472" s="1"/>
      <c r="U472" s="1"/>
      <c r="V472"/>
      <c r="X472" s="111"/>
      <c r="Z472"/>
      <c r="AA472"/>
      <c r="AB472"/>
      <c r="AD472" s="103"/>
      <c r="AE472" s="103"/>
      <c r="AH472"/>
      <c r="AK472" s="107"/>
      <c r="AL472" s="107"/>
      <c r="AM472" s="1"/>
      <c r="AP472" s="100"/>
      <c r="AQ472" s="100"/>
      <c r="AR472" s="100"/>
      <c r="AS472" s="3"/>
      <c r="AT472" s="151"/>
      <c r="AU472" s="1"/>
      <c r="AV472" s="147"/>
      <c r="AW472" s="34"/>
      <c r="AY472" s="182"/>
      <c r="BA472" s="100"/>
      <c r="BB472" s="100"/>
      <c r="BC472" s="6"/>
      <c r="BE472" s="1"/>
      <c r="BI472"/>
      <c r="BK472" s="103"/>
      <c r="BL472" s="104"/>
      <c r="BM472" s="1"/>
      <c r="BN472" s="103"/>
      <c r="BO472" s="147"/>
      <c r="BQ472" s="147"/>
      <c r="BR472" s="6"/>
      <c r="BS472" s="11"/>
      <c r="BT472" s="105"/>
      <c r="BU472" s="105"/>
      <c r="BW472" s="5"/>
      <c r="BX472" s="5"/>
      <c r="CA472" s="6"/>
      <c r="CB472" s="1"/>
      <c r="CD472" s="23"/>
      <c r="CE472" s="23"/>
      <c r="CF472" s="8"/>
      <c r="CG472" s="107"/>
      <c r="CI472" s="109"/>
      <c r="CK472" s="10"/>
      <c r="CL472" s="106"/>
      <c r="CR472" s="1"/>
      <c r="CS472" s="1"/>
      <c r="CT472" s="1"/>
    </row>
    <row r="473" spans="1:98">
      <c r="A473" s="1"/>
      <c r="B473" s="2"/>
      <c r="E473" s="1"/>
      <c r="F473" s="2"/>
      <c r="H473" s="3"/>
      <c r="J473" s="3"/>
      <c r="K473" s="3"/>
      <c r="L473" s="1"/>
      <c r="M473" s="4"/>
      <c r="N473" s="146"/>
      <c r="O473" s="1"/>
      <c r="U473" s="1"/>
      <c r="V473"/>
      <c r="X473" s="111"/>
      <c r="Z473"/>
      <c r="AA473"/>
      <c r="AB473"/>
      <c r="AD473" s="103"/>
      <c r="AE473" s="103"/>
      <c r="AH473"/>
      <c r="AK473" s="107"/>
      <c r="AL473" s="107"/>
      <c r="AM473" s="1"/>
      <c r="AP473" s="100"/>
      <c r="AQ473" s="100"/>
      <c r="AR473" s="100"/>
      <c r="AS473" s="3"/>
      <c r="AT473" s="151"/>
      <c r="AU473" s="1"/>
      <c r="AV473" s="147"/>
      <c r="AW473" s="34"/>
      <c r="AY473" s="182"/>
      <c r="BA473" s="100"/>
      <c r="BB473" s="100"/>
      <c r="BC473" s="6"/>
      <c r="BE473" s="1"/>
      <c r="BI473"/>
      <c r="BK473" s="103"/>
      <c r="BL473" s="104"/>
      <c r="BM473" s="1"/>
      <c r="BN473" s="103"/>
      <c r="BO473" s="147"/>
      <c r="BQ473" s="147"/>
      <c r="BR473" s="6"/>
      <c r="BS473" s="11"/>
      <c r="BT473" s="105"/>
      <c r="BU473" s="105"/>
      <c r="BW473" s="5"/>
      <c r="BX473" s="5"/>
      <c r="CA473" s="6"/>
      <c r="CB473" s="1"/>
      <c r="CD473" s="23"/>
      <c r="CE473" s="23"/>
      <c r="CF473" s="8"/>
      <c r="CG473" s="107"/>
      <c r="CI473" s="109"/>
      <c r="CK473" s="10"/>
      <c r="CL473" s="106"/>
      <c r="CR473" s="1"/>
      <c r="CS473" s="1"/>
      <c r="CT473" s="1"/>
    </row>
    <row r="474" spans="1:98">
      <c r="A474" s="1"/>
      <c r="B474" s="2"/>
      <c r="E474" s="1"/>
      <c r="F474" s="2"/>
      <c r="H474" s="3"/>
      <c r="J474" s="3"/>
      <c r="K474" s="3"/>
      <c r="L474" s="1"/>
      <c r="M474" s="4"/>
      <c r="N474" s="146"/>
      <c r="O474" s="1"/>
      <c r="U474" s="1"/>
      <c r="V474"/>
      <c r="X474" s="111"/>
      <c r="Z474"/>
      <c r="AA474"/>
      <c r="AB474"/>
      <c r="AD474" s="103"/>
      <c r="AE474" s="103"/>
      <c r="AH474"/>
      <c r="AK474" s="107"/>
      <c r="AL474" s="107"/>
      <c r="AM474" s="1"/>
      <c r="AP474" s="100"/>
      <c r="AQ474" s="100"/>
      <c r="AR474" s="100"/>
      <c r="AS474" s="3"/>
      <c r="AT474" s="151"/>
      <c r="AU474" s="1"/>
      <c r="AV474" s="147"/>
      <c r="AW474" s="34"/>
      <c r="AY474" s="182"/>
      <c r="BA474" s="100"/>
      <c r="BB474" s="100"/>
      <c r="BC474" s="6"/>
      <c r="BE474" s="1"/>
      <c r="BI474"/>
      <c r="BK474" s="103"/>
      <c r="BL474" s="104"/>
      <c r="BM474" s="1"/>
      <c r="BN474" s="103"/>
      <c r="BO474" s="147"/>
      <c r="BQ474" s="147"/>
      <c r="BR474" s="6"/>
      <c r="BS474" s="11"/>
      <c r="BT474" s="105"/>
      <c r="BU474" s="105"/>
      <c r="BW474" s="5"/>
      <c r="BX474" s="5"/>
      <c r="CA474" s="6"/>
      <c r="CB474" s="1"/>
      <c r="CD474" s="23"/>
      <c r="CE474" s="23"/>
      <c r="CF474" s="8"/>
      <c r="CG474" s="107"/>
      <c r="CI474" s="109"/>
      <c r="CK474" s="10"/>
      <c r="CL474" s="106"/>
      <c r="CR474" s="1"/>
      <c r="CS474" s="1"/>
      <c r="CT474" s="1"/>
    </row>
    <row r="475" spans="1:98">
      <c r="A475" s="1"/>
      <c r="B475" s="2"/>
      <c r="E475" s="1"/>
      <c r="F475" s="2"/>
      <c r="H475" s="3"/>
      <c r="J475" s="3"/>
      <c r="K475" s="3"/>
      <c r="L475" s="1"/>
      <c r="M475" s="4"/>
      <c r="N475" s="146"/>
      <c r="O475" s="1"/>
      <c r="U475" s="1"/>
      <c r="V475"/>
      <c r="X475" s="111"/>
      <c r="Z475"/>
      <c r="AA475"/>
      <c r="AB475"/>
      <c r="AD475" s="103"/>
      <c r="AE475" s="103"/>
      <c r="AK475" s="107"/>
      <c r="AL475" s="107"/>
      <c r="AM475" s="1"/>
      <c r="AP475" s="100"/>
      <c r="AQ475" s="100"/>
      <c r="AR475" s="100"/>
      <c r="AS475" s="3"/>
      <c r="AT475" s="151"/>
      <c r="AU475" s="1"/>
      <c r="AV475" s="147"/>
      <c r="AW475" s="34"/>
      <c r="AY475" s="182"/>
      <c r="BA475" s="100"/>
      <c r="BB475" s="100"/>
      <c r="BC475" s="6"/>
      <c r="BE475" s="1"/>
      <c r="BI475"/>
      <c r="BK475" s="103"/>
      <c r="BL475" s="104"/>
      <c r="BM475" s="1"/>
      <c r="BN475" s="103"/>
      <c r="BO475" s="147"/>
      <c r="BQ475" s="6"/>
      <c r="BR475" s="6"/>
      <c r="BS475" s="11"/>
      <c r="BT475" s="105"/>
      <c r="BU475" s="105"/>
      <c r="BW475" s="5"/>
      <c r="BX475" s="5"/>
      <c r="CA475" s="6"/>
      <c r="CB475" s="1"/>
      <c r="CD475" s="23"/>
      <c r="CE475" s="23"/>
      <c r="CF475" s="8"/>
      <c r="CG475" s="107"/>
      <c r="CI475" s="109"/>
      <c r="CK475" s="10"/>
      <c r="CL475" s="106"/>
      <c r="CR475" s="1"/>
      <c r="CS475" s="1"/>
      <c r="CT475" s="1"/>
    </row>
    <row r="476" spans="1:98">
      <c r="A476" s="1"/>
      <c r="B476" s="2"/>
      <c r="E476" s="1"/>
      <c r="F476" s="2"/>
      <c r="H476" s="3"/>
      <c r="J476" s="3"/>
      <c r="K476" s="3"/>
      <c r="L476" s="1"/>
      <c r="M476" s="4"/>
      <c r="N476" s="146"/>
      <c r="O476" s="1"/>
      <c r="U476" s="1"/>
      <c r="V476"/>
      <c r="X476" s="111"/>
      <c r="Z476"/>
      <c r="AA476"/>
      <c r="AB476"/>
      <c r="AD476" s="103"/>
      <c r="AE476" s="103"/>
      <c r="AH476"/>
      <c r="AK476" s="107"/>
      <c r="AL476" s="107"/>
      <c r="AM476" s="1"/>
      <c r="AP476" s="100"/>
      <c r="AQ476" s="100"/>
      <c r="AR476" s="100"/>
      <c r="AS476" s="3"/>
      <c r="AT476" s="151"/>
      <c r="AU476" s="1"/>
      <c r="AV476" s="147"/>
      <c r="AW476" s="34"/>
      <c r="AY476" s="182"/>
      <c r="BA476" s="100"/>
      <c r="BB476" s="100"/>
      <c r="BC476" s="6"/>
      <c r="BE476" s="1"/>
      <c r="BI476"/>
      <c r="BK476" s="103"/>
      <c r="BL476" s="104"/>
      <c r="BM476" s="1"/>
      <c r="BN476" s="103"/>
      <c r="BO476" s="147"/>
      <c r="BQ476" s="147"/>
      <c r="BR476" s="6"/>
      <c r="BS476" s="11"/>
      <c r="BT476" s="105"/>
      <c r="BU476" s="105"/>
      <c r="BW476" s="5"/>
      <c r="BX476" s="5"/>
      <c r="CA476" s="6"/>
      <c r="CB476" s="1"/>
      <c r="CD476" s="23"/>
      <c r="CE476" s="23"/>
      <c r="CF476" s="8"/>
      <c r="CG476" s="107"/>
      <c r="CI476" s="109"/>
      <c r="CK476" s="10"/>
      <c r="CL476" s="106"/>
      <c r="CR476" s="1"/>
      <c r="CS476" s="1"/>
      <c r="CT476" s="1"/>
    </row>
    <row r="477" spans="1:98">
      <c r="A477" s="1"/>
      <c r="B477" s="2"/>
      <c r="E477" s="1"/>
      <c r="F477" s="2"/>
      <c r="H477" s="3"/>
      <c r="J477" s="3"/>
      <c r="K477" s="3"/>
      <c r="L477" s="1"/>
      <c r="M477" s="4"/>
      <c r="N477" s="146"/>
      <c r="O477" s="1"/>
      <c r="U477" s="1"/>
      <c r="V477"/>
      <c r="X477" s="111"/>
      <c r="Z477"/>
      <c r="AA477"/>
      <c r="AB477"/>
      <c r="AD477" s="103"/>
      <c r="AE477" s="103"/>
      <c r="AH477"/>
      <c r="AK477" s="107"/>
      <c r="AL477" s="107"/>
      <c r="AM477" s="1"/>
      <c r="AP477" s="100"/>
      <c r="AQ477" s="100"/>
      <c r="AR477" s="100"/>
      <c r="AS477" s="3"/>
      <c r="AT477" s="151"/>
      <c r="AU477" s="1"/>
      <c r="AV477" s="147"/>
      <c r="AW477" s="34"/>
      <c r="AY477" s="182"/>
      <c r="BA477" s="100"/>
      <c r="BB477" s="100"/>
      <c r="BC477" s="6"/>
      <c r="BE477" s="1"/>
      <c r="BI477"/>
      <c r="BK477" s="103"/>
      <c r="BL477" s="104"/>
      <c r="BM477" s="1"/>
      <c r="BN477" s="103"/>
      <c r="BO477" s="147"/>
      <c r="BQ477" s="147"/>
      <c r="BR477" s="6"/>
      <c r="BS477" s="11"/>
      <c r="BT477" s="105"/>
      <c r="BU477" s="105"/>
      <c r="BW477" s="5"/>
      <c r="BX477" s="5"/>
      <c r="CA477" s="6"/>
      <c r="CB477" s="1"/>
      <c r="CD477" s="23"/>
      <c r="CE477" s="23"/>
      <c r="CF477" s="8"/>
      <c r="CG477" s="107"/>
      <c r="CI477" s="109"/>
      <c r="CK477" s="10"/>
      <c r="CL477" s="106"/>
      <c r="CR477" s="1"/>
      <c r="CS477" s="1"/>
      <c r="CT477" s="1"/>
    </row>
    <row r="478" spans="1:98">
      <c r="A478" s="1"/>
      <c r="B478" s="2"/>
      <c r="E478" s="1"/>
      <c r="F478" s="2"/>
      <c r="H478" s="3"/>
      <c r="J478" s="3"/>
      <c r="K478" s="3"/>
      <c r="L478" s="1"/>
      <c r="M478" s="4"/>
      <c r="N478" s="146"/>
      <c r="O478" s="1"/>
      <c r="U478" s="1"/>
      <c r="V478"/>
      <c r="X478" s="111"/>
      <c r="Z478"/>
      <c r="AA478"/>
      <c r="AB478"/>
      <c r="AD478" s="103"/>
      <c r="AE478" s="103"/>
      <c r="AH478"/>
      <c r="AK478" s="107"/>
      <c r="AL478" s="107"/>
      <c r="AM478" s="1"/>
      <c r="AP478" s="100"/>
      <c r="AQ478" s="100"/>
      <c r="AR478" s="100"/>
      <c r="AS478" s="3"/>
      <c r="AT478" s="151"/>
      <c r="AU478" s="1"/>
      <c r="AV478" s="147"/>
      <c r="AW478" s="34"/>
      <c r="AY478" s="182"/>
      <c r="BA478" s="100"/>
      <c r="BB478" s="100"/>
      <c r="BC478" s="6"/>
      <c r="BE478" s="1"/>
      <c r="BI478" s="103"/>
      <c r="BK478" s="118"/>
      <c r="BL478" s="104"/>
      <c r="BM478" s="1"/>
      <c r="BN478" s="103"/>
      <c r="BO478" s="147"/>
      <c r="BQ478" s="147"/>
      <c r="BR478" s="6"/>
      <c r="BS478" s="11"/>
      <c r="BT478" s="105"/>
      <c r="BU478" s="105"/>
      <c r="BW478" s="5"/>
      <c r="BX478" s="5"/>
      <c r="CA478" s="6"/>
      <c r="CB478" s="1"/>
      <c r="CD478" s="23"/>
      <c r="CE478" s="23"/>
      <c r="CF478" s="8"/>
      <c r="CG478" s="107"/>
      <c r="CI478" s="109"/>
      <c r="CK478" s="10"/>
      <c r="CL478" s="106"/>
      <c r="CR478" s="1"/>
      <c r="CS478" s="1"/>
      <c r="CT478" s="1"/>
    </row>
    <row r="479" spans="1:98">
      <c r="A479" s="1"/>
      <c r="B479" s="2"/>
      <c r="E479" s="1"/>
      <c r="F479" s="2"/>
      <c r="H479" s="3"/>
      <c r="J479" s="3"/>
      <c r="K479" s="3"/>
      <c r="L479" s="1"/>
      <c r="M479" s="4"/>
      <c r="N479" s="146"/>
      <c r="O479" s="1"/>
      <c r="U479" s="1"/>
      <c r="V479"/>
      <c r="X479" s="111"/>
      <c r="Z479"/>
      <c r="AA479"/>
      <c r="AB479"/>
      <c r="AD479" s="103"/>
      <c r="AE479" s="103"/>
      <c r="AH479"/>
      <c r="AK479" s="107"/>
      <c r="AL479" s="107"/>
      <c r="AM479" s="1"/>
      <c r="AP479" s="100"/>
      <c r="AQ479" s="100"/>
      <c r="AR479" s="100"/>
      <c r="AS479" s="3"/>
      <c r="AT479" s="151"/>
      <c r="AU479" s="1"/>
      <c r="AV479" s="147"/>
      <c r="AW479" s="34"/>
      <c r="AY479" s="182"/>
      <c r="BA479" s="100"/>
      <c r="BB479" s="100"/>
      <c r="BC479" s="6"/>
      <c r="BE479" s="1"/>
      <c r="BI479"/>
      <c r="BK479" s="103"/>
      <c r="BL479" s="104"/>
      <c r="BM479" s="1"/>
      <c r="BN479" s="103"/>
      <c r="BO479" s="147"/>
      <c r="BQ479" s="147"/>
      <c r="BR479" s="6"/>
      <c r="BS479" s="11"/>
      <c r="BT479" s="105"/>
      <c r="BU479" s="105"/>
      <c r="BW479" s="5"/>
      <c r="BX479" s="5"/>
      <c r="CA479" s="6"/>
      <c r="CB479" s="1"/>
      <c r="CD479" s="23"/>
      <c r="CE479" s="23"/>
      <c r="CF479" s="8"/>
      <c r="CG479" s="107"/>
      <c r="CI479" s="109"/>
      <c r="CK479" s="10"/>
      <c r="CL479" s="106"/>
      <c r="CR479" s="1"/>
      <c r="CS479" s="1"/>
      <c r="CT479" s="1"/>
    </row>
    <row r="480" spans="1:98">
      <c r="A480" s="1"/>
      <c r="B480" s="2"/>
      <c r="E480" s="1"/>
      <c r="F480" s="2"/>
      <c r="H480" s="3"/>
      <c r="J480" s="3"/>
      <c r="K480" s="3"/>
      <c r="L480" s="1"/>
      <c r="M480" s="4"/>
      <c r="N480" s="146"/>
      <c r="O480" s="1"/>
      <c r="U480" s="1"/>
      <c r="V480"/>
      <c r="X480" s="111"/>
      <c r="Z480"/>
      <c r="AA480"/>
      <c r="AB480"/>
      <c r="AD480" s="103"/>
      <c r="AE480" s="103"/>
      <c r="AH480"/>
      <c r="AK480" s="107"/>
      <c r="AL480" s="107"/>
      <c r="AM480" s="1"/>
      <c r="AP480" s="100"/>
      <c r="AQ480" s="100"/>
      <c r="AR480" s="100"/>
      <c r="AS480" s="3"/>
      <c r="AT480" s="151"/>
      <c r="AU480" s="1"/>
      <c r="AV480" s="147"/>
      <c r="AW480" s="34"/>
      <c r="AY480" s="182"/>
      <c r="BA480" s="100"/>
      <c r="BB480" s="100"/>
      <c r="BC480" s="6"/>
      <c r="BE480" s="1"/>
      <c r="BI480"/>
      <c r="BK480" s="103"/>
      <c r="BL480" s="104"/>
      <c r="BM480" s="1"/>
      <c r="BN480" s="103"/>
      <c r="BO480" s="147"/>
      <c r="BQ480" s="147"/>
      <c r="BR480" s="6"/>
      <c r="BS480" s="11"/>
      <c r="BT480" s="105"/>
      <c r="BU480" s="105"/>
      <c r="BW480" s="5"/>
      <c r="BX480" s="5"/>
      <c r="CA480" s="6"/>
      <c r="CB480" s="1"/>
      <c r="CD480" s="23"/>
      <c r="CE480" s="23"/>
      <c r="CF480" s="8"/>
      <c r="CG480" s="107"/>
      <c r="CI480" s="109"/>
      <c r="CK480" s="10"/>
      <c r="CL480" s="106"/>
      <c r="CR480" s="1"/>
      <c r="CS480" s="1"/>
      <c r="CT480" s="1"/>
    </row>
    <row r="481" spans="1:98">
      <c r="A481" s="1"/>
      <c r="B481" s="2"/>
      <c r="E481" s="1"/>
      <c r="F481" s="2"/>
      <c r="H481" s="3"/>
      <c r="J481" s="3"/>
      <c r="K481" s="3"/>
      <c r="L481" s="1"/>
      <c r="M481" s="4"/>
      <c r="N481" s="146"/>
      <c r="O481" s="1"/>
      <c r="U481" s="1"/>
      <c r="V481"/>
      <c r="X481" s="111"/>
      <c r="Z481"/>
      <c r="AA481"/>
      <c r="AB481"/>
      <c r="AD481" s="103"/>
      <c r="AE481" s="103"/>
      <c r="AH481"/>
      <c r="AK481" s="107"/>
      <c r="AL481" s="107"/>
      <c r="AM481" s="1"/>
      <c r="AP481" s="100"/>
      <c r="AQ481" s="100"/>
      <c r="AR481" s="100"/>
      <c r="AS481" s="3"/>
      <c r="AT481" s="151"/>
      <c r="AU481" s="1"/>
      <c r="AV481" s="147"/>
      <c r="AW481" s="34"/>
      <c r="AY481" s="182"/>
      <c r="BA481" s="100"/>
      <c r="BB481" s="100"/>
      <c r="BC481" s="6"/>
      <c r="BE481" s="1"/>
      <c r="BI481"/>
      <c r="BK481" s="103"/>
      <c r="BL481" s="104"/>
      <c r="BM481" s="1"/>
      <c r="BN481" s="103"/>
      <c r="BO481" s="147"/>
      <c r="BQ481" s="147"/>
      <c r="BR481" s="6"/>
      <c r="BS481" s="11"/>
      <c r="BT481" s="105"/>
      <c r="BU481" s="105"/>
      <c r="BW481" s="5"/>
      <c r="BX481" s="5"/>
      <c r="CA481" s="6"/>
      <c r="CB481" s="1"/>
      <c r="CD481" s="23"/>
      <c r="CE481" s="23"/>
      <c r="CF481" s="8"/>
      <c r="CG481" s="107"/>
      <c r="CI481" s="109"/>
      <c r="CK481" s="10"/>
      <c r="CL481" s="106"/>
      <c r="CR481" s="1"/>
      <c r="CS481" s="1"/>
      <c r="CT481" s="1"/>
    </row>
    <row r="482" spans="1:98">
      <c r="A482" s="1"/>
      <c r="B482" s="2"/>
      <c r="E482" s="1"/>
      <c r="F482" s="2"/>
      <c r="H482" s="3"/>
      <c r="J482" s="3"/>
      <c r="K482" s="3"/>
      <c r="L482" s="1"/>
      <c r="M482" s="4"/>
      <c r="N482" s="146"/>
      <c r="O482" s="1"/>
      <c r="U482" s="1"/>
      <c r="V482"/>
      <c r="X482" s="111"/>
      <c r="Z482"/>
      <c r="AA482"/>
      <c r="AB482"/>
      <c r="AD482" s="103"/>
      <c r="AE482" s="103"/>
      <c r="AK482" s="107"/>
      <c r="AL482" s="107"/>
      <c r="AM482" s="1"/>
      <c r="AP482" s="100"/>
      <c r="AQ482" s="100"/>
      <c r="AR482" s="100"/>
      <c r="AS482" s="3"/>
      <c r="AT482" s="151"/>
      <c r="AU482" s="1"/>
      <c r="AV482" s="147"/>
      <c r="AW482" s="34"/>
      <c r="AY482" s="182"/>
      <c r="BA482" s="100"/>
      <c r="BB482" s="100"/>
      <c r="BC482" s="6"/>
      <c r="BE482" s="1"/>
      <c r="BK482" s="103"/>
      <c r="BL482" s="104"/>
      <c r="BM482" s="1"/>
      <c r="BN482" s="103"/>
      <c r="BO482" s="147"/>
      <c r="BQ482" s="6"/>
      <c r="BR482" s="6"/>
      <c r="BS482" s="11"/>
      <c r="BT482" s="105"/>
      <c r="BU482" s="105"/>
      <c r="BW482" s="5"/>
      <c r="BX482" s="5"/>
      <c r="CA482" s="6"/>
      <c r="CB482" s="1"/>
      <c r="CD482" s="23"/>
      <c r="CE482" s="23"/>
      <c r="CF482" s="8"/>
      <c r="CG482" s="107"/>
      <c r="CI482" s="109"/>
      <c r="CK482" s="10"/>
      <c r="CL482" s="106"/>
      <c r="CR482" s="1"/>
      <c r="CS482" s="1"/>
      <c r="CT482" s="1"/>
    </row>
    <row r="483" spans="1:98">
      <c r="A483" s="1"/>
      <c r="B483" s="2"/>
      <c r="E483" s="1"/>
      <c r="F483" s="2"/>
      <c r="H483" s="3"/>
      <c r="J483" s="3"/>
      <c r="K483" s="3"/>
      <c r="L483" s="1"/>
      <c r="M483" s="4"/>
      <c r="N483" s="146"/>
      <c r="O483" s="1"/>
      <c r="U483" s="1"/>
      <c r="V483"/>
      <c r="X483" s="111"/>
      <c r="Z483"/>
      <c r="AA483"/>
      <c r="AB483"/>
      <c r="AD483" s="103"/>
      <c r="AE483" s="103"/>
      <c r="AH483"/>
      <c r="AK483" s="107"/>
      <c r="AL483" s="107"/>
      <c r="AM483" s="1"/>
      <c r="AP483" s="100"/>
      <c r="AQ483" s="100"/>
      <c r="AR483" s="100"/>
      <c r="AS483" s="3"/>
      <c r="AT483" s="151"/>
      <c r="AU483" s="1"/>
      <c r="AV483" s="147"/>
      <c r="AW483" s="34"/>
      <c r="AY483" s="182"/>
      <c r="BA483" s="100"/>
      <c r="BB483" s="100"/>
      <c r="BC483" s="6"/>
      <c r="BE483" s="1"/>
      <c r="BK483" s="103"/>
      <c r="BL483" s="104"/>
      <c r="BM483" s="1"/>
      <c r="BN483" s="103"/>
      <c r="BO483" s="147"/>
      <c r="BQ483" s="147"/>
      <c r="BR483" s="147"/>
      <c r="BS483" s="11"/>
      <c r="BT483" s="105"/>
      <c r="BU483" s="105"/>
      <c r="BW483" s="5"/>
      <c r="BX483" s="5"/>
      <c r="CA483" s="6"/>
      <c r="CB483" s="1"/>
      <c r="CD483" s="23"/>
      <c r="CE483" s="23"/>
      <c r="CF483" s="8"/>
      <c r="CG483" s="107"/>
      <c r="CI483" s="109"/>
      <c r="CK483" s="10"/>
      <c r="CL483" s="106"/>
      <c r="CR483" s="1"/>
      <c r="CS483" s="1"/>
      <c r="CT483" s="1"/>
    </row>
    <row r="484" spans="1:98">
      <c r="A484" s="1"/>
      <c r="B484" s="2"/>
      <c r="E484" s="1"/>
      <c r="F484" s="2"/>
      <c r="H484" s="3"/>
      <c r="J484" s="3"/>
      <c r="K484" s="3"/>
      <c r="L484" s="1"/>
      <c r="M484" s="4"/>
      <c r="N484" s="146"/>
      <c r="O484" s="1"/>
      <c r="U484" s="1"/>
      <c r="V484"/>
      <c r="X484" s="111"/>
      <c r="Z484"/>
      <c r="AA484"/>
      <c r="AB484"/>
      <c r="AD484" s="103"/>
      <c r="AE484" s="103"/>
      <c r="AH484"/>
      <c r="AK484" s="107"/>
      <c r="AL484" s="107"/>
      <c r="AM484" s="1"/>
      <c r="AP484" s="100"/>
      <c r="AQ484" s="100"/>
      <c r="AR484" s="100"/>
      <c r="AS484" s="3"/>
      <c r="AT484" s="151"/>
      <c r="AU484" s="1"/>
      <c r="AV484" s="147"/>
      <c r="AW484" s="34"/>
      <c r="AY484" s="182"/>
      <c r="BA484" s="100"/>
      <c r="BB484" s="100"/>
      <c r="BC484" s="6"/>
      <c r="BE484" s="1"/>
      <c r="BI484"/>
      <c r="BK484" s="118"/>
      <c r="BL484" s="104"/>
      <c r="BM484" s="1"/>
      <c r="BN484" s="103"/>
      <c r="BO484" s="147"/>
      <c r="BQ484" s="6"/>
      <c r="BR484" s="6"/>
      <c r="BS484" s="11"/>
      <c r="BT484" s="105"/>
      <c r="BU484" s="105"/>
      <c r="BW484" s="5"/>
      <c r="BX484" s="5"/>
      <c r="CA484" s="6"/>
      <c r="CB484" s="1"/>
      <c r="CD484" s="23"/>
      <c r="CE484" s="23"/>
      <c r="CF484" s="8"/>
      <c r="CG484" s="107"/>
      <c r="CI484" s="109"/>
      <c r="CK484" s="10"/>
      <c r="CL484" s="106"/>
      <c r="CR484" s="1"/>
      <c r="CS484" s="1"/>
      <c r="CT484" s="1"/>
    </row>
    <row r="485" spans="1:98">
      <c r="A485" s="1"/>
      <c r="B485" s="2"/>
      <c r="E485" s="1"/>
      <c r="F485" s="2"/>
      <c r="H485" s="3"/>
      <c r="J485" s="3"/>
      <c r="K485" s="3"/>
      <c r="L485" s="1"/>
      <c r="M485" s="4"/>
      <c r="N485" s="146"/>
      <c r="O485" s="1"/>
      <c r="U485" s="1"/>
      <c r="V485"/>
      <c r="X485" s="111"/>
      <c r="Z485"/>
      <c r="AA485"/>
      <c r="AB485"/>
      <c r="AD485" s="103"/>
      <c r="AE485" s="103"/>
      <c r="AH485"/>
      <c r="AK485" s="107"/>
      <c r="AL485" s="107"/>
      <c r="AM485" s="1"/>
      <c r="AP485" s="100"/>
      <c r="AQ485" s="100"/>
      <c r="AR485" s="100"/>
      <c r="AS485" s="3"/>
      <c r="AT485" s="151"/>
      <c r="AU485" s="1"/>
      <c r="AV485" s="147"/>
      <c r="AW485" s="34"/>
      <c r="AY485" s="182"/>
      <c r="BA485" s="100"/>
      <c r="BB485" s="100"/>
      <c r="BC485" s="6"/>
      <c r="BE485" s="1"/>
      <c r="BI485"/>
      <c r="BK485" s="118"/>
      <c r="BL485" s="104"/>
      <c r="BM485" s="1"/>
      <c r="BN485" s="103"/>
      <c r="BO485" s="147"/>
      <c r="BQ485" s="6"/>
      <c r="BR485" s="6"/>
      <c r="BS485" s="11"/>
      <c r="BT485" s="105"/>
      <c r="BU485" s="105"/>
      <c r="BW485" s="5"/>
      <c r="BX485" s="5"/>
      <c r="CA485" s="6"/>
      <c r="CB485" s="1"/>
      <c r="CD485" s="23"/>
      <c r="CE485" s="23"/>
      <c r="CF485" s="8"/>
      <c r="CG485" s="107"/>
      <c r="CI485" s="109"/>
      <c r="CK485" s="10"/>
      <c r="CL485" s="106"/>
      <c r="CR485" s="1"/>
      <c r="CS485" s="1"/>
      <c r="CT485" s="1"/>
    </row>
    <row r="486" spans="1:98">
      <c r="A486" s="1"/>
      <c r="B486" s="2"/>
      <c r="E486" s="1"/>
      <c r="F486" s="2"/>
      <c r="H486" s="3"/>
      <c r="J486" s="3"/>
      <c r="K486" s="3"/>
      <c r="L486" s="1"/>
      <c r="M486" s="4"/>
      <c r="N486" s="146"/>
      <c r="O486" s="1"/>
      <c r="U486" s="1"/>
      <c r="V486"/>
      <c r="X486" s="111"/>
      <c r="Z486"/>
      <c r="AA486"/>
      <c r="AB486"/>
      <c r="AD486" s="103"/>
      <c r="AE486" s="103"/>
      <c r="AH486"/>
      <c r="AK486" s="107"/>
      <c r="AL486" s="107"/>
      <c r="AM486" s="1"/>
      <c r="AP486" s="100"/>
      <c r="AQ486" s="100"/>
      <c r="AR486" s="100"/>
      <c r="AS486" s="3"/>
      <c r="AT486" s="151"/>
      <c r="AU486" s="1"/>
      <c r="AV486" s="147"/>
      <c r="AW486" s="34"/>
      <c r="AY486" s="182"/>
      <c r="BA486" s="100"/>
      <c r="BB486" s="100"/>
      <c r="BC486" s="6"/>
      <c r="BE486" s="1"/>
      <c r="BI486"/>
      <c r="BK486" s="118"/>
      <c r="BL486" s="104"/>
      <c r="BM486" s="1"/>
      <c r="BN486" s="103"/>
      <c r="BO486" s="147"/>
      <c r="BQ486" s="147"/>
      <c r="BR486" s="6"/>
      <c r="BS486" s="11"/>
      <c r="BT486" s="105"/>
      <c r="BU486" s="105"/>
      <c r="BW486" s="5"/>
      <c r="BX486" s="5"/>
      <c r="CA486" s="6"/>
      <c r="CB486" s="1"/>
      <c r="CD486" s="23"/>
      <c r="CE486" s="23"/>
      <c r="CF486" s="8"/>
      <c r="CG486" s="107"/>
      <c r="CI486" s="109"/>
      <c r="CK486" s="10"/>
      <c r="CL486" s="106"/>
      <c r="CR486" s="1"/>
      <c r="CS486" s="1"/>
      <c r="CT486" s="1"/>
    </row>
    <row r="487" spans="1:98">
      <c r="A487" s="1"/>
      <c r="B487" s="2"/>
      <c r="E487" s="1"/>
      <c r="F487" s="2"/>
      <c r="H487" s="3"/>
      <c r="J487" s="3"/>
      <c r="K487" s="3"/>
      <c r="L487" s="1"/>
      <c r="M487" s="4"/>
      <c r="N487" s="146"/>
      <c r="O487" s="1"/>
      <c r="U487" s="1"/>
      <c r="V487"/>
      <c r="X487" s="111"/>
      <c r="Z487"/>
      <c r="AA487"/>
      <c r="AB487"/>
      <c r="AD487" s="103"/>
      <c r="AE487" s="103"/>
      <c r="AH487"/>
      <c r="AK487" s="107"/>
      <c r="AL487" s="107"/>
      <c r="AM487" s="1"/>
      <c r="AP487" s="100"/>
      <c r="AQ487" s="100"/>
      <c r="AR487" s="100"/>
      <c r="AS487" s="3"/>
      <c r="AT487" s="151"/>
      <c r="AU487" s="1"/>
      <c r="AV487" s="147"/>
      <c r="AW487" s="34"/>
      <c r="AY487" s="182"/>
      <c r="BA487" s="100"/>
      <c r="BB487" s="100"/>
      <c r="BC487" s="6"/>
      <c r="BE487" s="1"/>
      <c r="BI487"/>
      <c r="BK487" s="118"/>
      <c r="BL487" s="104"/>
      <c r="BM487" s="1"/>
      <c r="BN487" s="103"/>
      <c r="BO487" s="147"/>
      <c r="BQ487" s="147"/>
      <c r="BR487" s="147"/>
      <c r="BS487" s="11"/>
      <c r="BT487" s="105"/>
      <c r="BU487" s="105"/>
      <c r="BW487" s="5"/>
      <c r="BX487" s="5"/>
      <c r="CA487" s="6"/>
      <c r="CB487" s="1"/>
      <c r="CD487" s="23"/>
      <c r="CE487" s="23"/>
      <c r="CF487" s="8"/>
      <c r="CG487" s="107"/>
      <c r="CI487" s="109"/>
      <c r="CK487" s="10"/>
      <c r="CL487" s="106"/>
      <c r="CR487" s="1"/>
      <c r="CS487" s="1"/>
      <c r="CT487" s="1"/>
    </row>
    <row r="488" spans="1:98">
      <c r="A488" s="1"/>
      <c r="B488" s="2"/>
      <c r="E488" s="1"/>
      <c r="F488" s="2"/>
      <c r="H488" s="3"/>
      <c r="J488" s="3"/>
      <c r="K488" s="3"/>
      <c r="L488" s="1"/>
      <c r="M488" s="4"/>
      <c r="N488" s="146"/>
      <c r="O488" s="1"/>
      <c r="U488" s="1"/>
      <c r="V488"/>
      <c r="X488" s="111"/>
      <c r="Z488"/>
      <c r="AA488"/>
      <c r="AB488"/>
      <c r="AD488" s="103"/>
      <c r="AE488" s="103"/>
      <c r="AK488" s="107"/>
      <c r="AL488" s="107"/>
      <c r="AM488" s="1"/>
      <c r="AP488" s="100"/>
      <c r="AQ488" s="100"/>
      <c r="AR488" s="100"/>
      <c r="AS488" s="3"/>
      <c r="AT488" s="151"/>
      <c r="AU488" s="1"/>
      <c r="AV488" s="147"/>
      <c r="AW488" s="34"/>
      <c r="AY488" s="182"/>
      <c r="BA488" s="100"/>
      <c r="BB488" s="100"/>
      <c r="BC488" s="6"/>
      <c r="BE488" s="1"/>
      <c r="BI488"/>
      <c r="BK488" s="118"/>
      <c r="BL488" s="104"/>
      <c r="BM488" s="1"/>
      <c r="BN488" s="103"/>
      <c r="BO488" s="147"/>
      <c r="BQ488" s="147"/>
      <c r="BR488" s="147"/>
      <c r="BS488" s="11"/>
      <c r="BT488" s="105"/>
      <c r="BU488" s="105"/>
      <c r="BW488" s="5"/>
      <c r="BX488" s="5"/>
      <c r="CA488" s="6"/>
      <c r="CB488" s="1"/>
      <c r="CD488" s="23"/>
      <c r="CE488" s="23"/>
      <c r="CF488" s="8"/>
      <c r="CG488" s="107"/>
      <c r="CI488" s="109"/>
      <c r="CK488" s="10"/>
      <c r="CL488" s="106"/>
      <c r="CR488" s="1"/>
      <c r="CS488" s="1"/>
      <c r="CT488" s="1"/>
    </row>
    <row r="489" spans="1:98">
      <c r="A489" s="1"/>
      <c r="B489" s="2"/>
      <c r="E489" s="1"/>
      <c r="F489" s="2"/>
      <c r="H489" s="3"/>
      <c r="J489" s="3"/>
      <c r="K489" s="3"/>
      <c r="L489" s="1"/>
      <c r="M489" s="4"/>
      <c r="N489" s="146"/>
      <c r="O489" s="1"/>
      <c r="U489" s="1"/>
      <c r="V489"/>
      <c r="X489" s="111"/>
      <c r="Z489"/>
      <c r="AA489"/>
      <c r="AB489"/>
      <c r="AD489" s="103"/>
      <c r="AE489" s="103"/>
      <c r="AH489"/>
      <c r="AK489" s="107"/>
      <c r="AL489" s="107"/>
      <c r="AM489" s="1"/>
      <c r="AP489" s="100"/>
      <c r="AQ489" s="100"/>
      <c r="AR489" s="100"/>
      <c r="AS489" s="3"/>
      <c r="AT489" s="151"/>
      <c r="AU489" s="1"/>
      <c r="AV489" s="147"/>
      <c r="AW489" s="34"/>
      <c r="AY489" s="182"/>
      <c r="BA489" s="100"/>
      <c r="BB489" s="100"/>
      <c r="BC489" s="6"/>
      <c r="BE489" s="1"/>
      <c r="BI489"/>
      <c r="BK489" s="118"/>
      <c r="BL489" s="104"/>
      <c r="BM489" s="1"/>
      <c r="BN489" s="103"/>
      <c r="BO489" s="147"/>
      <c r="BP489" s="103"/>
      <c r="BQ489" s="147"/>
      <c r="BR489" s="147"/>
      <c r="BS489" s="11"/>
      <c r="BT489" s="105"/>
      <c r="BU489" s="105"/>
      <c r="BW489" s="5"/>
      <c r="BX489" s="5"/>
      <c r="CA489" s="6"/>
      <c r="CB489" s="1"/>
      <c r="CD489" s="23"/>
      <c r="CE489" s="23"/>
      <c r="CF489" s="8"/>
      <c r="CG489" s="107"/>
      <c r="CI489" s="109"/>
      <c r="CK489" s="10"/>
      <c r="CL489" s="106"/>
      <c r="CR489" s="1"/>
      <c r="CS489" s="1"/>
      <c r="CT489" s="1"/>
    </row>
    <row r="490" spans="1:98">
      <c r="A490" s="1"/>
      <c r="B490" s="2"/>
      <c r="E490" s="1"/>
      <c r="F490" s="2"/>
      <c r="H490" s="3"/>
      <c r="J490" s="3"/>
      <c r="K490" s="3"/>
      <c r="L490" s="1"/>
      <c r="M490" s="4"/>
      <c r="N490" s="146"/>
      <c r="O490" s="1"/>
      <c r="U490" s="1"/>
      <c r="V490"/>
      <c r="X490" s="111"/>
      <c r="Y490"/>
      <c r="Z490"/>
      <c r="AA490"/>
      <c r="AB490"/>
      <c r="AD490" s="103"/>
      <c r="AE490" s="103"/>
      <c r="AH490"/>
      <c r="AK490" s="107"/>
      <c r="AL490" s="107"/>
      <c r="AM490" s="1"/>
      <c r="AP490" s="100"/>
      <c r="AQ490" s="100"/>
      <c r="AR490" s="100"/>
      <c r="AS490" s="3"/>
      <c r="AT490" s="151"/>
      <c r="AU490" s="1"/>
      <c r="AV490" s="147"/>
      <c r="AW490" s="34"/>
      <c r="AY490" s="182"/>
      <c r="BA490" s="100"/>
      <c r="BB490" s="100"/>
      <c r="BC490" s="6"/>
      <c r="BE490" s="1"/>
      <c r="BI490"/>
      <c r="BK490" s="118"/>
      <c r="BL490" s="104"/>
      <c r="BM490" s="1"/>
      <c r="BN490" s="103"/>
      <c r="BO490" s="147"/>
      <c r="BQ490" s="147"/>
      <c r="BR490" s="6"/>
      <c r="BS490" s="11"/>
      <c r="BT490" s="105"/>
      <c r="BU490" s="105"/>
      <c r="BW490" s="5"/>
      <c r="BX490" s="5"/>
      <c r="CA490" s="6"/>
      <c r="CB490" s="1"/>
      <c r="CD490" s="23"/>
      <c r="CE490" s="23"/>
      <c r="CF490" s="8"/>
      <c r="CG490" s="107"/>
      <c r="CI490" s="109"/>
      <c r="CK490" s="10"/>
      <c r="CL490" s="106"/>
      <c r="CR490" s="1"/>
      <c r="CS490" s="1"/>
      <c r="CT490" s="1"/>
    </row>
    <row r="491" spans="1:98">
      <c r="A491" s="1"/>
      <c r="B491" s="2"/>
      <c r="E491" s="1"/>
      <c r="F491" s="2"/>
      <c r="H491" s="3"/>
      <c r="J491" s="3"/>
      <c r="K491" s="3"/>
      <c r="L491" s="1"/>
      <c r="M491" s="4"/>
      <c r="N491" s="146"/>
      <c r="O491" s="1"/>
      <c r="U491" s="1"/>
      <c r="V491"/>
      <c r="X491" s="111"/>
      <c r="Z491"/>
      <c r="AA491"/>
      <c r="AB491"/>
      <c r="AD491" s="103"/>
      <c r="AE491" s="103"/>
      <c r="AH491"/>
      <c r="AK491" s="107"/>
      <c r="AL491" s="107"/>
      <c r="AM491" s="1"/>
      <c r="AP491" s="100"/>
      <c r="AQ491" s="100"/>
      <c r="AR491" s="100"/>
      <c r="AS491" s="3"/>
      <c r="AT491" s="151"/>
      <c r="AU491" s="1"/>
      <c r="AV491" s="147"/>
      <c r="AW491" s="34"/>
      <c r="AY491" s="182"/>
      <c r="BA491" s="100"/>
      <c r="BB491" s="100"/>
      <c r="BC491" s="6"/>
      <c r="BE491" s="1"/>
      <c r="BI491"/>
      <c r="BK491" s="118"/>
      <c r="BL491" s="104"/>
      <c r="BM491" s="1"/>
      <c r="BN491" s="103"/>
      <c r="BO491" s="147"/>
      <c r="BQ491" s="147"/>
      <c r="BR491" s="6"/>
      <c r="BS491" s="11"/>
      <c r="BT491" s="105"/>
      <c r="BU491" s="105"/>
      <c r="BW491" s="5"/>
      <c r="BX491" s="5"/>
      <c r="CA491" s="6"/>
      <c r="CB491" s="1"/>
      <c r="CD491" s="23"/>
      <c r="CE491" s="23"/>
      <c r="CF491" s="8"/>
      <c r="CG491" s="107"/>
      <c r="CI491" s="109"/>
      <c r="CK491" s="10"/>
      <c r="CL491" s="106"/>
      <c r="CR491" s="1"/>
      <c r="CS491" s="1"/>
      <c r="CT491" s="1"/>
    </row>
    <row r="492" spans="1:98">
      <c r="A492" s="1"/>
      <c r="B492" s="2"/>
      <c r="E492" s="1"/>
      <c r="F492" s="2"/>
      <c r="H492" s="3"/>
      <c r="J492" s="3"/>
      <c r="K492" s="3"/>
      <c r="L492" s="1"/>
      <c r="M492" s="4"/>
      <c r="N492" s="146"/>
      <c r="O492" s="1"/>
      <c r="U492" s="1"/>
      <c r="V492"/>
      <c r="X492" s="111"/>
      <c r="Z492"/>
      <c r="AA492"/>
      <c r="AB492"/>
      <c r="AD492" s="103"/>
      <c r="AE492" s="103"/>
      <c r="AH492"/>
      <c r="AK492" s="107"/>
      <c r="AL492" s="107"/>
      <c r="AM492" s="1"/>
      <c r="AP492" s="100"/>
      <c r="AQ492" s="100"/>
      <c r="AR492" s="100"/>
      <c r="AS492" s="3"/>
      <c r="AT492" s="151"/>
      <c r="AU492" s="1"/>
      <c r="AV492" s="147"/>
      <c r="AW492" s="34"/>
      <c r="AY492" s="182"/>
      <c r="BA492" s="100"/>
      <c r="BB492" s="100"/>
      <c r="BC492" s="6"/>
      <c r="BE492" s="1"/>
      <c r="BI492"/>
      <c r="BK492" s="118"/>
      <c r="BL492" s="104"/>
      <c r="BM492" s="1"/>
      <c r="BN492" s="103"/>
      <c r="BO492" s="147"/>
      <c r="BP492" s="103"/>
      <c r="BQ492" s="147"/>
      <c r="BR492" s="6"/>
      <c r="BS492" s="11"/>
      <c r="BT492" s="105"/>
      <c r="BU492" s="105"/>
      <c r="BW492" s="5"/>
      <c r="BX492" s="5"/>
      <c r="CA492" s="6"/>
      <c r="CB492" s="1"/>
      <c r="CD492" s="23"/>
      <c r="CE492" s="23"/>
      <c r="CF492" s="8"/>
      <c r="CG492" s="107"/>
      <c r="CI492" s="109"/>
      <c r="CK492" s="10"/>
      <c r="CL492" s="106"/>
      <c r="CR492" s="1"/>
      <c r="CS492" s="1"/>
      <c r="CT492" s="1"/>
    </row>
    <row r="493" spans="1:98">
      <c r="A493" s="1"/>
      <c r="B493" s="2"/>
      <c r="E493" s="1"/>
      <c r="F493" s="2"/>
      <c r="H493" s="3"/>
      <c r="J493" s="3"/>
      <c r="K493" s="3"/>
      <c r="L493" s="1"/>
      <c r="M493" s="4"/>
      <c r="N493" s="146"/>
      <c r="O493" s="1"/>
      <c r="U493" s="1"/>
      <c r="V493"/>
      <c r="X493" s="111"/>
      <c r="Z493"/>
      <c r="AA493"/>
      <c r="AB493"/>
      <c r="AD493" s="103"/>
      <c r="AE493" s="103"/>
      <c r="AH493"/>
      <c r="AK493" s="107"/>
      <c r="AL493" s="107"/>
      <c r="AM493" s="1"/>
      <c r="AP493" s="100"/>
      <c r="AQ493" s="100"/>
      <c r="AR493" s="100"/>
      <c r="AS493" s="3"/>
      <c r="AT493" s="151"/>
      <c r="AU493" s="1"/>
      <c r="AV493" s="147"/>
      <c r="AW493" s="34"/>
      <c r="AY493" s="182"/>
      <c r="BA493" s="100"/>
      <c r="BB493" s="100"/>
      <c r="BC493" s="6"/>
      <c r="BE493" s="1"/>
      <c r="BI493"/>
      <c r="BK493" s="118"/>
      <c r="BL493" s="104"/>
      <c r="BM493" s="1"/>
      <c r="BN493" s="103"/>
      <c r="BO493" s="147"/>
      <c r="BQ493" s="147"/>
      <c r="BR493" s="6"/>
      <c r="BS493" s="11"/>
      <c r="BT493" s="105"/>
      <c r="BU493" s="105"/>
      <c r="BW493" s="5"/>
      <c r="BX493" s="5"/>
      <c r="CA493" s="6"/>
      <c r="CB493" s="1"/>
      <c r="CD493" s="23"/>
      <c r="CE493" s="23"/>
      <c r="CF493" s="8"/>
      <c r="CG493" s="107"/>
      <c r="CI493" s="109"/>
      <c r="CK493" s="10"/>
      <c r="CL493" s="106"/>
      <c r="CR493" s="1"/>
      <c r="CS493" s="1"/>
      <c r="CT493" s="1"/>
    </row>
    <row r="494" spans="1:98">
      <c r="A494" s="1"/>
      <c r="B494" s="2"/>
      <c r="E494" s="1"/>
      <c r="F494" s="2"/>
      <c r="H494" s="3"/>
      <c r="J494" s="3"/>
      <c r="K494" s="3"/>
      <c r="L494" s="1"/>
      <c r="M494" s="4"/>
      <c r="N494" s="146"/>
      <c r="O494" s="1"/>
      <c r="U494" s="1"/>
      <c r="V494"/>
      <c r="X494" s="111"/>
      <c r="Z494"/>
      <c r="AA494"/>
      <c r="AB494"/>
      <c r="AD494" s="103"/>
      <c r="AE494" s="103"/>
      <c r="AH494"/>
      <c r="AK494" s="107"/>
      <c r="AL494" s="107"/>
      <c r="AM494" s="1"/>
      <c r="AP494" s="100"/>
      <c r="AQ494" s="100"/>
      <c r="AR494" s="100"/>
      <c r="AS494" s="3"/>
      <c r="AT494" s="151"/>
      <c r="AU494" s="1"/>
      <c r="AV494" s="147"/>
      <c r="AW494" s="34"/>
      <c r="AY494" s="182"/>
      <c r="BA494" s="100"/>
      <c r="BB494" s="100"/>
      <c r="BC494" s="6"/>
      <c r="BE494" s="1"/>
      <c r="BI494"/>
      <c r="BK494" s="118"/>
      <c r="BL494" s="104"/>
      <c r="BM494" s="1"/>
      <c r="BN494" s="103"/>
      <c r="BO494" s="147"/>
      <c r="BQ494" s="147"/>
      <c r="BR494" s="147"/>
      <c r="BS494" s="11"/>
      <c r="BT494" s="105"/>
      <c r="BU494" s="105"/>
      <c r="BW494" s="5"/>
      <c r="BX494" s="5"/>
      <c r="CA494" s="6"/>
      <c r="CB494" s="1"/>
      <c r="CD494" s="23"/>
      <c r="CE494" s="23"/>
      <c r="CF494" s="8"/>
      <c r="CG494" s="107"/>
      <c r="CI494" s="109"/>
      <c r="CK494" s="10"/>
      <c r="CL494" s="106"/>
      <c r="CR494" s="1"/>
      <c r="CS494" s="1"/>
      <c r="CT494" s="1"/>
    </row>
    <row r="495" spans="1:98">
      <c r="A495" s="1"/>
      <c r="B495" s="2"/>
      <c r="E495" s="1"/>
      <c r="F495" s="2"/>
      <c r="H495" s="3"/>
      <c r="J495" s="3"/>
      <c r="K495" s="3"/>
      <c r="L495" s="1"/>
      <c r="M495" s="4"/>
      <c r="N495" s="146"/>
      <c r="O495" s="1"/>
      <c r="U495" s="1"/>
      <c r="V495"/>
      <c r="X495" s="111"/>
      <c r="Z495"/>
      <c r="AA495"/>
      <c r="AB495"/>
      <c r="AD495" s="103"/>
      <c r="AE495" s="103"/>
      <c r="AH495"/>
      <c r="AK495" s="107"/>
      <c r="AL495" s="107"/>
      <c r="AM495" s="1"/>
      <c r="AP495" s="100"/>
      <c r="AQ495" s="100"/>
      <c r="AR495" s="100"/>
      <c r="AS495" s="3"/>
      <c r="AT495" s="151"/>
      <c r="AU495" s="1"/>
      <c r="AV495" s="147"/>
      <c r="AW495" s="34"/>
      <c r="AY495" s="182"/>
      <c r="BA495" s="100"/>
      <c r="BB495" s="100"/>
      <c r="BC495" s="6"/>
      <c r="BE495" s="1"/>
      <c r="BI495"/>
      <c r="BK495" s="103"/>
      <c r="BL495" s="104"/>
      <c r="BM495" s="1"/>
      <c r="BN495" s="103"/>
      <c r="BO495" s="147"/>
      <c r="BQ495" s="147"/>
      <c r="BR495" s="6"/>
      <c r="BS495" s="11"/>
      <c r="BT495" s="105"/>
      <c r="BU495" s="105"/>
      <c r="BW495" s="5"/>
      <c r="BX495" s="5"/>
      <c r="CA495" s="6"/>
      <c r="CB495" s="1"/>
      <c r="CD495" s="23"/>
      <c r="CE495" s="23"/>
      <c r="CF495" s="8"/>
      <c r="CG495" s="107"/>
      <c r="CI495" s="109"/>
      <c r="CK495" s="10"/>
      <c r="CL495" s="106"/>
      <c r="CR495" s="1"/>
      <c r="CS495" s="1"/>
      <c r="CT495" s="1"/>
    </row>
    <row r="496" spans="1:98">
      <c r="A496" s="1"/>
      <c r="B496" s="2"/>
      <c r="E496" s="1"/>
      <c r="F496" s="2"/>
      <c r="H496" s="3"/>
      <c r="J496" s="3"/>
      <c r="K496" s="3"/>
      <c r="L496" s="1"/>
      <c r="M496" s="4"/>
      <c r="N496" s="146"/>
      <c r="O496" s="1"/>
      <c r="U496" s="1"/>
      <c r="V496"/>
      <c r="X496" s="111"/>
      <c r="Z496"/>
      <c r="AA496"/>
      <c r="AB496"/>
      <c r="AD496" s="103"/>
      <c r="AE496" s="103"/>
      <c r="AH496"/>
      <c r="AK496" s="107"/>
      <c r="AL496" s="107"/>
      <c r="AM496" s="1"/>
      <c r="AP496" s="100"/>
      <c r="AQ496" s="100"/>
      <c r="AR496" s="100"/>
      <c r="AS496" s="3"/>
      <c r="AT496" s="151"/>
      <c r="AU496" s="1"/>
      <c r="AV496" s="147"/>
      <c r="AW496" s="34"/>
      <c r="AY496" s="182"/>
      <c r="BA496" s="100"/>
      <c r="BB496" s="100"/>
      <c r="BC496" s="6"/>
      <c r="BE496" s="1"/>
      <c r="BI496"/>
      <c r="BK496" s="103"/>
      <c r="BL496" s="104"/>
      <c r="BM496" s="1"/>
      <c r="BN496" s="103"/>
      <c r="BO496" s="147"/>
      <c r="BQ496" s="147"/>
      <c r="BR496" s="6"/>
      <c r="BS496" s="11"/>
      <c r="BT496" s="105"/>
      <c r="BU496" s="105"/>
      <c r="BW496" s="5"/>
      <c r="BX496" s="5"/>
      <c r="CA496" s="6"/>
      <c r="CB496" s="1"/>
      <c r="CD496" s="23"/>
      <c r="CE496" s="23"/>
      <c r="CF496" s="8"/>
      <c r="CG496" s="107"/>
      <c r="CI496" s="109"/>
      <c r="CK496" s="10"/>
      <c r="CL496" s="106"/>
      <c r="CR496" s="1"/>
      <c r="CS496" s="1"/>
      <c r="CT496" s="1"/>
    </row>
    <row r="497" spans="1:98">
      <c r="A497" s="1"/>
      <c r="B497" s="2"/>
      <c r="E497" s="1"/>
      <c r="F497" s="2"/>
      <c r="H497" s="3"/>
      <c r="J497" s="3"/>
      <c r="K497" s="3"/>
      <c r="L497" s="1"/>
      <c r="M497" s="4"/>
      <c r="N497" s="146"/>
      <c r="O497" s="1"/>
      <c r="U497" s="1"/>
      <c r="V497"/>
      <c r="X497" s="111"/>
      <c r="Z497"/>
      <c r="AA497"/>
      <c r="AB497"/>
      <c r="AD497" s="103"/>
      <c r="AE497" s="103"/>
      <c r="AH497"/>
      <c r="AK497" s="107"/>
      <c r="AL497" s="107"/>
      <c r="AM497" s="1"/>
      <c r="AP497" s="100"/>
      <c r="AQ497" s="100"/>
      <c r="AR497" s="100"/>
      <c r="AS497" s="3"/>
      <c r="AT497" s="151"/>
      <c r="AU497" s="1"/>
      <c r="AV497" s="147"/>
      <c r="AW497" s="34"/>
      <c r="AY497" s="182"/>
      <c r="BA497" s="100"/>
      <c r="BB497" s="100"/>
      <c r="BC497" s="6"/>
      <c r="BE497" s="1"/>
      <c r="BI497"/>
      <c r="BK497" s="103"/>
      <c r="BL497" s="104"/>
      <c r="BM497" s="1"/>
      <c r="BN497" s="103"/>
      <c r="BO497" s="147"/>
      <c r="BQ497" s="147"/>
      <c r="BR497" s="6"/>
      <c r="BS497" s="11"/>
      <c r="BT497" s="105"/>
      <c r="BU497" s="105"/>
      <c r="BW497" s="5"/>
      <c r="BX497" s="5"/>
      <c r="CA497" s="6"/>
      <c r="CB497" s="1"/>
      <c r="CD497" s="23"/>
      <c r="CE497" s="23"/>
      <c r="CF497" s="8"/>
      <c r="CG497" s="107"/>
      <c r="CI497" s="109"/>
      <c r="CK497" s="10"/>
      <c r="CL497" s="106"/>
      <c r="CR497" s="1"/>
      <c r="CS497" s="1"/>
      <c r="CT497" s="1"/>
    </row>
    <row r="498" spans="1:98">
      <c r="A498" s="1"/>
      <c r="B498" s="2"/>
      <c r="E498" s="1"/>
      <c r="F498" s="2"/>
      <c r="H498" s="3"/>
      <c r="J498" s="3"/>
      <c r="K498" s="3"/>
      <c r="L498" s="1"/>
      <c r="M498" s="4"/>
      <c r="N498" s="146"/>
      <c r="O498" s="1"/>
      <c r="U498" s="1"/>
      <c r="V498"/>
      <c r="X498" s="111"/>
      <c r="Z498"/>
      <c r="AA498"/>
      <c r="AB498"/>
      <c r="AD498" s="103"/>
      <c r="AE498" s="103"/>
      <c r="AH498"/>
      <c r="AK498" s="107"/>
      <c r="AL498" s="107"/>
      <c r="AM498" s="1"/>
      <c r="AP498" s="100"/>
      <c r="AQ498" s="100"/>
      <c r="AR498" s="100"/>
      <c r="AS498" s="3"/>
      <c r="AT498" s="151"/>
      <c r="AU498" s="1"/>
      <c r="AV498" s="147"/>
      <c r="AW498" s="34"/>
      <c r="AY498" s="182"/>
      <c r="BA498" s="100"/>
      <c r="BB498" s="100"/>
      <c r="BC498" s="6"/>
      <c r="BE498" s="1"/>
      <c r="BI498"/>
      <c r="BK498" s="103"/>
      <c r="BL498" s="104"/>
      <c r="BM498" s="1"/>
      <c r="BN498" s="103"/>
      <c r="BO498" s="147"/>
      <c r="BQ498" s="147"/>
      <c r="BR498" s="6"/>
      <c r="BS498" s="11"/>
      <c r="BT498" s="105"/>
      <c r="BU498" s="105"/>
      <c r="BW498" s="5"/>
      <c r="BX498" s="5"/>
      <c r="CA498" s="6"/>
      <c r="CB498" s="1"/>
      <c r="CD498" s="23"/>
      <c r="CE498" s="23"/>
      <c r="CF498" s="8"/>
      <c r="CG498" s="107"/>
      <c r="CI498" s="109"/>
      <c r="CK498" s="10"/>
      <c r="CL498" s="106"/>
      <c r="CR498" s="1"/>
      <c r="CS498" s="1"/>
      <c r="CT498" s="1"/>
    </row>
    <row r="499" spans="1:98">
      <c r="A499" s="1"/>
      <c r="B499" s="2"/>
      <c r="E499" s="1"/>
      <c r="F499" s="2"/>
      <c r="H499" s="3"/>
      <c r="J499" s="3"/>
      <c r="K499" s="3"/>
      <c r="L499" s="1"/>
      <c r="M499" s="4"/>
      <c r="N499" s="146"/>
      <c r="O499" s="1"/>
      <c r="U499" s="1"/>
      <c r="V499"/>
      <c r="X499" s="111"/>
      <c r="Z499"/>
      <c r="AA499"/>
      <c r="AB499"/>
      <c r="AD499" s="103"/>
      <c r="AE499" s="103"/>
      <c r="AH499"/>
      <c r="AK499" s="107"/>
      <c r="AL499" s="107"/>
      <c r="AM499" s="1"/>
      <c r="AP499" s="100"/>
      <c r="AQ499" s="100"/>
      <c r="AR499" s="100"/>
      <c r="AS499" s="3"/>
      <c r="AT499" s="151"/>
      <c r="AU499" s="1"/>
      <c r="AV499" s="147"/>
      <c r="AW499" s="34"/>
      <c r="AY499" s="182"/>
      <c r="BA499" s="100"/>
      <c r="BB499" s="100"/>
      <c r="BC499" s="6"/>
      <c r="BE499" s="1"/>
      <c r="BI499"/>
      <c r="BK499" s="103"/>
      <c r="BL499" s="104"/>
      <c r="BM499" s="1"/>
      <c r="BN499" s="103"/>
      <c r="BO499" s="147"/>
      <c r="BQ499" s="147"/>
      <c r="BR499" s="6"/>
      <c r="BS499" s="11"/>
      <c r="BT499" s="105"/>
      <c r="BU499" s="105"/>
      <c r="BW499" s="5"/>
      <c r="BX499" s="5"/>
      <c r="CA499" s="6"/>
      <c r="CB499" s="1"/>
      <c r="CD499" s="23"/>
      <c r="CE499" s="23"/>
      <c r="CF499" s="8"/>
      <c r="CG499" s="107"/>
      <c r="CI499" s="109"/>
      <c r="CK499" s="10"/>
      <c r="CL499" s="106"/>
      <c r="CR499" s="1"/>
      <c r="CS499" s="1"/>
      <c r="CT499" s="1"/>
    </row>
    <row r="500" spans="1:98">
      <c r="A500" s="1"/>
      <c r="B500" s="2"/>
      <c r="E500" s="1"/>
      <c r="F500" s="2"/>
      <c r="H500" s="3"/>
      <c r="J500" s="3"/>
      <c r="K500" s="3"/>
      <c r="L500" s="1"/>
      <c r="M500" s="4"/>
      <c r="N500" s="146"/>
      <c r="O500" s="1"/>
      <c r="U500" s="1"/>
      <c r="V500"/>
      <c r="X500" s="111"/>
      <c r="Z500"/>
      <c r="AA500"/>
      <c r="AB500"/>
      <c r="AD500" s="103"/>
      <c r="AE500" s="103"/>
      <c r="AH500"/>
      <c r="AK500" s="107"/>
      <c r="AL500" s="107"/>
      <c r="AM500" s="1"/>
      <c r="AP500" s="100"/>
      <c r="AQ500" s="100"/>
      <c r="AR500" s="100"/>
      <c r="AS500" s="3"/>
      <c r="AT500" s="151"/>
      <c r="AU500" s="1"/>
      <c r="AV500" s="147"/>
      <c r="AW500" s="34"/>
      <c r="AY500" s="182"/>
      <c r="BA500" s="100"/>
      <c r="BB500" s="100"/>
      <c r="BC500" s="6"/>
      <c r="BE500" s="1"/>
      <c r="BI500"/>
      <c r="BK500" s="118"/>
      <c r="BL500" s="104"/>
      <c r="BM500" s="1"/>
      <c r="BN500" s="103"/>
      <c r="BO500" s="6"/>
      <c r="BQ500" s="6"/>
      <c r="BR500" s="6"/>
      <c r="BS500" s="11"/>
      <c r="BT500" s="105"/>
      <c r="BU500" s="105"/>
      <c r="BW500" s="5"/>
      <c r="BX500" s="5"/>
      <c r="CA500" s="6"/>
      <c r="CB500" s="1"/>
      <c r="CD500" s="23"/>
      <c r="CE500" s="23"/>
      <c r="CF500" s="8"/>
      <c r="CG500" s="107"/>
      <c r="CI500" s="109"/>
      <c r="CK500" s="10"/>
      <c r="CL500" s="106"/>
      <c r="CR500" s="1"/>
      <c r="CS500" s="1"/>
      <c r="CT500" s="1"/>
    </row>
    <row r="501" spans="1:98">
      <c r="A501" s="1"/>
      <c r="B501" s="2"/>
      <c r="E501" s="1"/>
      <c r="F501" s="2"/>
      <c r="H501" s="3"/>
      <c r="J501" s="3"/>
      <c r="K501" s="3"/>
      <c r="L501" s="1"/>
      <c r="M501" s="4"/>
      <c r="N501" s="146"/>
      <c r="O501" s="1"/>
      <c r="U501" s="1"/>
      <c r="V501"/>
      <c r="X501" s="111"/>
      <c r="Z501"/>
      <c r="AA501"/>
      <c r="AB501"/>
      <c r="AD501" s="103"/>
      <c r="AE501" s="103"/>
      <c r="AH501"/>
      <c r="AK501" s="107"/>
      <c r="AL501" s="107"/>
      <c r="AM501" s="1"/>
      <c r="AP501" s="100"/>
      <c r="AQ501" s="100"/>
      <c r="AR501" s="100"/>
      <c r="AS501" s="3"/>
      <c r="AT501" s="151"/>
      <c r="AU501" s="1"/>
      <c r="AV501" s="147"/>
      <c r="AW501" s="34"/>
      <c r="AY501" s="182"/>
      <c r="BA501" s="100"/>
      <c r="BB501" s="100"/>
      <c r="BC501" s="6"/>
      <c r="BE501" s="1"/>
      <c r="BI501"/>
      <c r="BK501" s="103"/>
      <c r="BL501" s="104"/>
      <c r="BM501" s="1"/>
      <c r="BN501" s="103"/>
      <c r="BO501" s="147"/>
      <c r="BQ501" s="147"/>
      <c r="BR501" s="6"/>
      <c r="BS501" s="11"/>
      <c r="BT501" s="105"/>
      <c r="BU501" s="105"/>
      <c r="BW501" s="5"/>
      <c r="BX501" s="5"/>
      <c r="CA501" s="6"/>
      <c r="CB501" s="1"/>
      <c r="CD501" s="23"/>
      <c r="CE501" s="23"/>
      <c r="CF501" s="8"/>
      <c r="CG501" s="107"/>
      <c r="CI501" s="109"/>
      <c r="CK501" s="10"/>
      <c r="CL501" s="106"/>
      <c r="CR501" s="1"/>
      <c r="CS501" s="1"/>
      <c r="CT501" s="1"/>
    </row>
    <row r="502" spans="1:98">
      <c r="A502" s="1"/>
      <c r="B502" s="2"/>
      <c r="E502" s="1"/>
      <c r="F502" s="2"/>
      <c r="H502" s="3"/>
      <c r="J502" s="3"/>
      <c r="K502" s="3"/>
      <c r="L502" s="1"/>
      <c r="M502" s="4"/>
      <c r="N502" s="146"/>
      <c r="O502" s="1"/>
      <c r="U502" s="1"/>
      <c r="V502"/>
      <c r="X502" s="111"/>
      <c r="Z502"/>
      <c r="AA502"/>
      <c r="AB502"/>
      <c r="AD502" s="103"/>
      <c r="AE502" s="103"/>
      <c r="AH502"/>
      <c r="AK502" s="107"/>
      <c r="AL502" s="107"/>
      <c r="AM502" s="1"/>
      <c r="AP502" s="100"/>
      <c r="AQ502" s="100"/>
      <c r="AR502" s="100"/>
      <c r="AS502" s="3"/>
      <c r="AT502" s="151"/>
      <c r="AU502" s="1"/>
      <c r="AV502" s="147"/>
      <c r="AW502" s="34"/>
      <c r="AY502" s="182"/>
      <c r="BA502" s="100"/>
      <c r="BB502" s="100"/>
      <c r="BC502" s="6"/>
      <c r="BE502" s="1"/>
      <c r="BI502"/>
      <c r="BK502" s="103"/>
      <c r="BL502" s="104"/>
      <c r="BM502" s="1"/>
      <c r="BN502" s="103"/>
      <c r="BO502" s="147"/>
      <c r="BQ502" s="147"/>
      <c r="BR502" s="6"/>
      <c r="BS502" s="11"/>
      <c r="BT502" s="105"/>
      <c r="BU502" s="105"/>
      <c r="BW502" s="5"/>
      <c r="BX502" s="5"/>
      <c r="CA502" s="6"/>
      <c r="CB502" s="1"/>
      <c r="CD502" s="23"/>
      <c r="CE502" s="23"/>
      <c r="CF502" s="8"/>
      <c r="CG502" s="107"/>
      <c r="CI502" s="109"/>
      <c r="CK502" s="10"/>
      <c r="CL502" s="106"/>
      <c r="CR502" s="1"/>
      <c r="CS502" s="1"/>
      <c r="CT502" s="1"/>
    </row>
    <row r="503" spans="1:98">
      <c r="A503" s="1"/>
      <c r="B503" s="2"/>
      <c r="E503" s="1"/>
      <c r="F503" s="2"/>
      <c r="H503" s="3"/>
      <c r="J503" s="3"/>
      <c r="K503" s="3"/>
      <c r="L503" s="1"/>
      <c r="M503" s="4"/>
      <c r="N503" s="146"/>
      <c r="O503" s="1"/>
      <c r="U503" s="1"/>
      <c r="V503"/>
      <c r="X503" s="111"/>
      <c r="Z503"/>
      <c r="AA503"/>
      <c r="AB503"/>
      <c r="AD503" s="103"/>
      <c r="AE503" s="103"/>
      <c r="AH503"/>
      <c r="AK503" s="107"/>
      <c r="AL503" s="107"/>
      <c r="AM503" s="1"/>
      <c r="AP503" s="100"/>
      <c r="AQ503" s="100"/>
      <c r="AR503" s="100"/>
      <c r="AS503" s="3"/>
      <c r="AT503" s="151"/>
      <c r="AU503" s="1"/>
      <c r="AV503" s="147"/>
      <c r="AW503" s="34"/>
      <c r="AY503" s="182"/>
      <c r="BA503" s="100"/>
      <c r="BB503" s="100"/>
      <c r="BC503" s="6"/>
      <c r="BE503" s="1"/>
      <c r="BI503"/>
      <c r="BK503" s="118"/>
      <c r="BL503" s="104"/>
      <c r="BM503" s="1"/>
      <c r="BN503" s="103"/>
      <c r="BO503" s="147"/>
      <c r="BQ503" s="147"/>
      <c r="BR503" s="6"/>
      <c r="BS503" s="11"/>
      <c r="BT503" s="105"/>
      <c r="BU503" s="105"/>
      <c r="BW503" s="5"/>
      <c r="BX503" s="5"/>
      <c r="CA503" s="6"/>
      <c r="CB503" s="1"/>
      <c r="CD503" s="23"/>
      <c r="CE503" s="23"/>
      <c r="CF503" s="8"/>
      <c r="CG503" s="107"/>
      <c r="CI503" s="109"/>
      <c r="CK503" s="10"/>
      <c r="CL503" s="106"/>
      <c r="CR503" s="1"/>
      <c r="CS503" s="1"/>
      <c r="CT503" s="1"/>
    </row>
    <row r="504" spans="1:98">
      <c r="A504" s="1"/>
      <c r="B504" s="2"/>
      <c r="E504" s="1"/>
      <c r="F504" s="2"/>
      <c r="H504" s="3"/>
      <c r="J504" s="3"/>
      <c r="K504" s="3"/>
      <c r="L504" s="1"/>
      <c r="M504" s="4"/>
      <c r="N504" s="146"/>
      <c r="O504" s="1"/>
      <c r="U504" s="1"/>
      <c r="V504"/>
      <c r="X504" s="111"/>
      <c r="Z504"/>
      <c r="AA504"/>
      <c r="AB504"/>
      <c r="AD504" s="103"/>
      <c r="AE504" s="103"/>
      <c r="AH504"/>
      <c r="AK504" s="107"/>
      <c r="AL504" s="107"/>
      <c r="AM504" s="1"/>
      <c r="AP504" s="100"/>
      <c r="AQ504" s="100"/>
      <c r="AR504" s="100"/>
      <c r="AS504" s="3"/>
      <c r="AT504" s="151"/>
      <c r="AU504" s="1"/>
      <c r="AV504" s="147"/>
      <c r="AW504" s="34"/>
      <c r="AY504" s="182"/>
      <c r="BA504" s="100"/>
      <c r="BB504" s="100"/>
      <c r="BC504" s="6"/>
      <c r="BE504" s="1"/>
      <c r="BI504"/>
      <c r="BK504" s="103"/>
      <c r="BL504" s="104"/>
      <c r="BM504" s="1"/>
      <c r="BN504" s="103"/>
      <c r="BO504" s="147"/>
      <c r="BQ504" s="147"/>
      <c r="BR504" s="6"/>
      <c r="BS504" s="11"/>
      <c r="BT504" s="105"/>
      <c r="BU504" s="105"/>
      <c r="BW504" s="5"/>
      <c r="BX504" s="5"/>
      <c r="CA504" s="6"/>
      <c r="CB504" s="1"/>
      <c r="CD504" s="23"/>
      <c r="CE504" s="23"/>
      <c r="CF504" s="8"/>
      <c r="CG504" s="107"/>
      <c r="CI504" s="109"/>
      <c r="CK504" s="10"/>
      <c r="CL504" s="106"/>
      <c r="CR504" s="1"/>
      <c r="CS504" s="1"/>
      <c r="CT504" s="1"/>
    </row>
    <row r="505" spans="1:98">
      <c r="A505" s="1"/>
      <c r="B505" s="2"/>
      <c r="E505" s="1"/>
      <c r="F505" s="2"/>
      <c r="H505" s="3"/>
      <c r="J505" s="3"/>
      <c r="K505" s="3"/>
      <c r="L505" s="1"/>
      <c r="M505" s="4"/>
      <c r="N505" s="146"/>
      <c r="O505" s="1"/>
      <c r="U505" s="1"/>
      <c r="V505"/>
      <c r="X505" s="111"/>
      <c r="Z505"/>
      <c r="AA505"/>
      <c r="AB505"/>
      <c r="AD505" s="103"/>
      <c r="AE505" s="103"/>
      <c r="AH505"/>
      <c r="AK505" s="107"/>
      <c r="AL505" s="107"/>
      <c r="AM505" s="1"/>
      <c r="AP505" s="100"/>
      <c r="AQ505" s="100"/>
      <c r="AR505" s="100"/>
      <c r="AS505" s="3"/>
      <c r="AT505" s="151"/>
      <c r="AU505" s="1"/>
      <c r="AV505" s="147"/>
      <c r="AW505" s="34"/>
      <c r="AY505" s="182"/>
      <c r="BA505" s="100"/>
      <c r="BB505" s="100"/>
      <c r="BC505" s="6"/>
      <c r="BE505" s="1"/>
      <c r="BI505" s="103"/>
      <c r="BK505" s="118"/>
      <c r="BL505" s="104"/>
      <c r="BM505" s="1"/>
      <c r="BN505" s="103"/>
      <c r="BO505" s="147"/>
      <c r="BQ505" s="147"/>
      <c r="BR505" s="6"/>
      <c r="BS505" s="11"/>
      <c r="BT505" s="105"/>
      <c r="BU505" s="105"/>
      <c r="BW505" s="5"/>
      <c r="BX505" s="5"/>
      <c r="CA505" s="6"/>
      <c r="CB505" s="1"/>
      <c r="CD505" s="23"/>
      <c r="CE505" s="23"/>
      <c r="CF505" s="8"/>
      <c r="CG505" s="107"/>
      <c r="CI505" s="109"/>
      <c r="CK505" s="10"/>
      <c r="CL505" s="106"/>
      <c r="CR505" s="1"/>
      <c r="CS505" s="1"/>
      <c r="CT505" s="1"/>
    </row>
    <row r="506" spans="1:98">
      <c r="A506" s="1"/>
      <c r="B506" s="2"/>
      <c r="E506" s="1"/>
      <c r="F506" s="2"/>
      <c r="H506" s="3"/>
      <c r="J506" s="3"/>
      <c r="K506" s="3"/>
      <c r="L506" s="1"/>
      <c r="M506" s="4"/>
      <c r="N506" s="146"/>
      <c r="O506" s="1"/>
      <c r="U506" s="1"/>
      <c r="V506"/>
      <c r="X506" s="111"/>
      <c r="Z506"/>
      <c r="AA506"/>
      <c r="AB506"/>
      <c r="AD506" s="103"/>
      <c r="AE506" s="103"/>
      <c r="AH506"/>
      <c r="AK506" s="107"/>
      <c r="AL506" s="107"/>
      <c r="AM506" s="1"/>
      <c r="AP506" s="100"/>
      <c r="AQ506" s="100"/>
      <c r="AR506" s="100"/>
      <c r="AS506" s="3"/>
      <c r="AT506" s="151"/>
      <c r="AU506" s="1"/>
      <c r="AV506" s="147"/>
      <c r="AW506" s="34"/>
      <c r="AY506" s="182"/>
      <c r="BA506" s="100"/>
      <c r="BB506" s="100"/>
      <c r="BC506" s="6"/>
      <c r="BE506" s="1"/>
      <c r="BI506"/>
      <c r="BK506" s="118"/>
      <c r="BL506" s="104"/>
      <c r="BM506" s="1"/>
      <c r="BN506" s="103"/>
      <c r="BO506" s="147"/>
      <c r="BQ506" s="147"/>
      <c r="BR506" s="6"/>
      <c r="BS506" s="11"/>
      <c r="BT506" s="105"/>
      <c r="BU506" s="105"/>
      <c r="BW506" s="5"/>
      <c r="BX506" s="5"/>
      <c r="CA506" s="6"/>
      <c r="CB506" s="1"/>
      <c r="CD506" s="23"/>
      <c r="CE506" s="23"/>
      <c r="CF506" s="8"/>
      <c r="CG506" s="107"/>
      <c r="CI506" s="109"/>
      <c r="CK506" s="10"/>
      <c r="CL506" s="106"/>
      <c r="CR506" s="1"/>
      <c r="CS506" s="1"/>
      <c r="CT506" s="1"/>
    </row>
    <row r="507" spans="1:98">
      <c r="A507" s="1"/>
      <c r="B507" s="2"/>
      <c r="E507" s="1"/>
      <c r="F507" s="2"/>
      <c r="H507" s="3"/>
      <c r="J507" s="3"/>
      <c r="K507" s="3"/>
      <c r="L507" s="1"/>
      <c r="M507" s="4"/>
      <c r="N507" s="146"/>
      <c r="O507" s="1"/>
      <c r="U507" s="1"/>
      <c r="V507"/>
      <c r="X507" s="111"/>
      <c r="Z507"/>
      <c r="AA507"/>
      <c r="AB507"/>
      <c r="AD507" s="103"/>
      <c r="AE507" s="103"/>
      <c r="AH507"/>
      <c r="AK507" s="107"/>
      <c r="AL507" s="107"/>
      <c r="AM507" s="1"/>
      <c r="AP507" s="100"/>
      <c r="AQ507" s="100"/>
      <c r="AR507" s="100"/>
      <c r="AS507" s="3"/>
      <c r="AT507" s="151"/>
      <c r="AU507" s="1"/>
      <c r="AV507" s="147"/>
      <c r="AW507" s="34"/>
      <c r="AY507" s="182"/>
      <c r="BA507" s="100"/>
      <c r="BB507" s="100"/>
      <c r="BC507" s="6"/>
      <c r="BE507" s="1"/>
      <c r="BI507" s="103"/>
      <c r="BK507" s="118"/>
      <c r="BL507" s="104"/>
      <c r="BM507" s="1"/>
      <c r="BN507" s="103"/>
      <c r="BO507" s="147"/>
      <c r="BQ507" s="147"/>
      <c r="BR507" s="6"/>
      <c r="BS507" s="11"/>
      <c r="BT507" s="105"/>
      <c r="BU507" s="105"/>
      <c r="BW507" s="5"/>
      <c r="BX507" s="5"/>
      <c r="CA507" s="6"/>
      <c r="CB507" s="1"/>
      <c r="CD507" s="23"/>
      <c r="CE507" s="23"/>
      <c r="CF507" s="8"/>
      <c r="CG507" s="107"/>
      <c r="CI507" s="109"/>
      <c r="CK507" s="10"/>
      <c r="CL507" s="106"/>
      <c r="CR507" s="1"/>
      <c r="CS507" s="1"/>
      <c r="CT507" s="1"/>
    </row>
    <row r="508" spans="1:98">
      <c r="A508" s="1"/>
      <c r="B508" s="2"/>
      <c r="E508" s="1"/>
      <c r="F508" s="2"/>
      <c r="H508" s="3"/>
      <c r="J508" s="3"/>
      <c r="K508" s="3"/>
      <c r="L508" s="1"/>
      <c r="M508" s="4"/>
      <c r="O508" s="1"/>
      <c r="U508" s="1"/>
      <c r="V508"/>
      <c r="X508" s="111"/>
      <c r="Z508"/>
      <c r="AA508"/>
      <c r="AB508"/>
      <c r="AD508" s="103"/>
      <c r="AE508" s="103"/>
      <c r="AH508"/>
      <c r="AK508" s="107"/>
      <c r="AL508" s="107"/>
      <c r="AM508" s="1"/>
      <c r="AP508" s="100"/>
      <c r="AQ508" s="100"/>
      <c r="AR508" s="100"/>
      <c r="AS508" s="3"/>
      <c r="AT508" s="151"/>
      <c r="AU508" s="1"/>
      <c r="AV508" s="147"/>
      <c r="AW508" s="34"/>
      <c r="AY508" s="182"/>
      <c r="BA508" s="100"/>
      <c r="BB508" s="100"/>
      <c r="BC508" s="6"/>
      <c r="BE508" s="1"/>
      <c r="BI508"/>
      <c r="BK508" s="118"/>
      <c r="BL508" s="104"/>
      <c r="BM508" s="1"/>
      <c r="BN508" s="103"/>
      <c r="BO508" s="147"/>
      <c r="BQ508" s="147"/>
      <c r="BR508" s="6"/>
      <c r="BS508" s="11"/>
      <c r="BT508" s="105"/>
      <c r="BU508" s="105"/>
      <c r="BW508" s="5"/>
      <c r="BX508" s="5"/>
      <c r="CA508" s="6"/>
      <c r="CB508" s="1"/>
      <c r="CD508" s="23"/>
      <c r="CE508" s="23"/>
      <c r="CF508" s="8"/>
      <c r="CG508" s="107"/>
      <c r="CI508" s="109"/>
      <c r="CK508" s="10"/>
      <c r="CL508" s="106"/>
      <c r="CR508" s="1"/>
      <c r="CS508" s="1"/>
      <c r="CT508" s="1"/>
    </row>
    <row r="509" spans="1:98">
      <c r="A509" s="1"/>
      <c r="B509" s="2"/>
      <c r="E509" s="1"/>
      <c r="F509" s="2"/>
      <c r="H509" s="3"/>
      <c r="J509" s="3"/>
      <c r="K509" s="3"/>
      <c r="L509" s="1"/>
      <c r="M509" s="4"/>
      <c r="O509" s="1"/>
      <c r="U509" s="1"/>
      <c r="V509"/>
      <c r="X509" s="111"/>
      <c r="Z509"/>
      <c r="AA509"/>
      <c r="AB509"/>
      <c r="AD509" s="103"/>
      <c r="AE509" s="103"/>
      <c r="AH509"/>
      <c r="AK509" s="107"/>
      <c r="AL509" s="107"/>
      <c r="AM509" s="1"/>
      <c r="AP509" s="100"/>
      <c r="AQ509" s="100"/>
      <c r="AR509" s="100"/>
      <c r="AS509" s="3"/>
      <c r="AT509" s="151"/>
      <c r="AU509" s="1"/>
      <c r="AV509" s="147"/>
      <c r="AW509" s="34"/>
      <c r="AY509" s="182"/>
      <c r="BA509" s="100"/>
      <c r="BB509" s="100"/>
      <c r="BC509" s="6"/>
      <c r="BE509" s="1"/>
      <c r="BI509"/>
      <c r="BK509" s="118"/>
      <c r="BL509" s="104"/>
      <c r="BM509" s="1"/>
      <c r="BN509" s="103"/>
      <c r="BO509" s="147"/>
      <c r="BQ509" s="147"/>
      <c r="BR509" s="6"/>
      <c r="BS509" s="11"/>
      <c r="BT509" s="105"/>
      <c r="BU509" s="105"/>
      <c r="BW509" s="5"/>
      <c r="BX509" s="5"/>
      <c r="CA509" s="6"/>
      <c r="CB509" s="1"/>
      <c r="CD509" s="23"/>
      <c r="CE509" s="23"/>
      <c r="CF509" s="8"/>
      <c r="CG509" s="107"/>
      <c r="CI509" s="109"/>
      <c r="CK509" s="10"/>
      <c r="CL509" s="106"/>
      <c r="CR509" s="1"/>
      <c r="CS509" s="1"/>
      <c r="CT509" s="1"/>
    </row>
    <row r="510" spans="1:98">
      <c r="A510" s="1"/>
      <c r="B510" s="2"/>
      <c r="E510" s="1"/>
      <c r="F510" s="2"/>
      <c r="H510" s="3"/>
      <c r="J510" s="3"/>
      <c r="K510" s="3"/>
      <c r="L510" s="1"/>
      <c r="M510" s="4"/>
      <c r="O510" s="1"/>
      <c r="U510" s="1"/>
      <c r="V510"/>
      <c r="X510" s="111"/>
      <c r="Z510"/>
      <c r="AA510"/>
      <c r="AB510"/>
      <c r="AD510" s="103"/>
      <c r="AE510" s="103"/>
      <c r="AH510"/>
      <c r="AK510" s="107"/>
      <c r="AL510" s="107"/>
      <c r="AM510" s="1"/>
      <c r="AP510" s="100"/>
      <c r="AQ510" s="100"/>
      <c r="AR510" s="100"/>
      <c r="AS510" s="3"/>
      <c r="AT510" s="151"/>
      <c r="AU510" s="1"/>
      <c r="AV510" s="147"/>
      <c r="AW510" s="34"/>
      <c r="AY510" s="182"/>
      <c r="BA510" s="100"/>
      <c r="BB510" s="100"/>
      <c r="BC510" s="6"/>
      <c r="BE510" s="1"/>
      <c r="BI510"/>
      <c r="BK510" s="118"/>
      <c r="BL510" s="104"/>
      <c r="BM510" s="1"/>
      <c r="BN510" s="103"/>
      <c r="BO510" s="147"/>
      <c r="BQ510" s="147"/>
      <c r="BR510" s="6"/>
      <c r="BS510" s="11"/>
      <c r="BT510" s="105"/>
      <c r="BU510" s="105"/>
      <c r="BW510" s="5"/>
      <c r="BX510" s="5"/>
      <c r="CA510" s="6"/>
      <c r="CB510" s="1"/>
      <c r="CD510" s="23"/>
      <c r="CE510" s="23"/>
      <c r="CF510" s="8"/>
      <c r="CG510" s="107"/>
      <c r="CI510" s="109"/>
      <c r="CK510" s="10"/>
      <c r="CL510" s="106"/>
      <c r="CR510" s="1"/>
      <c r="CS510" s="1"/>
      <c r="CT510" s="1"/>
    </row>
    <row r="511" spans="1:98">
      <c r="A511" s="1"/>
      <c r="B511" s="2"/>
      <c r="E511" s="1"/>
      <c r="F511" s="2"/>
      <c r="H511" s="3"/>
      <c r="J511" s="3"/>
      <c r="K511" s="3"/>
      <c r="L511" s="1"/>
      <c r="M511" s="4"/>
      <c r="O511" s="1"/>
      <c r="U511" s="1"/>
      <c r="V511"/>
      <c r="X511" s="111"/>
      <c r="Z511"/>
      <c r="AA511"/>
      <c r="AB511"/>
      <c r="AD511" s="103"/>
      <c r="AE511" s="103"/>
      <c r="AH511"/>
      <c r="AK511" s="107"/>
      <c r="AL511" s="107"/>
      <c r="AM511" s="1"/>
      <c r="AP511" s="100"/>
      <c r="AQ511" s="100"/>
      <c r="AR511" s="100"/>
      <c r="AS511" s="3"/>
      <c r="AT511" s="151"/>
      <c r="AU511" s="1"/>
      <c r="AV511" s="147"/>
      <c r="AW511" s="34"/>
      <c r="AY511" s="182"/>
      <c r="BA511" s="100"/>
      <c r="BB511" s="100"/>
      <c r="BC511" s="6"/>
      <c r="BE511" s="1"/>
      <c r="BI511"/>
      <c r="BK511" s="103"/>
      <c r="BL511" s="104"/>
      <c r="BM511" s="1"/>
      <c r="BN511" s="103"/>
      <c r="BO511" s="147"/>
      <c r="BQ511" s="147"/>
      <c r="BR511" s="6"/>
      <c r="BS511" s="11"/>
      <c r="BT511" s="105"/>
      <c r="BU511" s="105"/>
      <c r="BW511" s="5"/>
      <c r="BX511" s="5"/>
      <c r="CA511" s="6"/>
      <c r="CB511" s="1"/>
      <c r="CD511" s="23"/>
      <c r="CE511" s="23"/>
      <c r="CF511" s="8"/>
      <c r="CG511" s="107"/>
      <c r="CI511" s="109"/>
      <c r="CK511" s="10"/>
      <c r="CL511" s="106"/>
      <c r="CR511" s="1"/>
      <c r="CS511" s="1"/>
      <c r="CT511" s="1"/>
    </row>
    <row r="512" spans="1:98">
      <c r="A512" s="1"/>
      <c r="B512" s="2"/>
      <c r="E512" s="1"/>
      <c r="F512" s="2"/>
      <c r="H512" s="3"/>
      <c r="J512" s="3"/>
      <c r="K512" s="3"/>
      <c r="L512" s="1"/>
      <c r="M512" s="4"/>
      <c r="O512" s="1"/>
      <c r="U512" s="1"/>
      <c r="V512"/>
      <c r="X512" s="111"/>
      <c r="Z512"/>
      <c r="AA512"/>
      <c r="AB512"/>
      <c r="AD512" s="103"/>
      <c r="AE512" s="103"/>
      <c r="AH512"/>
      <c r="AK512" s="107"/>
      <c r="AL512" s="107"/>
      <c r="AM512" s="1"/>
      <c r="AP512" s="100"/>
      <c r="AQ512" s="100"/>
      <c r="AR512" s="100"/>
      <c r="AS512" s="3"/>
      <c r="AT512" s="151"/>
      <c r="AU512" s="1"/>
      <c r="AV512" s="147"/>
      <c r="AW512" s="34"/>
      <c r="AY512" s="182"/>
      <c r="BA512" s="100"/>
      <c r="BB512" s="100"/>
      <c r="BC512" s="6"/>
      <c r="BE512" s="1"/>
      <c r="BI512"/>
      <c r="BK512" s="103"/>
      <c r="BL512" s="104"/>
      <c r="BM512" s="1"/>
      <c r="BN512" s="103"/>
      <c r="BO512" s="147"/>
      <c r="BQ512" s="147"/>
      <c r="BR512" s="6"/>
      <c r="BS512" s="11"/>
      <c r="BT512" s="105"/>
      <c r="BU512" s="105"/>
      <c r="BW512" s="5"/>
      <c r="BX512" s="5"/>
      <c r="CA512" s="6"/>
      <c r="CB512" s="1"/>
      <c r="CD512" s="23"/>
      <c r="CE512" s="23"/>
      <c r="CF512" s="8"/>
      <c r="CG512" s="107"/>
      <c r="CI512" s="109"/>
      <c r="CK512" s="10"/>
      <c r="CL512" s="106"/>
      <c r="CR512" s="1"/>
      <c r="CS512" s="1"/>
      <c r="CT512" s="1"/>
    </row>
    <row r="513" spans="1:98">
      <c r="A513" s="1"/>
      <c r="B513" s="2"/>
      <c r="E513" s="1"/>
      <c r="F513" s="2"/>
      <c r="H513" s="3"/>
      <c r="J513" s="3"/>
      <c r="K513" s="3"/>
      <c r="L513" s="1"/>
      <c r="M513" s="4"/>
      <c r="O513" s="1"/>
      <c r="U513" s="1"/>
      <c r="V513"/>
      <c r="X513" s="111"/>
      <c r="Z513"/>
      <c r="AA513"/>
      <c r="AB513"/>
      <c r="AD513" s="103"/>
      <c r="AE513" s="103"/>
      <c r="AH513"/>
      <c r="AK513" s="107"/>
      <c r="AL513" s="107"/>
      <c r="AM513" s="1"/>
      <c r="AP513" s="100"/>
      <c r="AQ513" s="100"/>
      <c r="AR513" s="100"/>
      <c r="AS513" s="3"/>
      <c r="AT513" s="151"/>
      <c r="AU513" s="1"/>
      <c r="AV513" s="147"/>
      <c r="AW513" s="34"/>
      <c r="AY513" s="182"/>
      <c r="BA513" s="100"/>
      <c r="BB513" s="100"/>
      <c r="BC513" s="6"/>
      <c r="BE513" s="1"/>
      <c r="BI513"/>
      <c r="BK513" s="103"/>
      <c r="BL513" s="104"/>
      <c r="BM513" s="1"/>
      <c r="BN513" s="103"/>
      <c r="BO513" s="147"/>
      <c r="BQ513" s="147"/>
      <c r="BR513" s="6"/>
      <c r="BS513" s="11"/>
      <c r="BT513" s="105"/>
      <c r="BU513" s="105"/>
      <c r="BW513" s="5"/>
      <c r="BX513" s="5"/>
      <c r="CA513" s="6"/>
      <c r="CB513" s="1"/>
      <c r="CD513" s="23"/>
      <c r="CE513" s="23"/>
      <c r="CF513" s="8"/>
      <c r="CG513" s="107"/>
      <c r="CI513" s="109"/>
      <c r="CK513" s="10"/>
      <c r="CL513" s="106"/>
      <c r="CR513" s="1"/>
      <c r="CS513" s="1"/>
      <c r="CT513" s="1"/>
    </row>
    <row r="514" spans="1:98">
      <c r="A514" s="1"/>
      <c r="B514" s="2"/>
      <c r="E514" s="1"/>
      <c r="F514" s="2"/>
      <c r="H514" s="3"/>
      <c r="J514" s="3"/>
      <c r="K514" s="3"/>
      <c r="L514" s="1"/>
      <c r="M514" s="4"/>
      <c r="O514" s="1"/>
      <c r="U514" s="1"/>
      <c r="V514"/>
      <c r="X514" s="111"/>
      <c r="Z514"/>
      <c r="AA514"/>
      <c r="AB514"/>
      <c r="AD514" s="103"/>
      <c r="AE514" s="103"/>
      <c r="AH514"/>
      <c r="AK514" s="107"/>
      <c r="AL514" s="107"/>
      <c r="AM514" s="1"/>
      <c r="AP514" s="100"/>
      <c r="AQ514" s="100"/>
      <c r="AR514" s="100"/>
      <c r="AS514" s="3"/>
      <c r="AT514" s="151"/>
      <c r="AU514" s="1"/>
      <c r="AV514" s="147"/>
      <c r="AW514" s="34"/>
      <c r="AY514" s="182"/>
      <c r="BA514" s="100"/>
      <c r="BB514" s="100"/>
      <c r="BC514" s="6"/>
      <c r="BE514" s="1"/>
      <c r="BI514"/>
      <c r="BK514" s="103"/>
      <c r="BL514" s="104"/>
      <c r="BM514" s="1"/>
      <c r="BN514" s="103"/>
      <c r="BO514" s="147"/>
      <c r="BQ514" s="147"/>
      <c r="BR514" s="6"/>
      <c r="BS514" s="11"/>
      <c r="BT514" s="105"/>
      <c r="BU514" s="105"/>
      <c r="BW514" s="5"/>
      <c r="BX514" s="5"/>
      <c r="CA514" s="6"/>
      <c r="CB514" s="1"/>
      <c r="CD514" s="23"/>
      <c r="CE514" s="23"/>
      <c r="CF514" s="8"/>
      <c r="CG514" s="107"/>
      <c r="CI514" s="109"/>
      <c r="CK514" s="10"/>
      <c r="CL514" s="106"/>
      <c r="CR514" s="1"/>
      <c r="CS514" s="1"/>
      <c r="CT514" s="1"/>
    </row>
    <row r="515" spans="1:98">
      <c r="A515" s="1"/>
      <c r="B515" s="2"/>
      <c r="E515" s="1"/>
      <c r="F515" s="2"/>
      <c r="H515" s="3"/>
      <c r="J515" s="3"/>
      <c r="K515" s="3"/>
      <c r="L515" s="1"/>
      <c r="M515" s="4"/>
      <c r="O515" s="1"/>
      <c r="U515" s="1"/>
      <c r="V515"/>
      <c r="X515" s="111"/>
      <c r="Z515"/>
      <c r="AA515"/>
      <c r="AB515"/>
      <c r="AD515" s="103"/>
      <c r="AE515" s="103"/>
      <c r="AH515"/>
      <c r="AK515" s="107"/>
      <c r="AL515" s="107"/>
      <c r="AM515" s="1"/>
      <c r="AP515" s="100"/>
      <c r="AQ515" s="100"/>
      <c r="AR515" s="100"/>
      <c r="AS515" s="3"/>
      <c r="AT515" s="151"/>
      <c r="AU515" s="1"/>
      <c r="AV515" s="147"/>
      <c r="AW515" s="34"/>
      <c r="AY515" s="182"/>
      <c r="BA515" s="100"/>
      <c r="BB515" s="100"/>
      <c r="BC515" s="6"/>
      <c r="BE515" s="1"/>
      <c r="BI515"/>
      <c r="BK515" s="118"/>
      <c r="BL515" s="104"/>
      <c r="BM515" s="1"/>
      <c r="BN515" s="103"/>
      <c r="BO515" s="6"/>
      <c r="BP515" s="103"/>
      <c r="BQ515" s="6"/>
      <c r="BR515" s="6"/>
      <c r="BS515" s="11"/>
      <c r="BT515" s="105"/>
      <c r="BU515" s="105"/>
      <c r="BW515" s="5"/>
      <c r="BX515" s="5"/>
      <c r="CA515" s="6"/>
      <c r="CB515" s="1"/>
      <c r="CD515" s="23"/>
      <c r="CE515" s="23"/>
      <c r="CF515" s="8"/>
      <c r="CG515" s="107"/>
      <c r="CI515" s="109"/>
      <c r="CK515" s="10"/>
      <c r="CL515" s="106"/>
      <c r="CR515" s="1"/>
      <c r="CS515" s="1"/>
      <c r="CT515" s="1"/>
    </row>
    <row r="516" spans="1:98">
      <c r="A516" s="1"/>
      <c r="B516" s="2"/>
      <c r="E516" s="1"/>
      <c r="F516" s="2"/>
      <c r="H516" s="3"/>
      <c r="J516" s="3"/>
      <c r="K516" s="3"/>
      <c r="L516" s="1"/>
      <c r="M516" s="4"/>
      <c r="O516" s="1"/>
      <c r="U516" s="1"/>
      <c r="V516"/>
      <c r="X516" s="111"/>
      <c r="Z516"/>
      <c r="AA516"/>
      <c r="AB516"/>
      <c r="AD516" s="103"/>
      <c r="AE516" s="103"/>
      <c r="AH516"/>
      <c r="AK516" s="107"/>
      <c r="AL516" s="107"/>
      <c r="AM516" s="1"/>
      <c r="AP516" s="100"/>
      <c r="AQ516" s="100"/>
      <c r="AR516" s="100"/>
      <c r="AS516" s="3"/>
      <c r="AT516" s="151"/>
      <c r="AU516" s="1"/>
      <c r="AV516" s="147"/>
      <c r="AW516" s="34"/>
      <c r="AY516" s="182"/>
      <c r="BA516" s="100"/>
      <c r="BB516" s="100"/>
      <c r="BC516" s="6"/>
      <c r="BE516" s="1"/>
      <c r="BI516"/>
      <c r="BK516" s="103"/>
      <c r="BL516" s="104"/>
      <c r="BM516" s="1"/>
      <c r="BN516" s="103"/>
      <c r="BO516" s="147"/>
      <c r="BQ516" s="147"/>
      <c r="BR516" s="6"/>
      <c r="BS516" s="11"/>
      <c r="BT516" s="105"/>
      <c r="BU516" s="105"/>
      <c r="BW516" s="5"/>
      <c r="BX516" s="5"/>
      <c r="CA516" s="6"/>
      <c r="CB516" s="1"/>
      <c r="CD516" s="23"/>
      <c r="CE516" s="23"/>
      <c r="CF516" s="8"/>
      <c r="CG516" s="107"/>
      <c r="CI516" s="109"/>
      <c r="CK516" s="10"/>
      <c r="CL516" s="106"/>
      <c r="CR516" s="1"/>
      <c r="CS516" s="1"/>
      <c r="CT516" s="1"/>
    </row>
    <row r="517" spans="1:98">
      <c r="A517" s="1"/>
      <c r="B517" s="2"/>
      <c r="E517" s="1"/>
      <c r="F517" s="2"/>
      <c r="H517" s="3"/>
      <c r="J517" s="3"/>
      <c r="K517" s="3"/>
      <c r="L517" s="1"/>
      <c r="M517" s="4"/>
      <c r="O517" s="1"/>
      <c r="U517" s="1"/>
      <c r="V517"/>
      <c r="X517" s="111"/>
      <c r="Z517"/>
      <c r="AA517"/>
      <c r="AB517"/>
      <c r="AD517" s="103"/>
      <c r="AE517" s="103"/>
      <c r="AH517"/>
      <c r="AK517" s="107"/>
      <c r="AL517" s="107"/>
      <c r="AM517" s="1"/>
      <c r="AP517" s="100"/>
      <c r="AQ517" s="100"/>
      <c r="AR517" s="100"/>
      <c r="AS517" s="3"/>
      <c r="AT517" s="151"/>
      <c r="AU517" s="1"/>
      <c r="AV517" s="147"/>
      <c r="AW517" s="34"/>
      <c r="AY517" s="182"/>
      <c r="BA517" s="100"/>
      <c r="BB517" s="100"/>
      <c r="BC517" s="6"/>
      <c r="BE517" s="1"/>
      <c r="BI517"/>
      <c r="BK517" s="118"/>
      <c r="BL517" s="104"/>
      <c r="BM517" s="1"/>
      <c r="BN517" s="103"/>
      <c r="BO517" s="147"/>
      <c r="BP517" s="103"/>
      <c r="BQ517" s="147"/>
      <c r="BR517" s="6"/>
      <c r="BS517" s="11"/>
      <c r="BT517" s="105"/>
      <c r="BU517" s="105"/>
      <c r="BW517" s="5"/>
      <c r="BX517" s="5"/>
      <c r="CA517" s="6"/>
      <c r="CB517" s="1"/>
      <c r="CD517" s="23"/>
      <c r="CE517" s="23"/>
      <c r="CF517" s="8"/>
      <c r="CG517" s="107"/>
      <c r="CI517" s="109"/>
      <c r="CK517" s="10"/>
      <c r="CL517" s="106"/>
      <c r="CR517" s="1"/>
      <c r="CS517" s="1"/>
      <c r="CT517" s="1"/>
    </row>
    <row r="518" spans="1:98">
      <c r="A518" s="1"/>
      <c r="B518" s="2"/>
      <c r="E518" s="1"/>
      <c r="F518" s="2"/>
      <c r="H518" s="3"/>
      <c r="J518" s="3"/>
      <c r="K518" s="3"/>
      <c r="L518" s="1"/>
      <c r="M518" s="4"/>
      <c r="O518" s="1"/>
      <c r="U518" s="1"/>
      <c r="V518"/>
      <c r="X518" s="111"/>
      <c r="Z518"/>
      <c r="AA518"/>
      <c r="AB518"/>
      <c r="AD518" s="103"/>
      <c r="AE518" s="103"/>
      <c r="AH518"/>
      <c r="AK518" s="107"/>
      <c r="AL518" s="107"/>
      <c r="AM518" s="1"/>
      <c r="AP518" s="100"/>
      <c r="AQ518" s="100"/>
      <c r="AR518" s="100"/>
      <c r="AS518" s="3"/>
      <c r="AT518" s="151"/>
      <c r="AU518" s="1"/>
      <c r="AV518" s="147"/>
      <c r="AW518" s="34"/>
      <c r="AY518" s="182"/>
      <c r="BA518" s="100"/>
      <c r="BB518" s="100"/>
      <c r="BC518" s="6"/>
      <c r="BE518" s="1"/>
      <c r="BI518"/>
      <c r="BK518" s="103"/>
      <c r="BL518" s="104"/>
      <c r="BM518" s="1"/>
      <c r="BN518" s="103"/>
      <c r="BO518" s="147"/>
      <c r="BQ518" s="147"/>
      <c r="BR518" s="6"/>
      <c r="BS518" s="11"/>
      <c r="BT518" s="105"/>
      <c r="BU518" s="105"/>
      <c r="BW518" s="5"/>
      <c r="BX518" s="5"/>
      <c r="CA518" s="6"/>
      <c r="CB518" s="1"/>
      <c r="CD518" s="23"/>
      <c r="CE518" s="23"/>
      <c r="CF518" s="8"/>
      <c r="CG518" s="107"/>
      <c r="CI518" s="109"/>
      <c r="CK518" s="10"/>
      <c r="CL518" s="106"/>
      <c r="CR518" s="1"/>
      <c r="CS518" s="1"/>
      <c r="CT518" s="1"/>
    </row>
    <row r="519" spans="1:98">
      <c r="A519" s="1"/>
      <c r="B519" s="2"/>
      <c r="E519" s="1"/>
      <c r="F519" s="2"/>
      <c r="H519" s="3"/>
      <c r="J519" s="3"/>
      <c r="K519" s="3"/>
      <c r="L519" s="1"/>
      <c r="M519" s="4"/>
      <c r="O519" s="1"/>
      <c r="U519" s="1"/>
      <c r="V519"/>
      <c r="X519" s="111"/>
      <c r="Z519"/>
      <c r="AA519"/>
      <c r="AB519"/>
      <c r="AD519" s="103"/>
      <c r="AE519" s="103"/>
      <c r="AH519"/>
      <c r="AK519" s="107"/>
      <c r="AL519" s="107"/>
      <c r="AM519" s="1"/>
      <c r="AP519" s="100"/>
      <c r="AQ519" s="100"/>
      <c r="AR519" s="100"/>
      <c r="AS519" s="3"/>
      <c r="AT519" s="151"/>
      <c r="AU519" s="1"/>
      <c r="AV519" s="147"/>
      <c r="AW519" s="34"/>
      <c r="AY519" s="182"/>
      <c r="BA519" s="100"/>
      <c r="BB519" s="100"/>
      <c r="BC519" s="6"/>
      <c r="BE519" s="1"/>
      <c r="BI519"/>
      <c r="BK519" s="103"/>
      <c r="BL519" s="104"/>
      <c r="BM519" s="1"/>
      <c r="BN519" s="103"/>
      <c r="BO519" s="147"/>
      <c r="BQ519" s="147"/>
      <c r="BR519" s="6"/>
      <c r="BS519" s="11"/>
      <c r="BT519" s="105"/>
      <c r="BU519" s="105"/>
      <c r="BW519" s="5"/>
      <c r="BX519" s="5"/>
      <c r="CA519" s="6"/>
      <c r="CB519" s="1"/>
      <c r="CD519" s="23"/>
      <c r="CE519" s="23"/>
      <c r="CF519" s="8"/>
      <c r="CG519" s="107"/>
      <c r="CI519" s="109"/>
      <c r="CK519" s="10"/>
      <c r="CL519" s="106"/>
      <c r="CR519" s="1"/>
      <c r="CS519" s="1"/>
      <c r="CT519" s="1"/>
    </row>
    <row r="520" spans="1:98">
      <c r="A520" s="1"/>
      <c r="B520" s="2"/>
      <c r="E520" s="1"/>
      <c r="F520" s="2"/>
      <c r="H520" s="3"/>
      <c r="J520" s="3"/>
      <c r="K520" s="3"/>
      <c r="L520" s="1"/>
      <c r="M520" s="4"/>
      <c r="O520" s="1"/>
      <c r="U520" s="1"/>
      <c r="V520"/>
      <c r="X520" s="111"/>
      <c r="Z520"/>
      <c r="AA520"/>
      <c r="AB520"/>
      <c r="AD520" s="103"/>
      <c r="AE520" s="103"/>
      <c r="AH520"/>
      <c r="AK520" s="107"/>
      <c r="AL520" s="107"/>
      <c r="AM520" s="1"/>
      <c r="AP520" s="100"/>
      <c r="AQ520" s="100"/>
      <c r="AR520" s="100"/>
      <c r="AS520" s="3"/>
      <c r="AT520" s="151"/>
      <c r="AU520"/>
      <c r="AV520" s="147"/>
      <c r="AW520" s="34"/>
      <c r="AY520" s="182"/>
      <c r="BA520" s="100"/>
      <c r="BB520" s="100"/>
      <c r="BC520" s="6"/>
      <c r="BE520" s="1"/>
      <c r="BI520" s="103"/>
      <c r="BK520" s="103"/>
      <c r="BL520" s="104"/>
      <c r="BM520" s="1"/>
      <c r="BN520" s="103"/>
      <c r="BO520" s="147"/>
      <c r="BQ520" s="147"/>
      <c r="BR520" s="6"/>
      <c r="BS520" s="11"/>
      <c r="BT520" s="105"/>
      <c r="BU520" s="105"/>
      <c r="BW520" s="5"/>
      <c r="BX520" s="5"/>
      <c r="CA520" s="6"/>
      <c r="CB520" s="1"/>
      <c r="CD520" s="23"/>
      <c r="CE520" s="23"/>
      <c r="CF520" s="8"/>
      <c r="CG520" s="107"/>
      <c r="CI520" s="109"/>
      <c r="CK520" s="10"/>
      <c r="CL520" s="106"/>
      <c r="CR520" s="1"/>
      <c r="CS520" s="1"/>
      <c r="CT520" s="1"/>
    </row>
    <row r="521" spans="1:98">
      <c r="A521" s="1"/>
      <c r="B521" s="2"/>
      <c r="E521" s="1"/>
      <c r="F521" s="2"/>
      <c r="H521" s="3"/>
      <c r="J521" s="3"/>
      <c r="K521" s="3"/>
      <c r="L521" s="1"/>
      <c r="M521" s="4"/>
      <c r="O521" s="1"/>
      <c r="U521" s="1"/>
      <c r="V521"/>
      <c r="X521" s="111"/>
      <c r="Z521"/>
      <c r="AA521"/>
      <c r="AB521"/>
      <c r="AD521" s="103"/>
      <c r="AE521" s="103"/>
      <c r="AH521"/>
      <c r="AK521" s="107"/>
      <c r="AL521" s="107"/>
      <c r="AM521" s="1"/>
      <c r="AP521" s="100"/>
      <c r="AQ521" s="100"/>
      <c r="AR521" s="100"/>
      <c r="AS521" s="3"/>
      <c r="AT521" s="151"/>
      <c r="AU521"/>
      <c r="AV521" s="147"/>
      <c r="AW521" s="34"/>
      <c r="AY521" s="182"/>
      <c r="BA521" s="100"/>
      <c r="BB521" s="100"/>
      <c r="BC521" s="6"/>
      <c r="BE521" s="1"/>
      <c r="BI521"/>
      <c r="BK521" s="103"/>
      <c r="BL521" s="104"/>
      <c r="BM521" s="1"/>
      <c r="BN521" s="103"/>
      <c r="BO521" s="147"/>
      <c r="BQ521" s="147"/>
      <c r="BR521" s="6"/>
      <c r="BS521" s="11"/>
      <c r="BT521" s="105"/>
      <c r="BU521" s="105"/>
      <c r="BW521" s="5"/>
      <c r="BX521" s="5"/>
      <c r="CA521" s="6"/>
      <c r="CB521" s="1"/>
      <c r="CD521" s="23"/>
      <c r="CE521" s="23"/>
      <c r="CF521" s="8"/>
      <c r="CG521" s="107"/>
      <c r="CI521" s="109"/>
      <c r="CK521" s="10"/>
      <c r="CL521" s="106"/>
      <c r="CR521" s="1"/>
      <c r="CS521" s="1"/>
      <c r="CT521" s="1"/>
    </row>
    <row r="522" spans="1:98">
      <c r="A522" s="1"/>
      <c r="B522" s="2"/>
      <c r="E522" s="1"/>
      <c r="F522" s="2"/>
      <c r="H522" s="3"/>
      <c r="J522" s="3"/>
      <c r="K522" s="3"/>
      <c r="L522" s="1"/>
      <c r="M522" s="4"/>
      <c r="O522" s="1"/>
      <c r="U522" s="1"/>
      <c r="V522"/>
      <c r="X522" s="111"/>
      <c r="Z522"/>
      <c r="AA522"/>
      <c r="AB522"/>
      <c r="AD522" s="103"/>
      <c r="AE522" s="103"/>
      <c r="AH522"/>
      <c r="AK522" s="107"/>
      <c r="AL522" s="107"/>
      <c r="AM522" s="1"/>
      <c r="AP522" s="100"/>
      <c r="AQ522" s="100"/>
      <c r="AR522" s="100"/>
      <c r="AS522" s="3"/>
      <c r="AT522" s="151"/>
      <c r="AU522"/>
      <c r="AV522" s="147"/>
      <c r="AW522" s="34"/>
      <c r="AY522" s="182"/>
      <c r="BA522" s="100"/>
      <c r="BB522" s="100"/>
      <c r="BC522" s="6"/>
      <c r="BE522" s="1"/>
      <c r="BI522"/>
      <c r="BK522" s="118"/>
      <c r="BL522" s="104"/>
      <c r="BM522" s="1"/>
      <c r="BN522" s="103"/>
      <c r="BO522" s="147"/>
      <c r="BQ522" s="147"/>
      <c r="BR522" s="6"/>
      <c r="BS522" s="11"/>
      <c r="BT522" s="105"/>
      <c r="BU522" s="105"/>
      <c r="BW522" s="5"/>
      <c r="BX522" s="5"/>
      <c r="CA522" s="6"/>
      <c r="CB522" s="1"/>
      <c r="CD522" s="23"/>
      <c r="CE522" s="23"/>
      <c r="CF522" s="8"/>
      <c r="CG522" s="107"/>
      <c r="CI522" s="109"/>
      <c r="CK522" s="10"/>
      <c r="CL522" s="106"/>
      <c r="CR522" s="1"/>
      <c r="CS522" s="1"/>
      <c r="CT522" s="1"/>
    </row>
    <row r="523" spans="1:98">
      <c r="A523" s="1"/>
      <c r="B523" s="2"/>
      <c r="E523" s="1"/>
      <c r="F523" s="2"/>
      <c r="H523" s="3"/>
      <c r="J523" s="3"/>
      <c r="K523" s="3"/>
      <c r="L523" s="1"/>
      <c r="M523" s="4"/>
      <c r="O523" s="1"/>
      <c r="U523" s="1"/>
      <c r="V523"/>
      <c r="X523" s="111"/>
      <c r="Z523"/>
      <c r="AA523"/>
      <c r="AB523"/>
      <c r="AD523" s="103"/>
      <c r="AE523" s="103"/>
      <c r="AK523" s="107"/>
      <c r="AL523" s="107"/>
      <c r="AM523" s="1"/>
      <c r="AP523" s="100"/>
      <c r="AQ523" s="100"/>
      <c r="AR523" s="100"/>
      <c r="AS523" s="3"/>
      <c r="AT523" s="151"/>
      <c r="AU523"/>
      <c r="AV523" s="147"/>
      <c r="AW523" s="34"/>
      <c r="AY523" s="182"/>
      <c r="BA523" s="100"/>
      <c r="BB523" s="100"/>
      <c r="BC523" s="6"/>
      <c r="BE523" s="1"/>
      <c r="BK523" s="103"/>
      <c r="BL523" s="104"/>
      <c r="BM523" s="1"/>
      <c r="BN523" s="103"/>
      <c r="BO523" s="147"/>
      <c r="BQ523" s="147"/>
      <c r="BR523" s="6"/>
      <c r="BS523" s="11"/>
      <c r="BT523" s="105"/>
      <c r="BU523" s="105"/>
      <c r="BW523" s="5"/>
      <c r="BX523" s="5"/>
      <c r="CA523" s="6"/>
      <c r="CB523" s="1"/>
      <c r="CD523" s="23"/>
      <c r="CE523" s="23"/>
      <c r="CF523" s="8"/>
      <c r="CG523" s="107"/>
      <c r="CI523" s="109"/>
      <c r="CK523" s="10"/>
      <c r="CL523" s="106"/>
      <c r="CR523" s="1"/>
      <c r="CS523" s="1"/>
      <c r="CT523" s="1"/>
    </row>
    <row r="524" spans="1:98">
      <c r="A524" s="1"/>
      <c r="B524" s="2"/>
      <c r="E524" s="1"/>
      <c r="F524" s="2"/>
      <c r="H524" s="3"/>
      <c r="J524" s="3"/>
      <c r="K524" s="3"/>
      <c r="L524" s="1"/>
      <c r="M524" s="4"/>
      <c r="O524" s="1"/>
      <c r="U524" s="1"/>
      <c r="V524"/>
      <c r="X524" s="111"/>
      <c r="Z524"/>
      <c r="AA524"/>
      <c r="AB524"/>
      <c r="AD524" s="103"/>
      <c r="AE524" s="103"/>
      <c r="AH524"/>
      <c r="AK524" s="107"/>
      <c r="AL524" s="107"/>
      <c r="AM524" s="1"/>
      <c r="AP524" s="100"/>
      <c r="AQ524" s="100"/>
      <c r="AR524" s="100"/>
      <c r="AS524" s="3"/>
      <c r="AT524" s="151"/>
      <c r="AU524"/>
      <c r="AV524" s="147"/>
      <c r="AW524" s="34"/>
      <c r="AY524" s="182"/>
      <c r="BA524" s="100"/>
      <c r="BB524" s="100"/>
      <c r="BC524" s="6"/>
      <c r="BE524" s="1"/>
      <c r="BI524"/>
      <c r="BK524" s="118"/>
      <c r="BL524" s="104"/>
      <c r="BM524" s="1"/>
      <c r="BN524" s="103"/>
      <c r="BO524" s="147"/>
      <c r="BQ524" s="147"/>
      <c r="BR524" s="6"/>
      <c r="BS524" s="11"/>
      <c r="BT524" s="105"/>
      <c r="BU524" s="105"/>
      <c r="BW524" s="5"/>
      <c r="BX524" s="5"/>
      <c r="CA524" s="6"/>
      <c r="CB524" s="1"/>
      <c r="CD524" s="23"/>
      <c r="CE524" s="23"/>
      <c r="CF524" s="8"/>
      <c r="CG524" s="107"/>
      <c r="CI524" s="109"/>
      <c r="CK524" s="10"/>
      <c r="CL524" s="106"/>
      <c r="CR524" s="1"/>
      <c r="CS524" s="1"/>
      <c r="CT524" s="1"/>
    </row>
    <row r="525" spans="1:98">
      <c r="A525" s="1"/>
      <c r="B525" s="2"/>
      <c r="E525" s="1"/>
      <c r="F525" s="2"/>
      <c r="H525" s="3"/>
      <c r="J525" s="3"/>
      <c r="K525" s="3"/>
      <c r="L525" s="1"/>
      <c r="M525" s="4"/>
      <c r="O525" s="1"/>
      <c r="U525" s="1"/>
      <c r="V525"/>
      <c r="X525" s="111"/>
      <c r="Z525"/>
      <c r="AA525"/>
      <c r="AB525"/>
      <c r="AD525" s="103"/>
      <c r="AE525" s="103"/>
      <c r="AH525"/>
      <c r="AK525" s="107"/>
      <c r="AL525" s="107"/>
      <c r="AM525" s="1"/>
      <c r="AP525" s="100"/>
      <c r="AQ525" s="100"/>
      <c r="AR525" s="100"/>
      <c r="AS525" s="3"/>
      <c r="AT525" s="151"/>
      <c r="AU525"/>
      <c r="AV525" s="147"/>
      <c r="AW525" s="34"/>
      <c r="AY525" s="182"/>
      <c r="BA525" s="100"/>
      <c r="BB525" s="100"/>
      <c r="BC525" s="6"/>
      <c r="BE525" s="1"/>
      <c r="BI525"/>
      <c r="BK525" s="118"/>
      <c r="BL525" s="104"/>
      <c r="BM525" s="1"/>
      <c r="BN525" s="103"/>
      <c r="BO525" s="6"/>
      <c r="BP525" s="103"/>
      <c r="BQ525" s="6"/>
      <c r="BR525" s="147"/>
      <c r="BS525" s="11"/>
      <c r="BT525" s="105"/>
      <c r="BU525" s="105"/>
      <c r="BW525" s="5"/>
      <c r="BX525" s="5"/>
      <c r="CA525" s="6"/>
      <c r="CB525" s="1"/>
      <c r="CD525" s="23"/>
      <c r="CE525" s="23"/>
      <c r="CF525" s="8"/>
      <c r="CG525" s="107"/>
      <c r="CI525" s="109"/>
      <c r="CK525" s="10"/>
      <c r="CL525" s="106"/>
      <c r="CR525" s="1"/>
      <c r="CS525" s="1"/>
      <c r="CT525" s="1"/>
    </row>
    <row r="526" spans="1:98">
      <c r="A526" s="1"/>
      <c r="B526" s="2"/>
      <c r="E526" s="1"/>
      <c r="F526" s="2"/>
      <c r="H526" s="3"/>
      <c r="J526" s="3"/>
      <c r="K526" s="3"/>
      <c r="L526" s="1"/>
      <c r="M526" s="4"/>
      <c r="O526" s="1"/>
      <c r="U526" s="1"/>
      <c r="V526"/>
      <c r="X526" s="111"/>
      <c r="Z526"/>
      <c r="AA526"/>
      <c r="AB526"/>
      <c r="AD526" s="103"/>
      <c r="AE526" s="103"/>
      <c r="AH526"/>
      <c r="AK526" s="107"/>
      <c r="AL526" s="107"/>
      <c r="AM526" s="1"/>
      <c r="AP526" s="100"/>
      <c r="AQ526" s="100"/>
      <c r="AR526" s="100"/>
      <c r="AS526" s="3"/>
      <c r="AT526" s="151"/>
      <c r="AU526"/>
      <c r="AV526" s="147"/>
      <c r="AW526" s="34"/>
      <c r="AY526" s="182"/>
      <c r="BA526" s="100"/>
      <c r="BB526" s="100"/>
      <c r="BC526" s="6"/>
      <c r="BE526" s="1"/>
      <c r="BI526"/>
      <c r="BK526" s="118"/>
      <c r="BL526" s="104"/>
      <c r="BM526" s="1"/>
      <c r="BN526" s="103"/>
      <c r="BO526" s="147"/>
      <c r="BQ526" s="147"/>
      <c r="BR526" s="147"/>
      <c r="BS526" s="11"/>
      <c r="BT526" s="105"/>
      <c r="BU526" s="105"/>
      <c r="BW526" s="5"/>
      <c r="BX526" s="5"/>
      <c r="CA526" s="6"/>
      <c r="CB526" s="1"/>
      <c r="CD526" s="23"/>
      <c r="CE526" s="23"/>
      <c r="CF526" s="8"/>
      <c r="CG526" s="107"/>
      <c r="CI526" s="109"/>
      <c r="CK526" s="10"/>
      <c r="CL526" s="106"/>
      <c r="CR526" s="1"/>
      <c r="CS526" s="1"/>
      <c r="CT526" s="1"/>
    </row>
    <row r="527" spans="1:98">
      <c r="A527" s="1"/>
      <c r="B527" s="2"/>
      <c r="E527" s="1"/>
      <c r="F527" s="2"/>
      <c r="H527" s="3"/>
      <c r="J527" s="3"/>
      <c r="K527" s="3"/>
      <c r="L527" s="1"/>
      <c r="M527" s="4"/>
      <c r="O527" s="1"/>
      <c r="U527" s="1"/>
      <c r="V527"/>
      <c r="X527" s="111"/>
      <c r="Z527"/>
      <c r="AA527"/>
      <c r="AB527"/>
      <c r="AD527" s="103"/>
      <c r="AE527" s="103"/>
      <c r="AH527"/>
      <c r="AK527" s="107"/>
      <c r="AL527" s="107"/>
      <c r="AM527" s="1"/>
      <c r="AP527" s="100"/>
      <c r="AQ527" s="100"/>
      <c r="AR527" s="100"/>
      <c r="AS527" s="3"/>
      <c r="AT527" s="151"/>
      <c r="AU527"/>
      <c r="AV527" s="147"/>
      <c r="AW527" s="34"/>
      <c r="AY527" s="182"/>
      <c r="BA527" s="100"/>
      <c r="BB527" s="100"/>
      <c r="BC527" s="6"/>
      <c r="BE527" s="1"/>
      <c r="BI527"/>
      <c r="BK527" s="118"/>
      <c r="BL527" s="104"/>
      <c r="BM527" s="1"/>
      <c r="BN527" s="103"/>
      <c r="BO527" s="6"/>
      <c r="BP527" s="103"/>
      <c r="BQ527" s="6"/>
      <c r="BR527" s="6"/>
      <c r="BS527" s="6"/>
      <c r="BT527" s="105"/>
      <c r="BU527" s="105"/>
      <c r="BW527" s="5"/>
      <c r="BX527" s="5"/>
      <c r="CA527" s="6"/>
      <c r="CB527" s="1"/>
      <c r="CD527" s="23"/>
      <c r="CE527" s="23"/>
      <c r="CF527" s="8"/>
      <c r="CG527" s="107"/>
      <c r="CI527" s="109"/>
      <c r="CK527" s="10"/>
      <c r="CL527" s="106"/>
      <c r="CR527" s="1"/>
      <c r="CS527" s="1"/>
      <c r="CT527" s="1"/>
    </row>
    <row r="528" spans="1:98">
      <c r="A528" s="1"/>
      <c r="B528" s="2"/>
      <c r="E528" s="1"/>
      <c r="F528" s="2"/>
      <c r="H528" s="3"/>
      <c r="J528" s="3"/>
      <c r="K528" s="3"/>
      <c r="L528" s="1"/>
      <c r="M528" s="4"/>
      <c r="O528" s="1"/>
      <c r="U528" s="1"/>
      <c r="V528"/>
      <c r="X528" s="111"/>
      <c r="Z528"/>
      <c r="AA528"/>
      <c r="AB528"/>
      <c r="AD528" s="103"/>
      <c r="AE528" s="103"/>
      <c r="AH528"/>
      <c r="AK528" s="107"/>
      <c r="AL528" s="107"/>
      <c r="AM528" s="1"/>
      <c r="AP528" s="100"/>
      <c r="AQ528" s="100"/>
      <c r="AR528" s="100"/>
      <c r="AS528" s="3"/>
      <c r="AT528" s="151"/>
      <c r="AU528"/>
      <c r="AV528" s="147"/>
      <c r="AW528" s="34"/>
      <c r="AY528" s="182"/>
      <c r="BA528" s="100"/>
      <c r="BB528" s="100"/>
      <c r="BC528" s="6"/>
      <c r="BE528" s="1"/>
      <c r="BI528"/>
      <c r="BK528" s="103"/>
      <c r="BL528" s="104"/>
      <c r="BM528" s="1"/>
      <c r="BN528" s="103"/>
      <c r="BO528" s="147"/>
      <c r="BQ528" s="147"/>
      <c r="BR528" s="6"/>
      <c r="BS528" s="11"/>
      <c r="BT528" s="105"/>
      <c r="BU528" s="105"/>
      <c r="BW528" s="5"/>
      <c r="BX528" s="5"/>
      <c r="CA528" s="6"/>
      <c r="CB528" s="1"/>
      <c r="CD528" s="23"/>
      <c r="CE528" s="23"/>
      <c r="CF528" s="8"/>
      <c r="CG528" s="107"/>
      <c r="CI528" s="109"/>
      <c r="CK528" s="10"/>
      <c r="CL528" s="106"/>
      <c r="CR528" s="1"/>
      <c r="CS528" s="1"/>
      <c r="CT528" s="1"/>
    </row>
    <row r="529" spans="1:98">
      <c r="A529" s="1"/>
      <c r="B529" s="2"/>
      <c r="E529" s="1"/>
      <c r="F529" s="2"/>
      <c r="H529" s="3"/>
      <c r="J529" s="3"/>
      <c r="K529" s="3"/>
      <c r="L529" s="1"/>
      <c r="M529" s="4"/>
      <c r="O529" s="1"/>
      <c r="U529" s="1"/>
      <c r="V529"/>
      <c r="X529" s="111"/>
      <c r="Z529"/>
      <c r="AA529"/>
      <c r="AB529"/>
      <c r="AD529" s="103"/>
      <c r="AE529" s="103"/>
      <c r="AH529"/>
      <c r="AK529" s="107"/>
      <c r="AL529" s="107"/>
      <c r="AM529" s="1"/>
      <c r="AP529" s="100"/>
      <c r="AQ529" s="100"/>
      <c r="AR529" s="100"/>
      <c r="AS529" s="3"/>
      <c r="AT529" s="151"/>
      <c r="AU529"/>
      <c r="AV529" s="147"/>
      <c r="AW529" s="34"/>
      <c r="AY529" s="182"/>
      <c r="BA529" s="100"/>
      <c r="BB529" s="100"/>
      <c r="BC529" s="6"/>
      <c r="BE529" s="1"/>
      <c r="BI529"/>
      <c r="BK529" s="103"/>
      <c r="BL529" s="104"/>
      <c r="BM529" s="1"/>
      <c r="BN529" s="103"/>
      <c r="BO529" s="147"/>
      <c r="BQ529" s="147"/>
      <c r="BR529" s="6"/>
      <c r="BS529" s="11"/>
      <c r="BT529" s="105"/>
      <c r="BU529" s="105"/>
      <c r="BW529" s="5"/>
      <c r="BX529" s="5"/>
      <c r="CA529" s="6"/>
      <c r="CB529" s="1"/>
      <c r="CD529" s="23"/>
      <c r="CE529" s="23"/>
      <c r="CF529" s="8"/>
      <c r="CG529" s="107"/>
      <c r="CI529" s="109"/>
      <c r="CK529" s="10"/>
      <c r="CL529" s="106"/>
      <c r="CR529" s="1"/>
      <c r="CS529" s="1"/>
      <c r="CT529" s="1"/>
    </row>
    <row r="530" spans="1:98">
      <c r="A530" s="1"/>
      <c r="B530" s="2"/>
      <c r="E530" s="1"/>
      <c r="F530" s="2"/>
      <c r="H530" s="3"/>
      <c r="J530" s="3"/>
      <c r="K530" s="3"/>
      <c r="L530" s="1"/>
      <c r="M530" s="4"/>
      <c r="O530" s="1"/>
      <c r="U530" s="1"/>
      <c r="V530"/>
      <c r="X530" s="111"/>
      <c r="Z530"/>
      <c r="AA530"/>
      <c r="AB530"/>
      <c r="AD530" s="103"/>
      <c r="AE530" s="103"/>
      <c r="AH530"/>
      <c r="AK530" s="107"/>
      <c r="AL530" s="107"/>
      <c r="AM530" s="1"/>
      <c r="AP530" s="100"/>
      <c r="AQ530" s="100"/>
      <c r="AR530" s="100"/>
      <c r="AS530" s="3"/>
      <c r="AT530" s="151"/>
      <c r="AU530"/>
      <c r="AV530" s="147"/>
      <c r="AW530" s="34"/>
      <c r="AY530" s="182"/>
      <c r="BA530" s="100"/>
      <c r="BB530" s="100"/>
      <c r="BC530" s="6"/>
      <c r="BE530" s="1"/>
      <c r="BI530"/>
      <c r="BK530" s="103"/>
      <c r="BL530" s="104"/>
      <c r="BM530" s="1"/>
      <c r="BN530" s="103"/>
      <c r="BO530" s="147"/>
      <c r="BQ530" s="147"/>
      <c r="BR530" s="6"/>
      <c r="BS530" s="11"/>
      <c r="BT530" s="105"/>
      <c r="BU530" s="105"/>
      <c r="BW530" s="5"/>
      <c r="BX530" s="5"/>
      <c r="CA530" s="6"/>
      <c r="CB530" s="1"/>
      <c r="CD530" s="23"/>
      <c r="CE530" s="23"/>
      <c r="CF530" s="8"/>
      <c r="CG530" s="107"/>
      <c r="CI530" s="109"/>
      <c r="CK530" s="10"/>
      <c r="CL530" s="106"/>
      <c r="CR530" s="1"/>
      <c r="CS530" s="1"/>
      <c r="CT530" s="1"/>
    </row>
    <row r="531" spans="1:98">
      <c r="A531" s="1"/>
      <c r="B531" s="2"/>
      <c r="E531" s="1"/>
      <c r="F531" s="2"/>
      <c r="H531" s="3"/>
      <c r="J531" s="3"/>
      <c r="K531" s="3"/>
      <c r="L531" s="1"/>
      <c r="M531" s="4"/>
      <c r="O531" s="1"/>
      <c r="U531" s="1"/>
      <c r="V531"/>
      <c r="X531" s="111"/>
      <c r="Z531"/>
      <c r="AA531"/>
      <c r="AB531"/>
      <c r="AD531" s="103"/>
      <c r="AE531" s="103"/>
      <c r="AH531"/>
      <c r="AK531" s="107"/>
      <c r="AL531" s="107"/>
      <c r="AM531" s="1"/>
      <c r="AP531" s="100"/>
      <c r="AQ531" s="100"/>
      <c r="AR531" s="100"/>
      <c r="AS531" s="3"/>
      <c r="AT531" s="151"/>
      <c r="AU531"/>
      <c r="AV531" s="147"/>
      <c r="AW531" s="34"/>
      <c r="AY531" s="182"/>
      <c r="BA531" s="100"/>
      <c r="BB531" s="100"/>
      <c r="BC531" s="6"/>
      <c r="BE531" s="1"/>
      <c r="BI531"/>
      <c r="BK531" s="118"/>
      <c r="BL531" s="104"/>
      <c r="BM531" s="1"/>
      <c r="BN531" s="103"/>
      <c r="BO531" s="147"/>
      <c r="BQ531" s="147"/>
      <c r="BR531" s="6"/>
      <c r="BS531" s="11"/>
      <c r="BT531" s="105"/>
      <c r="BU531" s="105"/>
      <c r="BW531" s="5"/>
      <c r="BX531" s="5"/>
      <c r="CA531" s="6"/>
      <c r="CB531" s="1"/>
      <c r="CD531" s="23"/>
      <c r="CE531" s="23"/>
      <c r="CF531" s="8"/>
      <c r="CG531" s="107"/>
      <c r="CI531" s="109"/>
      <c r="CK531" s="10"/>
      <c r="CL531" s="106"/>
      <c r="CR531" s="1"/>
      <c r="CS531" s="1"/>
      <c r="CT531" s="1"/>
    </row>
    <row r="532" spans="1:98">
      <c r="A532" s="1"/>
      <c r="B532" s="2"/>
      <c r="E532" s="1"/>
      <c r="F532" s="2"/>
      <c r="H532" s="3"/>
      <c r="J532" s="3"/>
      <c r="K532" s="3"/>
      <c r="L532" s="1"/>
      <c r="M532" s="4"/>
      <c r="O532" s="1"/>
      <c r="U532" s="1"/>
      <c r="V532"/>
      <c r="X532" s="111"/>
      <c r="Z532"/>
      <c r="AA532"/>
      <c r="AB532"/>
      <c r="AD532" s="103"/>
      <c r="AE532" s="103"/>
      <c r="AH532"/>
      <c r="AK532" s="107"/>
      <c r="AL532" s="107"/>
      <c r="AM532" s="1"/>
      <c r="AP532" s="100"/>
      <c r="AQ532" s="100"/>
      <c r="AR532" s="100"/>
      <c r="AS532" s="3"/>
      <c r="AT532" s="151"/>
      <c r="AU532"/>
      <c r="AV532" s="147"/>
      <c r="AW532" s="34"/>
      <c r="AY532" s="182"/>
      <c r="BA532" s="100"/>
      <c r="BB532" s="100"/>
      <c r="BC532" s="6"/>
      <c r="BE532" s="1"/>
      <c r="BI532"/>
      <c r="BK532" s="103"/>
      <c r="BL532" s="104"/>
      <c r="BM532" s="1"/>
      <c r="BN532" s="103"/>
      <c r="BO532" s="147"/>
      <c r="BQ532" s="147"/>
      <c r="BR532" s="6"/>
      <c r="BS532" s="11"/>
      <c r="BT532" s="105"/>
      <c r="BU532" s="105"/>
      <c r="BW532" s="5"/>
      <c r="BX532" s="5"/>
      <c r="CA532" s="6"/>
      <c r="CB532" s="1"/>
      <c r="CD532" s="23"/>
      <c r="CE532" s="23"/>
      <c r="CF532" s="8"/>
      <c r="CG532" s="107"/>
      <c r="CI532" s="109"/>
      <c r="CK532" s="10"/>
      <c r="CL532" s="106"/>
      <c r="CR532" s="1"/>
      <c r="CS532" s="1"/>
      <c r="CT532" s="1"/>
    </row>
    <row r="533" spans="1:98">
      <c r="A533" s="1"/>
      <c r="B533" s="2"/>
      <c r="E533" s="1"/>
      <c r="F533" s="2"/>
      <c r="H533" s="3"/>
      <c r="J533" s="3"/>
      <c r="K533" s="3"/>
      <c r="L533" s="1"/>
      <c r="M533" s="4"/>
      <c r="O533" s="1"/>
      <c r="U533" s="1"/>
      <c r="V533"/>
      <c r="X533" s="111"/>
      <c r="Z533"/>
      <c r="AA533"/>
      <c r="AB533"/>
      <c r="AD533" s="103"/>
      <c r="AE533" s="103"/>
      <c r="AH533"/>
      <c r="AK533" s="107"/>
      <c r="AL533" s="107"/>
      <c r="AM533" s="1"/>
      <c r="AP533" s="100"/>
      <c r="AQ533" s="100"/>
      <c r="AR533" s="100"/>
      <c r="AS533" s="3"/>
      <c r="AT533" s="151"/>
      <c r="AU533"/>
      <c r="AV533" s="147"/>
      <c r="AW533" s="34"/>
      <c r="AY533" s="182"/>
      <c r="BA533" s="100"/>
      <c r="BB533" s="100"/>
      <c r="BC533" s="6"/>
      <c r="BE533" s="1"/>
      <c r="BI533"/>
      <c r="BK533" s="103"/>
      <c r="BL533" s="104"/>
      <c r="BM533" s="1"/>
      <c r="BN533" s="103"/>
      <c r="BO533" s="147"/>
      <c r="BQ533" s="147"/>
      <c r="BR533" s="6"/>
      <c r="BS533" s="11"/>
      <c r="BT533" s="105"/>
      <c r="BU533" s="105"/>
      <c r="BW533" s="5"/>
      <c r="BX533" s="5"/>
      <c r="CA533" s="6"/>
      <c r="CB533" s="1"/>
      <c r="CD533" s="23"/>
      <c r="CE533" s="23"/>
      <c r="CF533" s="8"/>
      <c r="CG533" s="107"/>
      <c r="CI533" s="109"/>
      <c r="CK533" s="10"/>
      <c r="CL533" s="106"/>
      <c r="CR533" s="1"/>
      <c r="CS533" s="1"/>
      <c r="CT533" s="1"/>
    </row>
    <row r="534" spans="1:98">
      <c r="A534" s="1"/>
      <c r="B534" s="2"/>
      <c r="E534" s="1"/>
      <c r="F534" s="2"/>
      <c r="H534" s="3"/>
      <c r="J534" s="3"/>
      <c r="K534" s="3"/>
      <c r="L534" s="1"/>
      <c r="M534" s="4"/>
      <c r="O534" s="1"/>
      <c r="U534" s="1"/>
      <c r="V534"/>
      <c r="X534" s="111"/>
      <c r="Z534"/>
      <c r="AA534"/>
      <c r="AB534"/>
      <c r="AD534" s="103"/>
      <c r="AE534" s="103"/>
      <c r="AH534"/>
      <c r="AK534" s="107"/>
      <c r="AL534" s="107"/>
      <c r="AM534" s="1"/>
      <c r="AP534" s="100"/>
      <c r="AQ534" s="100"/>
      <c r="AR534" s="100"/>
      <c r="AS534" s="3"/>
      <c r="AT534" s="151"/>
      <c r="AU534"/>
      <c r="AV534" s="147"/>
      <c r="AW534" s="34"/>
      <c r="AY534" s="182"/>
      <c r="BA534" s="100"/>
      <c r="BB534" s="100"/>
      <c r="BC534" s="6"/>
      <c r="BE534" s="1"/>
      <c r="BI534"/>
      <c r="BK534" s="103"/>
      <c r="BL534" s="104"/>
      <c r="BM534" s="1"/>
      <c r="BN534" s="103"/>
      <c r="BO534" s="147"/>
      <c r="BQ534" s="147"/>
      <c r="BR534" s="147"/>
      <c r="BS534" s="11"/>
      <c r="BT534" s="105"/>
      <c r="BU534" s="105"/>
      <c r="BW534" s="5"/>
      <c r="BX534" s="5"/>
      <c r="CA534" s="6"/>
      <c r="CB534" s="1"/>
      <c r="CD534" s="23"/>
      <c r="CE534" s="23"/>
      <c r="CF534" s="8"/>
      <c r="CG534" s="107"/>
      <c r="CI534" s="109"/>
      <c r="CK534" s="10"/>
      <c r="CL534" s="106"/>
      <c r="CR534" s="1"/>
      <c r="CS534" s="1"/>
      <c r="CT534" s="1"/>
    </row>
    <row r="535" spans="1:98">
      <c r="A535" s="1"/>
      <c r="B535" s="2"/>
      <c r="E535" s="1"/>
      <c r="F535" s="2"/>
      <c r="H535" s="3"/>
      <c r="J535" s="3"/>
      <c r="K535" s="3"/>
      <c r="L535" s="1"/>
      <c r="M535" s="4"/>
      <c r="O535" s="1"/>
      <c r="U535" s="1"/>
      <c r="V535"/>
      <c r="X535" s="111"/>
      <c r="Z535"/>
      <c r="AA535"/>
      <c r="AB535"/>
      <c r="AD535" s="103"/>
      <c r="AE535" s="103"/>
      <c r="AH535"/>
      <c r="AK535" s="107"/>
      <c r="AL535" s="107"/>
      <c r="AM535" s="1"/>
      <c r="AP535" s="100"/>
      <c r="AQ535" s="100"/>
      <c r="AR535" s="100"/>
      <c r="AS535" s="3"/>
      <c r="AT535" s="151"/>
      <c r="AU535"/>
      <c r="AV535" s="147"/>
      <c r="AW535" s="34"/>
      <c r="AY535" s="182"/>
      <c r="BA535" s="100"/>
      <c r="BB535" s="100"/>
      <c r="BC535" s="6"/>
      <c r="BE535" s="1"/>
      <c r="BI535"/>
      <c r="BK535" s="103"/>
      <c r="BL535" s="104"/>
      <c r="BM535" s="1"/>
      <c r="BN535" s="103"/>
      <c r="BO535" s="147"/>
      <c r="BQ535" s="147"/>
      <c r="BR535" s="6"/>
      <c r="BS535" s="11"/>
      <c r="BT535" s="105"/>
      <c r="BU535" s="105"/>
      <c r="BW535" s="5"/>
      <c r="BX535" s="5"/>
      <c r="CA535" s="6"/>
      <c r="CB535" s="1"/>
      <c r="CD535" s="23"/>
      <c r="CE535" s="23"/>
      <c r="CF535" s="8"/>
      <c r="CG535" s="107"/>
      <c r="CI535" s="109"/>
      <c r="CK535" s="10"/>
      <c r="CL535" s="106"/>
      <c r="CR535" s="1"/>
      <c r="CS535" s="1"/>
      <c r="CT535" s="1"/>
    </row>
    <row r="536" spans="1:98">
      <c r="A536" s="1"/>
      <c r="B536" s="2"/>
      <c r="E536" s="1"/>
      <c r="F536" s="2"/>
      <c r="H536" s="3"/>
      <c r="J536" s="3"/>
      <c r="K536" s="3"/>
      <c r="L536" s="1"/>
      <c r="M536" s="4"/>
      <c r="O536" s="1"/>
      <c r="U536" s="1"/>
      <c r="V536"/>
      <c r="X536" s="111"/>
      <c r="Z536"/>
      <c r="AA536"/>
      <c r="AB536"/>
      <c r="AD536" s="103"/>
      <c r="AE536" s="103"/>
      <c r="AH536"/>
      <c r="AK536" s="107"/>
      <c r="AL536" s="107"/>
      <c r="AM536" s="1"/>
      <c r="AP536" s="100"/>
      <c r="AQ536" s="100"/>
      <c r="AR536" s="100"/>
      <c r="AS536" s="3"/>
      <c r="AT536" s="151"/>
      <c r="AU536"/>
      <c r="AV536" s="147"/>
      <c r="AW536" s="34"/>
      <c r="AY536" s="182"/>
      <c r="BA536" s="100"/>
      <c r="BB536" s="100"/>
      <c r="BC536" s="6"/>
      <c r="BE536" s="1"/>
      <c r="BI536"/>
      <c r="BK536" s="103"/>
      <c r="BL536" s="104"/>
      <c r="BM536" s="1"/>
      <c r="BN536" s="103"/>
      <c r="BO536" s="147"/>
      <c r="BQ536" s="147"/>
      <c r="BR536" s="6"/>
      <c r="BS536" s="11"/>
      <c r="BT536" s="105"/>
      <c r="BU536" s="105"/>
      <c r="BW536" s="5"/>
      <c r="BX536" s="5"/>
      <c r="CA536" s="6"/>
      <c r="CB536" s="1"/>
      <c r="CD536" s="23"/>
      <c r="CE536" s="23"/>
      <c r="CF536" s="8"/>
      <c r="CG536" s="107"/>
      <c r="CI536" s="109"/>
      <c r="CK536" s="10"/>
      <c r="CL536" s="106"/>
      <c r="CR536" s="1"/>
      <c r="CS536" s="1"/>
      <c r="CT536" s="1"/>
    </row>
    <row r="537" spans="1:98">
      <c r="A537" s="1"/>
      <c r="B537" s="2"/>
      <c r="E537" s="1"/>
      <c r="F537" s="2"/>
      <c r="H537" s="3"/>
      <c r="J537" s="3"/>
      <c r="K537" s="3"/>
      <c r="L537" s="1"/>
      <c r="M537" s="4"/>
      <c r="O537" s="1"/>
      <c r="U537" s="1"/>
      <c r="V537"/>
      <c r="X537" s="111"/>
      <c r="Z537"/>
      <c r="AA537"/>
      <c r="AB537"/>
      <c r="AD537" s="103"/>
      <c r="AE537" s="103"/>
      <c r="AH537"/>
      <c r="AK537" s="107"/>
      <c r="AL537" s="107"/>
      <c r="AM537" s="1"/>
      <c r="AP537" s="100"/>
      <c r="AQ537" s="100"/>
      <c r="AR537" s="100"/>
      <c r="AS537" s="3"/>
      <c r="AT537" s="151"/>
      <c r="AU537"/>
      <c r="AV537" s="147"/>
      <c r="AW537" s="34"/>
      <c r="AY537" s="182"/>
      <c r="BA537" s="100"/>
      <c r="BB537" s="100"/>
      <c r="BC537" s="6"/>
      <c r="BE537" s="1"/>
      <c r="BI537"/>
      <c r="BK537" s="103"/>
      <c r="BL537" s="104"/>
      <c r="BM537" s="1"/>
      <c r="BN537" s="103"/>
      <c r="BO537" s="147"/>
      <c r="BQ537" s="147"/>
      <c r="BR537" s="6"/>
      <c r="BS537" s="11"/>
      <c r="BT537" s="105"/>
      <c r="BU537" s="105"/>
      <c r="BW537" s="5"/>
      <c r="BX537" s="5"/>
      <c r="CA537" s="6"/>
      <c r="CB537" s="1"/>
      <c r="CD537" s="23"/>
      <c r="CE537" s="23"/>
      <c r="CF537" s="8"/>
      <c r="CG537" s="107"/>
      <c r="CI537" s="109"/>
      <c r="CK537" s="10"/>
      <c r="CL537" s="106"/>
      <c r="CR537" s="1"/>
      <c r="CS537" s="1"/>
      <c r="CT537" s="1"/>
    </row>
    <row r="538" spans="1:98">
      <c r="A538" s="1"/>
      <c r="B538" s="2"/>
      <c r="E538" s="1"/>
      <c r="F538" s="2"/>
      <c r="H538" s="3"/>
      <c r="J538" s="3"/>
      <c r="K538" s="3"/>
      <c r="L538" s="1"/>
      <c r="M538" s="4"/>
      <c r="O538" s="1"/>
      <c r="U538" s="1"/>
      <c r="V538"/>
      <c r="X538" s="111"/>
      <c r="Z538"/>
      <c r="AA538"/>
      <c r="AB538"/>
      <c r="AD538" s="103"/>
      <c r="AE538" s="103"/>
      <c r="AH538"/>
      <c r="AK538" s="107"/>
      <c r="AL538" s="107"/>
      <c r="AM538" s="1"/>
      <c r="AP538" s="100"/>
      <c r="AQ538" s="100"/>
      <c r="AR538" s="100"/>
      <c r="AS538" s="3"/>
      <c r="AT538" s="151"/>
      <c r="AU538"/>
      <c r="AV538" s="147"/>
      <c r="AW538" s="34"/>
      <c r="AY538" s="182"/>
      <c r="BA538" s="100"/>
      <c r="BB538" s="100"/>
      <c r="BC538" s="6"/>
      <c r="BE538" s="1"/>
      <c r="BI538"/>
      <c r="BK538" s="103"/>
      <c r="BL538" s="104"/>
      <c r="BM538" s="1"/>
      <c r="BN538" s="103"/>
      <c r="BO538" s="147"/>
      <c r="BQ538" s="147"/>
      <c r="BR538" s="6"/>
      <c r="BS538" s="11"/>
      <c r="BT538" s="105"/>
      <c r="BU538" s="105"/>
      <c r="BW538" s="5"/>
      <c r="BX538" s="5"/>
      <c r="CA538" s="6"/>
      <c r="CB538" s="1"/>
      <c r="CD538" s="23"/>
      <c r="CE538" s="23"/>
      <c r="CF538" s="8"/>
      <c r="CG538" s="107"/>
      <c r="CI538" s="109"/>
      <c r="CK538" s="10"/>
      <c r="CL538" s="106"/>
      <c r="CR538" s="1"/>
      <c r="CS538" s="1"/>
      <c r="CT538" s="1"/>
    </row>
    <row r="539" spans="1:98">
      <c r="A539" s="1"/>
      <c r="B539" s="2"/>
      <c r="E539" s="1"/>
      <c r="F539" s="2"/>
      <c r="H539" s="3"/>
      <c r="J539" s="3"/>
      <c r="K539" s="3"/>
      <c r="L539" s="1"/>
      <c r="M539" s="4"/>
      <c r="O539" s="1"/>
      <c r="U539" s="1"/>
      <c r="V539"/>
      <c r="X539" s="111"/>
      <c r="Z539"/>
      <c r="AA539"/>
      <c r="AB539"/>
      <c r="AD539" s="103"/>
      <c r="AE539" s="103"/>
      <c r="AH539"/>
      <c r="AK539" s="107"/>
      <c r="AL539" s="107"/>
      <c r="AM539" s="1"/>
      <c r="AP539" s="100"/>
      <c r="AQ539" s="100"/>
      <c r="AR539" s="100"/>
      <c r="AS539" s="3"/>
      <c r="AT539" s="151"/>
      <c r="AU539"/>
      <c r="AV539" s="147"/>
      <c r="AW539" s="34"/>
      <c r="AY539" s="182"/>
      <c r="BA539" s="100"/>
      <c r="BB539" s="100"/>
      <c r="BC539" s="6"/>
      <c r="BE539" s="1"/>
      <c r="BI539"/>
      <c r="BK539" s="103"/>
      <c r="BL539" s="104"/>
      <c r="BM539" s="1"/>
      <c r="BN539" s="103"/>
      <c r="BO539" s="147"/>
      <c r="BQ539" s="147"/>
      <c r="BR539" s="6"/>
      <c r="BS539" s="11"/>
      <c r="BT539" s="105"/>
      <c r="BU539" s="105"/>
      <c r="BW539" s="5"/>
      <c r="BX539" s="5"/>
      <c r="CA539" s="6"/>
      <c r="CB539" s="1"/>
      <c r="CD539" s="23"/>
      <c r="CE539" s="23"/>
      <c r="CF539" s="8"/>
      <c r="CG539" s="107"/>
      <c r="CI539" s="109"/>
      <c r="CK539" s="10"/>
      <c r="CL539" s="106"/>
      <c r="CR539" s="1"/>
      <c r="CS539" s="1"/>
      <c r="CT539" s="1"/>
    </row>
    <row r="540" spans="1:98">
      <c r="A540" s="1"/>
      <c r="B540" s="2"/>
      <c r="E540" s="1"/>
      <c r="F540" s="2"/>
      <c r="H540" s="3"/>
      <c r="J540" s="3"/>
      <c r="K540" s="3"/>
      <c r="L540" s="1"/>
      <c r="M540" s="4"/>
      <c r="O540" s="1"/>
      <c r="U540" s="1"/>
      <c r="V540"/>
      <c r="X540" s="111"/>
      <c r="Z540"/>
      <c r="AA540"/>
      <c r="AB540"/>
      <c r="AD540" s="103"/>
      <c r="AE540" s="103"/>
      <c r="AH540"/>
      <c r="AK540" s="107"/>
      <c r="AL540" s="107"/>
      <c r="AM540" s="1"/>
      <c r="AP540" s="100"/>
      <c r="AQ540" s="100"/>
      <c r="AR540" s="100"/>
      <c r="AS540" s="3"/>
      <c r="AT540" s="151"/>
      <c r="AU540"/>
      <c r="AV540" s="147"/>
      <c r="AW540" s="34"/>
      <c r="AY540" s="182"/>
      <c r="BA540" s="100"/>
      <c r="BB540" s="100"/>
      <c r="BC540" s="6"/>
      <c r="BE540" s="1"/>
      <c r="BI540"/>
      <c r="BK540" s="103"/>
      <c r="BL540" s="104"/>
      <c r="BM540" s="1"/>
      <c r="BN540" s="103"/>
      <c r="BO540" s="147"/>
      <c r="BQ540" s="147"/>
      <c r="BR540" s="6"/>
      <c r="BS540" s="11"/>
      <c r="BT540" s="105"/>
      <c r="BU540" s="105"/>
      <c r="BW540" s="5"/>
      <c r="BX540" s="5"/>
      <c r="CA540" s="6"/>
      <c r="CB540" s="1"/>
      <c r="CD540" s="23"/>
      <c r="CE540" s="23"/>
      <c r="CF540" s="8"/>
      <c r="CG540" s="107"/>
      <c r="CI540" s="109"/>
      <c r="CK540" s="10"/>
      <c r="CL540" s="106"/>
      <c r="CR540" s="1"/>
      <c r="CS540" s="1"/>
      <c r="CT540" s="1"/>
    </row>
    <row r="541" spans="1:98">
      <c r="A541" s="1"/>
      <c r="B541" s="2"/>
      <c r="E541" s="1"/>
      <c r="F541" s="2"/>
      <c r="H541" s="3"/>
      <c r="J541" s="3"/>
      <c r="K541" s="3"/>
      <c r="L541" s="1"/>
      <c r="M541" s="4"/>
      <c r="O541" s="1"/>
      <c r="U541" s="1"/>
      <c r="V541"/>
      <c r="X541" s="111"/>
      <c r="Z541"/>
      <c r="AA541"/>
      <c r="AB541"/>
      <c r="AD541" s="103"/>
      <c r="AE541" s="103"/>
      <c r="AH541"/>
      <c r="AK541" s="107"/>
      <c r="AL541" s="107"/>
      <c r="AM541" s="1"/>
      <c r="AP541" s="100"/>
      <c r="AQ541" s="100"/>
      <c r="AR541" s="100"/>
      <c r="AS541" s="3"/>
      <c r="AT541" s="151"/>
      <c r="AU541"/>
      <c r="AV541" s="147"/>
      <c r="AW541" s="34"/>
      <c r="AY541" s="182"/>
      <c r="BA541" s="100"/>
      <c r="BB541" s="100"/>
      <c r="BC541" s="6"/>
      <c r="BE541" s="1"/>
      <c r="BI541"/>
      <c r="BK541" s="103"/>
      <c r="BL541" s="104"/>
      <c r="BM541" s="1"/>
      <c r="BN541" s="103"/>
      <c r="BO541" s="147"/>
      <c r="BQ541" s="147"/>
      <c r="BR541" s="6"/>
      <c r="BS541" s="11"/>
      <c r="BT541" s="105"/>
      <c r="BU541" s="105"/>
      <c r="BW541" s="5"/>
      <c r="BX541" s="5"/>
      <c r="CA541" s="6"/>
      <c r="CB541" s="1"/>
      <c r="CD541" s="23"/>
      <c r="CE541" s="23"/>
      <c r="CF541" s="8"/>
      <c r="CG541" s="107"/>
      <c r="CI541" s="109"/>
      <c r="CK541" s="10"/>
      <c r="CL541" s="106"/>
      <c r="CR541" s="1"/>
      <c r="CS541" s="1"/>
      <c r="CT541" s="1"/>
    </row>
    <row r="542" spans="1:98">
      <c r="A542" s="1"/>
      <c r="B542" s="2"/>
      <c r="E542" s="1"/>
      <c r="F542" s="2"/>
      <c r="H542" s="3"/>
      <c r="J542" s="3"/>
      <c r="K542" s="3"/>
      <c r="L542" s="1"/>
      <c r="M542" s="4"/>
      <c r="O542" s="1"/>
      <c r="U542" s="1"/>
      <c r="V542"/>
      <c r="X542" s="111"/>
      <c r="Z542"/>
      <c r="AA542"/>
      <c r="AB542"/>
      <c r="AD542" s="103"/>
      <c r="AE542" s="103"/>
      <c r="AH542"/>
      <c r="AK542" s="107"/>
      <c r="AL542" s="107"/>
      <c r="AM542" s="1"/>
      <c r="AP542" s="100"/>
      <c r="AQ542" s="100"/>
      <c r="AR542" s="100"/>
      <c r="AS542" s="3"/>
      <c r="AT542" s="151"/>
      <c r="AU542"/>
      <c r="AV542" s="147"/>
      <c r="AW542" s="34"/>
      <c r="AY542" s="182"/>
      <c r="BA542" s="100"/>
      <c r="BB542" s="100"/>
      <c r="BC542" s="6"/>
      <c r="BE542" s="1"/>
      <c r="BI542"/>
      <c r="BK542" s="103"/>
      <c r="BL542" s="104"/>
      <c r="BM542" s="1"/>
      <c r="BN542" s="103"/>
      <c r="BO542" s="147"/>
      <c r="BQ542" s="147"/>
      <c r="BR542" s="6"/>
      <c r="BS542" s="11"/>
      <c r="BT542" s="105"/>
      <c r="BU542" s="105"/>
      <c r="BW542" s="5"/>
      <c r="BX542" s="5"/>
      <c r="CA542" s="6"/>
      <c r="CB542" s="1"/>
      <c r="CD542" s="23"/>
      <c r="CE542" s="23"/>
      <c r="CF542" s="8"/>
      <c r="CG542" s="107"/>
      <c r="CI542" s="109"/>
      <c r="CK542" s="10"/>
      <c r="CL542" s="106"/>
      <c r="CR542" s="1"/>
      <c r="CS542" s="1"/>
      <c r="CT542" s="1"/>
    </row>
    <row r="543" spans="1:98">
      <c r="A543" s="1"/>
      <c r="B543" s="2"/>
      <c r="E543" s="1"/>
      <c r="F543" s="2"/>
      <c r="H543" s="3"/>
      <c r="J543" s="3"/>
      <c r="K543" s="3"/>
      <c r="L543" s="1"/>
      <c r="M543" s="4"/>
      <c r="O543" s="1"/>
      <c r="U543" s="1"/>
      <c r="V543"/>
      <c r="X543" s="111"/>
      <c r="Z543"/>
      <c r="AA543"/>
      <c r="AB543"/>
      <c r="AD543" s="103"/>
      <c r="AE543" s="103"/>
      <c r="AH543"/>
      <c r="AK543" s="107"/>
      <c r="AL543" s="107"/>
      <c r="AM543" s="1"/>
      <c r="AP543" s="100"/>
      <c r="AQ543" s="100"/>
      <c r="AR543" s="100"/>
      <c r="AS543" s="3"/>
      <c r="AT543" s="151"/>
      <c r="AU543"/>
      <c r="AV543" s="147"/>
      <c r="AW543" s="34"/>
      <c r="AY543" s="182"/>
      <c r="BA543" s="100"/>
      <c r="BB543" s="100"/>
      <c r="BC543" s="6"/>
      <c r="BE543" s="1"/>
      <c r="BI543"/>
      <c r="BK543" s="118"/>
      <c r="BL543" s="104"/>
      <c r="BM543" s="1"/>
      <c r="BN543" s="103"/>
      <c r="BO543" s="6"/>
      <c r="BQ543" s="6"/>
      <c r="BR543" s="6"/>
      <c r="BS543" s="11"/>
      <c r="BT543" s="105"/>
      <c r="BU543" s="105"/>
      <c r="BW543" s="5"/>
      <c r="BX543" s="5"/>
      <c r="CA543" s="6"/>
      <c r="CB543" s="1"/>
      <c r="CD543" s="23"/>
      <c r="CE543" s="23"/>
      <c r="CF543" s="8"/>
      <c r="CG543" s="107"/>
      <c r="CI543" s="109"/>
      <c r="CK543" s="10"/>
      <c r="CL543" s="106"/>
      <c r="CR543" s="1"/>
      <c r="CS543" s="1"/>
      <c r="CT543" s="1"/>
    </row>
    <row r="544" spans="1:98">
      <c r="A544" s="1"/>
      <c r="B544" s="2"/>
      <c r="E544" s="1"/>
      <c r="F544" s="2"/>
      <c r="H544" s="3"/>
      <c r="J544" s="3"/>
      <c r="K544" s="3"/>
      <c r="L544" s="1"/>
      <c r="M544" s="4"/>
      <c r="O544" s="1"/>
      <c r="U544" s="1"/>
      <c r="V544"/>
      <c r="X544" s="111"/>
      <c r="Z544"/>
      <c r="AA544"/>
      <c r="AB544"/>
      <c r="AD544" s="103"/>
      <c r="AE544" s="103"/>
      <c r="AH544"/>
      <c r="AK544" s="107"/>
      <c r="AL544" s="107"/>
      <c r="AM544" s="1"/>
      <c r="AP544" s="100"/>
      <c r="AQ544" s="100"/>
      <c r="AR544" s="100"/>
      <c r="AS544" s="3"/>
      <c r="AT544" s="151"/>
      <c r="AU544"/>
      <c r="AV544" s="147"/>
      <c r="AW544" s="34"/>
      <c r="AY544" s="182"/>
      <c r="BA544" s="100"/>
      <c r="BB544" s="100"/>
      <c r="BC544" s="6"/>
      <c r="BE544" s="1"/>
      <c r="BI544"/>
      <c r="BK544" s="118"/>
      <c r="BL544" s="104"/>
      <c r="BM544" s="1"/>
      <c r="BN544" s="103"/>
      <c r="BO544" s="147"/>
      <c r="BQ544" s="147"/>
      <c r="BR544" s="6"/>
      <c r="BS544" s="11"/>
      <c r="BT544" s="105"/>
      <c r="BU544" s="105"/>
      <c r="BW544" s="5"/>
      <c r="BX544" s="5"/>
      <c r="CA544" s="6"/>
      <c r="CB544" s="1"/>
      <c r="CD544" s="23"/>
      <c r="CE544" s="23"/>
      <c r="CF544" s="8"/>
      <c r="CG544" s="107"/>
      <c r="CI544" s="109"/>
      <c r="CK544" s="10"/>
      <c r="CL544" s="106"/>
      <c r="CR544" s="1"/>
      <c r="CS544" s="1"/>
      <c r="CT544" s="1"/>
    </row>
    <row r="545" spans="1:98">
      <c r="A545" s="1"/>
      <c r="B545" s="2"/>
      <c r="E545" s="1"/>
      <c r="F545" s="2"/>
      <c r="H545" s="3"/>
      <c r="J545" s="3"/>
      <c r="K545" s="3"/>
      <c r="L545" s="1"/>
      <c r="M545" s="4"/>
      <c r="O545" s="1"/>
      <c r="U545" s="1"/>
      <c r="V545"/>
      <c r="X545" s="111"/>
      <c r="Z545"/>
      <c r="AA545"/>
      <c r="AB545"/>
      <c r="AD545" s="103"/>
      <c r="AE545" s="103"/>
      <c r="AK545" s="107"/>
      <c r="AL545" s="107"/>
      <c r="AM545" s="1"/>
      <c r="AP545" s="100"/>
      <c r="AQ545" s="100"/>
      <c r="AR545" s="100"/>
      <c r="AS545" s="3"/>
      <c r="AT545" s="151"/>
      <c r="AU545"/>
      <c r="AV545" s="147"/>
      <c r="AW545" s="34"/>
      <c r="AY545" s="182"/>
      <c r="BA545" s="100"/>
      <c r="BB545" s="100"/>
      <c r="BC545" s="6"/>
      <c r="BE545" s="1"/>
      <c r="BI545"/>
      <c r="BK545" s="103"/>
      <c r="BL545" s="104"/>
      <c r="BM545" s="1"/>
      <c r="BN545" s="103"/>
      <c r="BO545" s="147"/>
      <c r="BQ545" s="147"/>
      <c r="BR545" s="6"/>
      <c r="BS545" s="11"/>
      <c r="BT545" s="105"/>
      <c r="BU545" s="105"/>
      <c r="BW545" s="5"/>
      <c r="BX545" s="5"/>
      <c r="CA545" s="6"/>
      <c r="CB545" s="1"/>
      <c r="CD545" s="23"/>
      <c r="CE545" s="23"/>
      <c r="CF545" s="8"/>
      <c r="CG545" s="107"/>
      <c r="CI545" s="109"/>
      <c r="CK545" s="10"/>
      <c r="CL545" s="106"/>
      <c r="CR545" s="1"/>
      <c r="CS545" s="1"/>
      <c r="CT545" s="1"/>
    </row>
    <row r="546" spans="1:98">
      <c r="A546" s="1"/>
      <c r="B546" s="2"/>
      <c r="E546" s="1"/>
      <c r="F546" s="2"/>
      <c r="H546" s="3"/>
      <c r="J546" s="3"/>
      <c r="K546" s="3"/>
      <c r="L546" s="1"/>
      <c r="M546" s="4"/>
      <c r="O546" s="1"/>
      <c r="U546" s="1"/>
      <c r="V546"/>
      <c r="X546" s="111"/>
      <c r="Z546"/>
      <c r="AA546"/>
      <c r="AB546"/>
      <c r="AD546" s="103"/>
      <c r="AE546" s="103"/>
      <c r="AH546"/>
      <c r="AK546" s="107"/>
      <c r="AL546" s="107"/>
      <c r="AM546" s="1"/>
      <c r="AP546" s="100"/>
      <c r="AQ546" s="100"/>
      <c r="AR546" s="100"/>
      <c r="AS546" s="3"/>
      <c r="AT546" s="151"/>
      <c r="AU546"/>
      <c r="AV546" s="147"/>
      <c r="AW546" s="34"/>
      <c r="AY546" s="182"/>
      <c r="BA546" s="100"/>
      <c r="BB546" s="100"/>
      <c r="BC546" s="6"/>
      <c r="BE546" s="1"/>
      <c r="BI546"/>
      <c r="BK546" s="103"/>
      <c r="BL546" s="104"/>
      <c r="BM546" s="1"/>
      <c r="BN546" s="103"/>
      <c r="BO546" s="147"/>
      <c r="BQ546" s="147"/>
      <c r="BR546" s="6"/>
      <c r="BS546" s="11"/>
      <c r="BT546" s="105"/>
      <c r="BU546" s="105"/>
      <c r="BW546" s="5"/>
      <c r="BX546" s="5"/>
      <c r="CA546" s="6"/>
      <c r="CB546" s="1"/>
      <c r="CD546" s="23"/>
      <c r="CE546" s="23"/>
      <c r="CF546" s="8"/>
      <c r="CG546" s="107"/>
      <c r="CI546" s="109"/>
      <c r="CK546" s="10"/>
      <c r="CL546" s="106"/>
      <c r="CR546" s="1"/>
      <c r="CS546" s="1"/>
      <c r="CT546" s="1"/>
    </row>
    <row r="547" spans="1:98">
      <c r="A547" s="1"/>
      <c r="B547" s="2"/>
      <c r="E547" s="1"/>
      <c r="F547" s="2"/>
      <c r="H547" s="3"/>
      <c r="J547" s="3"/>
      <c r="K547" s="3"/>
      <c r="L547" s="1"/>
      <c r="M547" s="4"/>
      <c r="O547" s="1"/>
      <c r="U547" s="1"/>
      <c r="V547"/>
      <c r="X547" s="111"/>
      <c r="Z547"/>
      <c r="AA547"/>
      <c r="AB547"/>
      <c r="AD547" s="103"/>
      <c r="AE547" s="103"/>
      <c r="AH547"/>
      <c r="AK547" s="107"/>
      <c r="AL547" s="107"/>
      <c r="AM547" s="1"/>
      <c r="AP547" s="100"/>
      <c r="AQ547" s="100"/>
      <c r="AR547" s="100"/>
      <c r="AS547" s="3"/>
      <c r="AT547" s="151"/>
      <c r="AU547"/>
      <c r="AV547" s="147"/>
      <c r="AW547" s="34"/>
      <c r="AY547" s="182"/>
      <c r="BA547" s="100"/>
      <c r="BB547" s="100"/>
      <c r="BC547" s="6"/>
      <c r="BE547" s="1"/>
      <c r="BI547"/>
      <c r="BK547" s="103"/>
      <c r="BL547" s="104"/>
      <c r="BM547" s="1"/>
      <c r="BN547" s="103"/>
      <c r="BO547" s="147"/>
      <c r="BQ547" s="147"/>
      <c r="BR547" s="6"/>
      <c r="BS547" s="11"/>
      <c r="BT547" s="105"/>
      <c r="BU547" s="105"/>
      <c r="BW547" s="5"/>
      <c r="BX547" s="5"/>
      <c r="CA547" s="6"/>
      <c r="CB547" s="1"/>
      <c r="CD547" s="23"/>
      <c r="CE547" s="23"/>
      <c r="CF547" s="8"/>
      <c r="CG547" s="107"/>
      <c r="CI547" s="109"/>
      <c r="CK547" s="10"/>
      <c r="CL547" s="106"/>
      <c r="CR547" s="1"/>
      <c r="CS547" s="1"/>
      <c r="CT547" s="1"/>
    </row>
    <row r="548" spans="1:98">
      <c r="A548" s="1"/>
      <c r="B548" s="2"/>
      <c r="E548" s="1"/>
      <c r="F548" s="2"/>
      <c r="H548" s="3"/>
      <c r="J548" s="3"/>
      <c r="K548" s="3"/>
      <c r="L548" s="1"/>
      <c r="M548" s="4"/>
      <c r="O548" s="1"/>
      <c r="U548" s="1"/>
      <c r="V548"/>
      <c r="X548" s="111"/>
      <c r="Z548"/>
      <c r="AA548"/>
      <c r="AB548"/>
      <c r="AD548" s="103"/>
      <c r="AE548" s="103"/>
      <c r="AH548"/>
      <c r="AK548" s="107"/>
      <c r="AL548" s="107"/>
      <c r="AM548" s="1"/>
      <c r="AP548" s="100"/>
      <c r="AQ548" s="100"/>
      <c r="AR548" s="100"/>
      <c r="AS548" s="3"/>
      <c r="AT548" s="151"/>
      <c r="AU548"/>
      <c r="AV548" s="147"/>
      <c r="AW548" s="34"/>
      <c r="AY548" s="182"/>
      <c r="BA548" s="100"/>
      <c r="BB548" s="100"/>
      <c r="BC548" s="6"/>
      <c r="BE548" s="1"/>
      <c r="BI548"/>
      <c r="BK548" s="103"/>
      <c r="BL548" s="104"/>
      <c r="BM548" s="1"/>
      <c r="BN548" s="103"/>
      <c r="BO548" s="147"/>
      <c r="BQ548" s="147"/>
      <c r="BR548" s="6"/>
      <c r="BS548" s="11"/>
      <c r="BT548" s="105"/>
      <c r="BU548" s="105"/>
      <c r="BW548" s="5"/>
      <c r="BX548" s="5"/>
      <c r="CA548" s="6"/>
      <c r="CB548" s="1"/>
      <c r="CD548" s="23"/>
      <c r="CE548" s="23"/>
      <c r="CF548" s="8"/>
      <c r="CG548" s="107"/>
      <c r="CI548" s="109"/>
      <c r="CK548" s="10"/>
      <c r="CL548" s="106"/>
      <c r="CR548" s="1"/>
      <c r="CS548" s="1"/>
      <c r="CT548" s="1"/>
    </row>
    <row r="549" spans="1:98">
      <c r="A549" s="1"/>
      <c r="B549" s="2"/>
      <c r="E549" s="1"/>
      <c r="F549" s="2"/>
      <c r="H549" s="3"/>
      <c r="J549" s="3"/>
      <c r="K549" s="3"/>
      <c r="L549" s="1"/>
      <c r="M549" s="4"/>
      <c r="O549" s="1"/>
      <c r="U549" s="1"/>
      <c r="V549"/>
      <c r="X549" s="111"/>
      <c r="Z549"/>
      <c r="AA549"/>
      <c r="AB549"/>
      <c r="AD549" s="103"/>
      <c r="AE549" s="103"/>
      <c r="AH549"/>
      <c r="AK549" s="107"/>
      <c r="AL549" s="107"/>
      <c r="AM549" s="1"/>
      <c r="AP549" s="100"/>
      <c r="AQ549" s="100"/>
      <c r="AR549" s="100"/>
      <c r="AS549" s="3"/>
      <c r="AT549" s="151"/>
      <c r="AU549"/>
      <c r="AV549" s="147"/>
      <c r="AW549" s="34"/>
      <c r="AY549" s="182"/>
      <c r="BA549" s="100"/>
      <c r="BB549" s="100"/>
      <c r="BC549" s="6"/>
      <c r="BE549" s="1"/>
      <c r="BI549"/>
      <c r="BK549" s="103"/>
      <c r="BL549" s="104"/>
      <c r="BM549" s="1"/>
      <c r="BN549" s="103"/>
      <c r="BO549" s="147"/>
      <c r="BQ549" s="147"/>
      <c r="BR549" s="6"/>
      <c r="BS549" s="11"/>
      <c r="BT549" s="105"/>
      <c r="BU549" s="105"/>
      <c r="BW549" s="5"/>
      <c r="BX549" s="5"/>
      <c r="CA549" s="6"/>
      <c r="CB549" s="1"/>
      <c r="CD549" s="23"/>
      <c r="CE549" s="23"/>
      <c r="CF549" s="8"/>
      <c r="CG549" s="107"/>
      <c r="CI549" s="109"/>
      <c r="CK549" s="10"/>
      <c r="CL549" s="106"/>
      <c r="CR549" s="1"/>
      <c r="CS549" s="1"/>
      <c r="CT549" s="1"/>
    </row>
    <row r="550" spans="1:98">
      <c r="A550" s="1"/>
      <c r="B550" s="2"/>
      <c r="E550" s="1"/>
      <c r="F550" s="2"/>
      <c r="H550" s="3"/>
      <c r="J550" s="3"/>
      <c r="K550" s="3"/>
      <c r="L550" s="1"/>
      <c r="M550" s="4"/>
      <c r="O550" s="1"/>
      <c r="U550" s="1"/>
      <c r="V550"/>
      <c r="X550" s="111"/>
      <c r="Z550"/>
      <c r="AA550"/>
      <c r="AB550"/>
      <c r="AD550" s="103"/>
      <c r="AE550" s="103"/>
      <c r="AH550"/>
      <c r="AK550" s="107"/>
      <c r="AL550" s="107"/>
      <c r="AM550" s="1"/>
      <c r="AP550" s="100"/>
      <c r="AQ550" s="100"/>
      <c r="AR550" s="100"/>
      <c r="AS550" s="3"/>
      <c r="AT550" s="151"/>
      <c r="AU550"/>
      <c r="AV550" s="147"/>
      <c r="AW550" s="34"/>
      <c r="AY550" s="182"/>
      <c r="BA550" s="100"/>
      <c r="BB550" s="100"/>
      <c r="BC550" s="6"/>
      <c r="BE550" s="1"/>
      <c r="BI550"/>
      <c r="BK550" s="118"/>
      <c r="BL550" s="104"/>
      <c r="BM550" s="1"/>
      <c r="BN550" s="103"/>
      <c r="BO550" s="6"/>
      <c r="BQ550" s="6"/>
      <c r="BR550" s="6"/>
      <c r="BS550" s="11"/>
      <c r="BT550" s="105"/>
      <c r="BU550" s="105"/>
      <c r="BW550" s="5"/>
      <c r="BX550" s="5"/>
      <c r="CA550" s="6"/>
      <c r="CB550" s="1"/>
      <c r="CD550" s="23"/>
      <c r="CE550" s="23"/>
      <c r="CF550" s="8"/>
      <c r="CG550" s="107"/>
      <c r="CI550" s="109"/>
      <c r="CK550" s="10"/>
      <c r="CL550" s="106"/>
      <c r="CR550" s="1"/>
      <c r="CS550" s="1"/>
      <c r="CT550" s="1"/>
    </row>
    <row r="551" spans="1:98">
      <c r="A551" s="1"/>
      <c r="B551" s="2"/>
      <c r="E551" s="1"/>
      <c r="F551" s="2"/>
      <c r="H551" s="3"/>
      <c r="J551" s="3"/>
      <c r="K551" s="3"/>
      <c r="L551" s="1"/>
      <c r="M551" s="4"/>
      <c r="O551" s="1"/>
      <c r="U551" s="1"/>
      <c r="V551"/>
      <c r="X551" s="111"/>
      <c r="Z551"/>
      <c r="AA551"/>
      <c r="AB551"/>
      <c r="AD551" s="103"/>
      <c r="AE551" s="103"/>
      <c r="AH551"/>
      <c r="AK551" s="107"/>
      <c r="AL551" s="107"/>
      <c r="AM551" s="1"/>
      <c r="AP551" s="100"/>
      <c r="AQ551" s="100"/>
      <c r="AR551" s="100"/>
      <c r="AS551" s="3"/>
      <c r="AT551" s="151"/>
      <c r="AU551"/>
      <c r="AV551" s="147"/>
      <c r="AW551" s="34"/>
      <c r="AY551" s="182"/>
      <c r="BA551" s="100"/>
      <c r="BB551" s="100"/>
      <c r="BC551" s="6"/>
      <c r="BE551" s="1"/>
      <c r="BI551"/>
      <c r="BK551" s="103"/>
      <c r="BL551" s="104"/>
      <c r="BM551" s="1"/>
      <c r="BN551" s="103"/>
      <c r="BO551" s="6"/>
      <c r="BQ551" s="6"/>
      <c r="BR551" s="6"/>
      <c r="BS551" s="11"/>
      <c r="BT551" s="105"/>
      <c r="BU551" s="105"/>
      <c r="BW551" s="5"/>
      <c r="BX551" s="5"/>
      <c r="CA551" s="6"/>
      <c r="CB551" s="1"/>
      <c r="CD551" s="23"/>
      <c r="CE551" s="23"/>
      <c r="CF551" s="8"/>
      <c r="CG551" s="107"/>
      <c r="CI551" s="109"/>
      <c r="CK551" s="10"/>
      <c r="CL551" s="106"/>
      <c r="CR551" s="1"/>
      <c r="CS551" s="1"/>
      <c r="CT551" s="1"/>
    </row>
    <row r="552" spans="1:98">
      <c r="A552" s="1"/>
      <c r="B552" s="2"/>
      <c r="E552" s="1"/>
      <c r="F552" s="2"/>
      <c r="H552" s="3"/>
      <c r="J552" s="3"/>
      <c r="K552" s="3"/>
      <c r="L552" s="1"/>
      <c r="M552" s="4"/>
      <c r="O552" s="1"/>
      <c r="U552" s="1"/>
      <c r="V552"/>
      <c r="X552" s="111"/>
      <c r="Z552"/>
      <c r="AA552"/>
      <c r="AB552"/>
      <c r="AD552" s="103"/>
      <c r="AE552" s="103"/>
      <c r="AH552"/>
      <c r="AK552" s="107"/>
      <c r="AL552" s="107"/>
      <c r="AM552" s="1"/>
      <c r="AP552" s="100"/>
      <c r="AQ552" s="100"/>
      <c r="AR552" s="100"/>
      <c r="AS552" s="3"/>
      <c r="AT552" s="151"/>
      <c r="AU552"/>
      <c r="AV552" s="147"/>
      <c r="AW552" s="34"/>
      <c r="AY552" s="182"/>
      <c r="BA552" s="100"/>
      <c r="BB552" s="100"/>
      <c r="BC552" s="6"/>
      <c r="BE552" s="1"/>
      <c r="BI552"/>
      <c r="BK552" s="118"/>
      <c r="BL552" s="104"/>
      <c r="BM552" s="1"/>
      <c r="BN552" s="103"/>
      <c r="BO552" s="147"/>
      <c r="BP552" s="103"/>
      <c r="BQ552" s="147"/>
      <c r="BR552" s="6"/>
      <c r="BS552" s="11"/>
      <c r="BT552" s="105"/>
      <c r="BU552" s="105"/>
      <c r="BW552" s="5"/>
      <c r="BX552" s="5"/>
      <c r="CA552" s="6"/>
      <c r="CB552" s="1"/>
      <c r="CD552" s="23"/>
      <c r="CE552" s="23"/>
      <c r="CF552" s="8"/>
      <c r="CG552" s="107"/>
      <c r="CI552" s="109"/>
      <c r="CK552" s="10"/>
      <c r="CL552" s="106"/>
      <c r="CR552" s="1"/>
      <c r="CS552" s="1"/>
      <c r="CT552" s="1"/>
    </row>
    <row r="553" spans="1:98">
      <c r="A553" s="1"/>
      <c r="B553" s="2"/>
      <c r="E553" s="1"/>
      <c r="F553" s="2"/>
      <c r="H553" s="3"/>
      <c r="J553" s="3"/>
      <c r="K553" s="3"/>
      <c r="L553" s="1"/>
      <c r="M553" s="4"/>
      <c r="O553" s="1"/>
      <c r="U553" s="1"/>
      <c r="V553"/>
      <c r="X553" s="111"/>
      <c r="Z553"/>
      <c r="AA553"/>
      <c r="AB553"/>
      <c r="AD553" s="103"/>
      <c r="AE553" s="103"/>
      <c r="AH553"/>
      <c r="AK553" s="107"/>
      <c r="AL553" s="107"/>
      <c r="AM553" s="1"/>
      <c r="AP553" s="100"/>
      <c r="AQ553" s="100"/>
      <c r="AR553" s="100"/>
      <c r="AS553" s="3"/>
      <c r="AT553" s="151"/>
      <c r="AU553"/>
      <c r="AV553" s="147"/>
      <c r="AW553" s="34"/>
      <c r="AY553" s="182"/>
      <c r="BA553" s="100"/>
      <c r="BB553" s="100"/>
      <c r="BC553" s="6"/>
      <c r="BE553" s="1"/>
      <c r="BI553"/>
      <c r="BK553" s="118"/>
      <c r="BL553" s="104"/>
      <c r="BM553" s="1"/>
      <c r="BN553" s="103"/>
      <c r="BO553" s="147"/>
      <c r="BQ553" s="147"/>
      <c r="BR553" s="6"/>
      <c r="BS553" s="11"/>
      <c r="BT553" s="105"/>
      <c r="BU553" s="105"/>
      <c r="BW553" s="5"/>
      <c r="BX553" s="5"/>
      <c r="CA553" s="6"/>
      <c r="CB553" s="1"/>
      <c r="CD553" s="23"/>
      <c r="CE553" s="23"/>
      <c r="CF553" s="8"/>
      <c r="CG553" s="107"/>
      <c r="CI553" s="109"/>
      <c r="CK553" s="10"/>
      <c r="CL553" s="106"/>
      <c r="CR553" s="1"/>
      <c r="CS553" s="1"/>
      <c r="CT553" s="1"/>
    </row>
    <row r="554" spans="1:98">
      <c r="A554" s="1"/>
      <c r="B554" s="2"/>
      <c r="E554" s="1"/>
      <c r="F554" s="2"/>
      <c r="H554" s="3"/>
      <c r="J554" s="3"/>
      <c r="K554" s="3"/>
      <c r="L554" s="1"/>
      <c r="M554" s="4"/>
      <c r="O554" s="1"/>
      <c r="U554" s="1"/>
      <c r="V554"/>
      <c r="X554" s="111"/>
      <c r="Z554"/>
      <c r="AA554"/>
      <c r="AB554"/>
      <c r="AD554" s="103"/>
      <c r="AE554" s="103"/>
      <c r="AH554"/>
      <c r="AK554" s="107"/>
      <c r="AL554" s="107"/>
      <c r="AM554" s="1"/>
      <c r="AP554" s="100"/>
      <c r="AQ554" s="100"/>
      <c r="AR554" s="100"/>
      <c r="AS554" s="3"/>
      <c r="AT554" s="151"/>
      <c r="AU554"/>
      <c r="AV554" s="147"/>
      <c r="AW554" s="34"/>
      <c r="AY554" s="182"/>
      <c r="BA554" s="100"/>
      <c r="BB554" s="100"/>
      <c r="BC554" s="6"/>
      <c r="BE554" s="1"/>
      <c r="BI554"/>
      <c r="BK554" s="103"/>
      <c r="BL554" s="104"/>
      <c r="BM554" s="1"/>
      <c r="BN554" s="103"/>
      <c r="BO554" s="147"/>
      <c r="BQ554" s="147"/>
      <c r="BR554" s="6"/>
      <c r="BS554" s="11"/>
      <c r="BT554" s="105"/>
      <c r="BU554" s="105"/>
      <c r="BW554" s="5"/>
      <c r="BX554" s="5"/>
      <c r="CA554" s="6"/>
      <c r="CB554" s="1"/>
      <c r="CD554" s="23"/>
      <c r="CE554" s="23"/>
      <c r="CF554" s="8"/>
      <c r="CG554" s="107"/>
      <c r="CI554" s="109"/>
      <c r="CK554" s="10"/>
      <c r="CL554" s="106"/>
      <c r="CR554" s="1"/>
      <c r="CS554" s="1"/>
      <c r="CT554" s="1"/>
    </row>
    <row r="555" spans="1:98">
      <c r="A555" s="1"/>
      <c r="B555" s="2"/>
      <c r="E555" s="1"/>
      <c r="F555" s="2"/>
      <c r="H555" s="3"/>
      <c r="J555" s="3"/>
      <c r="K555" s="3"/>
      <c r="L555" s="1"/>
      <c r="M555" s="4"/>
      <c r="O555" s="1"/>
      <c r="U555" s="1"/>
      <c r="V555"/>
      <c r="X555" s="111"/>
      <c r="Z555"/>
      <c r="AA555"/>
      <c r="AB555"/>
      <c r="AD555" s="103"/>
      <c r="AE555" s="103"/>
      <c r="AH555"/>
      <c r="AK555" s="107"/>
      <c r="AL555" s="107"/>
      <c r="AM555" s="1"/>
      <c r="AP555" s="100"/>
      <c r="AQ555" s="100"/>
      <c r="AR555" s="100"/>
      <c r="AS555" s="3"/>
      <c r="AT555" s="151"/>
      <c r="AU555"/>
      <c r="AV555" s="147"/>
      <c r="AW555" s="34"/>
      <c r="AY555" s="182"/>
      <c r="BA555" s="100"/>
      <c r="BB555" s="100"/>
      <c r="BC555" s="6"/>
      <c r="BE555" s="1"/>
      <c r="BI555"/>
      <c r="BK555" s="118"/>
      <c r="BL555" s="104"/>
      <c r="BM555" s="1"/>
      <c r="BN555" s="103"/>
      <c r="BO555" s="147"/>
      <c r="BQ555" s="147"/>
      <c r="BR555" s="6"/>
      <c r="BS555" s="11"/>
      <c r="BT555" s="105"/>
      <c r="BU555" s="105"/>
      <c r="BW555" s="5"/>
      <c r="BX555" s="5"/>
      <c r="CA555" s="6"/>
      <c r="CB555" s="1"/>
      <c r="CD555" s="23"/>
      <c r="CE555" s="23"/>
      <c r="CF555" s="8"/>
      <c r="CG555" s="107"/>
      <c r="CI555" s="109"/>
      <c r="CK555" s="10"/>
      <c r="CL555" s="106"/>
      <c r="CR555" s="1"/>
      <c r="CS555" s="1"/>
      <c r="CT555" s="1"/>
    </row>
    <row r="556" spans="1:98">
      <c r="A556" s="1"/>
      <c r="B556" s="2"/>
      <c r="E556" s="1"/>
      <c r="F556" s="2"/>
      <c r="H556" s="3"/>
      <c r="J556" s="3"/>
      <c r="K556" s="3"/>
      <c r="L556" s="1"/>
      <c r="M556" s="4"/>
      <c r="O556" s="1"/>
      <c r="U556" s="1"/>
      <c r="V556"/>
      <c r="X556" s="111"/>
      <c r="Z556"/>
      <c r="AA556"/>
      <c r="AB556"/>
      <c r="AD556" s="103"/>
      <c r="AE556" s="103"/>
      <c r="AH556"/>
      <c r="AK556" s="107"/>
      <c r="AL556" s="107"/>
      <c r="AM556" s="1"/>
      <c r="AP556" s="100"/>
      <c r="AQ556" s="100"/>
      <c r="AR556" s="100"/>
      <c r="AS556" s="3"/>
      <c r="AT556" s="151"/>
      <c r="AU556"/>
      <c r="AV556" s="147"/>
      <c r="AW556" s="34"/>
      <c r="AY556" s="182"/>
      <c r="BA556" s="100"/>
      <c r="BB556" s="100"/>
      <c r="BC556" s="6"/>
      <c r="BE556" s="1"/>
      <c r="BI556"/>
      <c r="BK556" s="103"/>
      <c r="BL556" s="104"/>
      <c r="BM556" s="1"/>
      <c r="BN556" s="103"/>
      <c r="BO556" s="147"/>
      <c r="BQ556" s="147"/>
      <c r="BR556" s="6"/>
      <c r="BS556" s="11"/>
      <c r="BT556" s="105"/>
      <c r="BU556" s="105"/>
      <c r="BW556" s="5"/>
      <c r="BX556" s="5"/>
      <c r="CA556" s="6"/>
      <c r="CB556" s="1"/>
      <c r="CD556" s="23"/>
      <c r="CE556" s="23"/>
      <c r="CF556" s="8"/>
      <c r="CG556" s="107"/>
      <c r="CI556" s="109"/>
      <c r="CK556" s="10"/>
      <c r="CL556" s="106"/>
      <c r="CR556" s="1"/>
      <c r="CS556" s="1"/>
      <c r="CT556" s="1"/>
    </row>
    <row r="557" spans="1:98">
      <c r="A557" s="1"/>
      <c r="B557" s="2"/>
      <c r="E557" s="1"/>
      <c r="F557" s="2"/>
      <c r="H557" s="3"/>
      <c r="J557" s="3"/>
      <c r="K557" s="3"/>
      <c r="L557" s="1"/>
      <c r="M557" s="4"/>
      <c r="O557" s="1"/>
      <c r="U557" s="1"/>
      <c r="V557"/>
      <c r="X557" s="111"/>
      <c r="Z557"/>
      <c r="AA557"/>
      <c r="AB557"/>
      <c r="AD557" s="103"/>
      <c r="AE557" s="103"/>
      <c r="AH557"/>
      <c r="AK557" s="107"/>
      <c r="AL557" s="107"/>
      <c r="AM557" s="1"/>
      <c r="AP557" s="100"/>
      <c r="AQ557" s="100"/>
      <c r="AR557" s="100"/>
      <c r="AS557" s="3"/>
      <c r="AT557" s="151"/>
      <c r="AU557"/>
      <c r="AV557" s="147"/>
      <c r="AW557" s="34"/>
      <c r="AY557" s="182"/>
      <c r="BA557" s="100"/>
      <c r="BB557" s="100"/>
      <c r="BC557" s="6"/>
      <c r="BE557" s="1"/>
      <c r="BI557"/>
      <c r="BK557" s="103"/>
      <c r="BL557" s="104"/>
      <c r="BM557" s="1"/>
      <c r="BN557" s="103"/>
      <c r="BO557" s="147"/>
      <c r="BQ557" s="147"/>
      <c r="BR557" s="6"/>
      <c r="BS557" s="11"/>
      <c r="BT557" s="105"/>
      <c r="BU557" s="105"/>
      <c r="BW557" s="5"/>
      <c r="BX557" s="5"/>
      <c r="CA557" s="6"/>
      <c r="CB557" s="1"/>
      <c r="CD557" s="23"/>
      <c r="CE557" s="23"/>
      <c r="CF557" s="8"/>
      <c r="CG557" s="107"/>
      <c r="CI557" s="109"/>
      <c r="CK557" s="10"/>
      <c r="CL557" s="106"/>
      <c r="CR557" s="1"/>
      <c r="CS557" s="1"/>
      <c r="CT557" s="1"/>
    </row>
    <row r="558" spans="1:98">
      <c r="A558" s="1"/>
      <c r="B558" s="2"/>
      <c r="E558" s="1"/>
      <c r="F558" s="2"/>
      <c r="H558" s="3"/>
      <c r="J558" s="3"/>
      <c r="K558" s="3"/>
      <c r="L558" s="1"/>
      <c r="M558" s="4"/>
      <c r="O558" s="1"/>
      <c r="U558" s="1"/>
      <c r="V558"/>
      <c r="X558" s="111"/>
      <c r="Z558"/>
      <c r="AA558"/>
      <c r="AB558"/>
      <c r="AD558" s="103"/>
      <c r="AE558" s="103"/>
      <c r="AH558"/>
      <c r="AK558" s="107"/>
      <c r="AL558" s="107"/>
      <c r="AM558" s="1"/>
      <c r="AP558" s="100"/>
      <c r="AQ558" s="100"/>
      <c r="AR558" s="100"/>
      <c r="AS558" s="3"/>
      <c r="AT558" s="151"/>
      <c r="AU558"/>
      <c r="AV558" s="147"/>
      <c r="AW558" s="34"/>
      <c r="AY558" s="182"/>
      <c r="BA558" s="100"/>
      <c r="BB558" s="100"/>
      <c r="BC558" s="6"/>
      <c r="BE558" s="1"/>
      <c r="BI558"/>
      <c r="BK558" s="118"/>
      <c r="BL558" s="104"/>
      <c r="BM558" s="1"/>
      <c r="BN558" s="103"/>
      <c r="BO558" s="147"/>
      <c r="BQ558" s="147"/>
      <c r="BR558" s="6"/>
      <c r="BS558" s="11"/>
      <c r="BT558" s="105"/>
      <c r="BU558" s="105"/>
      <c r="BW558" s="5"/>
      <c r="BX558" s="5"/>
      <c r="CA558" s="6"/>
      <c r="CB558" s="1"/>
      <c r="CD558" s="23"/>
      <c r="CE558" s="23"/>
      <c r="CF558" s="8"/>
      <c r="CG558" s="107"/>
      <c r="CI558" s="109"/>
      <c r="CK558" s="10"/>
      <c r="CL558" s="106"/>
      <c r="CR558" s="1"/>
      <c r="CS558" s="1"/>
      <c r="CT558" s="1"/>
    </row>
    <row r="559" spans="1:98">
      <c r="A559" s="1"/>
      <c r="B559" s="2"/>
      <c r="E559" s="1"/>
      <c r="F559" s="2"/>
      <c r="H559" s="3"/>
      <c r="J559" s="3"/>
      <c r="K559" s="3"/>
      <c r="L559" s="1"/>
      <c r="M559" s="4"/>
      <c r="O559" s="1"/>
      <c r="U559" s="1"/>
      <c r="V559"/>
      <c r="X559" s="111"/>
      <c r="Z559"/>
      <c r="AA559"/>
      <c r="AB559"/>
      <c r="AD559" s="103"/>
      <c r="AE559" s="103"/>
      <c r="AH559"/>
      <c r="AK559" s="107"/>
      <c r="AL559" s="107"/>
      <c r="AM559" s="1"/>
      <c r="AP559" s="100"/>
      <c r="AQ559" s="100"/>
      <c r="AR559" s="100"/>
      <c r="AS559" s="3"/>
      <c r="AT559" s="151"/>
      <c r="AU559"/>
      <c r="AV559" s="147"/>
      <c r="AW559" s="34"/>
      <c r="AY559" s="182"/>
      <c r="BA559" s="100"/>
      <c r="BB559" s="100"/>
      <c r="BC559" s="6"/>
      <c r="BE559" s="1"/>
      <c r="BI559"/>
      <c r="BK559" s="103"/>
      <c r="BL559" s="104"/>
      <c r="BM559" s="1"/>
      <c r="BN559" s="103"/>
      <c r="BO559" s="147"/>
      <c r="BQ559" s="147"/>
      <c r="BR559" s="6"/>
      <c r="BS559" s="11"/>
      <c r="BT559" s="105"/>
      <c r="BU559" s="105"/>
      <c r="BW559" s="5"/>
      <c r="BX559" s="5"/>
      <c r="CA559" s="6"/>
      <c r="CB559" s="1"/>
      <c r="CD559" s="23"/>
      <c r="CE559" s="23"/>
      <c r="CF559" s="8"/>
      <c r="CG559" s="107"/>
      <c r="CI559" s="109"/>
      <c r="CK559" s="10"/>
      <c r="CL559" s="106"/>
      <c r="CR559" s="1"/>
      <c r="CS559" s="1"/>
      <c r="CT559" s="1"/>
    </row>
    <row r="560" spans="1:98">
      <c r="A560" s="1"/>
      <c r="B560" s="2"/>
      <c r="E560" s="1"/>
      <c r="F560" s="2"/>
      <c r="H560" s="3"/>
      <c r="J560" s="3"/>
      <c r="K560" s="3"/>
      <c r="L560" s="1"/>
      <c r="M560" s="4"/>
      <c r="O560" s="1"/>
      <c r="U560" s="1"/>
      <c r="V560"/>
      <c r="X560" s="111"/>
      <c r="Z560"/>
      <c r="AA560"/>
      <c r="AB560"/>
      <c r="AD560" s="103"/>
      <c r="AE560" s="103"/>
      <c r="AH560"/>
      <c r="AK560" s="107"/>
      <c r="AL560" s="107"/>
      <c r="AM560" s="1"/>
      <c r="AP560" s="100"/>
      <c r="AQ560" s="100"/>
      <c r="AR560" s="100"/>
      <c r="AS560" s="3"/>
      <c r="AT560" s="151"/>
      <c r="AU560"/>
      <c r="AV560" s="147"/>
      <c r="AW560" s="34"/>
      <c r="AY560" s="182"/>
      <c r="BA560" s="100"/>
      <c r="BB560" s="100"/>
      <c r="BC560" s="6"/>
      <c r="BE560" s="1"/>
      <c r="BI560"/>
      <c r="BK560" s="103"/>
      <c r="BL560" s="104"/>
      <c r="BM560" s="1"/>
      <c r="BN560" s="103"/>
      <c r="BO560" s="147"/>
      <c r="BQ560" s="147"/>
      <c r="BR560" s="6"/>
      <c r="BS560" s="11"/>
      <c r="BT560" s="105"/>
      <c r="BU560" s="105"/>
      <c r="BW560" s="5"/>
      <c r="BX560" s="5"/>
      <c r="CA560" s="6"/>
      <c r="CB560" s="1"/>
      <c r="CD560" s="23"/>
      <c r="CE560" s="23"/>
      <c r="CF560" s="8"/>
      <c r="CG560" s="107"/>
      <c r="CI560" s="109"/>
      <c r="CK560" s="10"/>
      <c r="CL560" s="106"/>
      <c r="CR560" s="1"/>
      <c r="CS560" s="1"/>
      <c r="CT560" s="1"/>
    </row>
    <row r="561" spans="1:98">
      <c r="A561" s="1"/>
      <c r="B561" s="2"/>
      <c r="E561" s="1"/>
      <c r="F561" s="2"/>
      <c r="H561" s="3"/>
      <c r="J561" s="3"/>
      <c r="K561" s="3"/>
      <c r="L561" s="1"/>
      <c r="M561" s="4"/>
      <c r="O561" s="1"/>
      <c r="U561" s="1"/>
      <c r="V561"/>
      <c r="X561" s="111"/>
      <c r="Z561"/>
      <c r="AA561"/>
      <c r="AB561"/>
      <c r="AD561" s="103"/>
      <c r="AE561" s="103"/>
      <c r="AH561"/>
      <c r="AK561" s="107"/>
      <c r="AL561" s="107"/>
      <c r="AM561" s="1"/>
      <c r="AP561" s="100"/>
      <c r="AQ561" s="100"/>
      <c r="AR561" s="100"/>
      <c r="AS561" s="3"/>
      <c r="AT561" s="151"/>
      <c r="AU561"/>
      <c r="AV561" s="147"/>
      <c r="AW561" s="34"/>
      <c r="AY561" s="182"/>
      <c r="BA561" s="100"/>
      <c r="BB561" s="100"/>
      <c r="BC561" s="6"/>
      <c r="BE561" s="1"/>
      <c r="BI561"/>
      <c r="BK561" s="103"/>
      <c r="BL561" s="104"/>
      <c r="BM561" s="1"/>
      <c r="BN561" s="103"/>
      <c r="BO561" s="147"/>
      <c r="BQ561" s="147"/>
      <c r="BR561" s="6"/>
      <c r="BS561" s="11"/>
      <c r="BT561" s="105"/>
      <c r="BU561" s="105"/>
      <c r="BW561" s="5"/>
      <c r="BX561" s="5"/>
      <c r="CA561" s="6"/>
      <c r="CB561" s="1"/>
      <c r="CD561" s="23"/>
      <c r="CE561" s="23"/>
      <c r="CF561" s="8"/>
      <c r="CG561" s="107"/>
      <c r="CI561" s="109"/>
      <c r="CK561" s="10"/>
      <c r="CL561" s="106"/>
      <c r="CR561" s="1"/>
      <c r="CS561" s="1"/>
      <c r="CT561" s="1"/>
    </row>
    <row r="562" spans="1:98">
      <c r="A562" s="1"/>
      <c r="B562" s="2"/>
      <c r="E562" s="1"/>
      <c r="F562" s="2"/>
      <c r="H562" s="3"/>
      <c r="J562" s="3"/>
      <c r="K562" s="3"/>
      <c r="L562" s="1"/>
      <c r="M562" s="4"/>
      <c r="O562" s="1"/>
      <c r="U562" s="1"/>
      <c r="V562"/>
      <c r="X562" s="111"/>
      <c r="Z562"/>
      <c r="AA562"/>
      <c r="AB562"/>
      <c r="AD562" s="103"/>
      <c r="AE562" s="103"/>
      <c r="AH562"/>
      <c r="AK562" s="107"/>
      <c r="AL562" s="107"/>
      <c r="AM562" s="1"/>
      <c r="AP562" s="100"/>
      <c r="AQ562" s="100"/>
      <c r="AR562" s="100"/>
      <c r="AS562" s="3"/>
      <c r="AT562" s="151"/>
      <c r="AU562"/>
      <c r="AV562" s="147"/>
      <c r="AW562" s="34"/>
      <c r="AY562" s="182"/>
      <c r="BA562" s="100"/>
      <c r="BB562" s="100"/>
      <c r="BC562" s="6"/>
      <c r="BE562" s="1"/>
      <c r="BI562"/>
      <c r="BK562" s="103"/>
      <c r="BL562" s="104"/>
      <c r="BM562" s="1"/>
      <c r="BN562" s="103"/>
      <c r="BO562" s="147"/>
      <c r="BQ562" s="147"/>
      <c r="BR562" s="6"/>
      <c r="BS562" s="11"/>
      <c r="BT562" s="105"/>
      <c r="BU562" s="105"/>
      <c r="BW562" s="5"/>
      <c r="BX562" s="5"/>
      <c r="CA562" s="6"/>
      <c r="CB562" s="1"/>
      <c r="CD562" s="23"/>
      <c r="CE562" s="23"/>
      <c r="CF562" s="8"/>
      <c r="CG562" s="107"/>
      <c r="CI562" s="109"/>
      <c r="CK562" s="10"/>
      <c r="CL562" s="106"/>
      <c r="CR562" s="1"/>
      <c r="CS562" s="1"/>
      <c r="CT562" s="1"/>
    </row>
    <row r="563" spans="1:98">
      <c r="A563" s="1"/>
      <c r="B563" s="2"/>
      <c r="E563" s="1"/>
      <c r="F563" s="2"/>
      <c r="H563" s="3"/>
      <c r="J563" s="3"/>
      <c r="K563" s="3"/>
      <c r="L563" s="1"/>
      <c r="M563" s="4"/>
      <c r="O563" s="1"/>
      <c r="U563" s="1"/>
      <c r="V563"/>
      <c r="X563" s="111"/>
      <c r="Z563"/>
      <c r="AA563"/>
      <c r="AB563"/>
      <c r="AD563" s="103"/>
      <c r="AE563" s="103"/>
      <c r="AH563"/>
      <c r="AK563" s="107"/>
      <c r="AL563" s="107"/>
      <c r="AM563" s="1"/>
      <c r="AP563" s="100"/>
      <c r="AQ563" s="100"/>
      <c r="AR563" s="100"/>
      <c r="AS563" s="3"/>
      <c r="AT563" s="151"/>
      <c r="AU563"/>
      <c r="AV563" s="147"/>
      <c r="AW563" s="34"/>
      <c r="AY563" s="182"/>
      <c r="BA563" s="100"/>
      <c r="BB563" s="100"/>
      <c r="BC563" s="6"/>
      <c r="BE563" s="1"/>
      <c r="BI563"/>
      <c r="BK563" s="103"/>
      <c r="BL563" s="104"/>
      <c r="BM563" s="1"/>
      <c r="BN563" s="103"/>
      <c r="BO563" s="147"/>
      <c r="BQ563" s="147"/>
      <c r="BR563" s="6"/>
      <c r="BS563" s="11"/>
      <c r="BT563" s="105"/>
      <c r="BU563" s="105"/>
      <c r="BW563" s="5"/>
      <c r="BX563" s="5"/>
      <c r="CA563" s="6"/>
      <c r="CB563" s="1"/>
      <c r="CD563" s="23"/>
      <c r="CE563" s="23"/>
      <c r="CF563" s="8"/>
      <c r="CG563" s="107"/>
      <c r="CI563" s="109"/>
      <c r="CK563" s="10"/>
      <c r="CL563" s="106"/>
      <c r="CR563" s="1"/>
      <c r="CS563" s="1"/>
      <c r="CT563" s="1"/>
    </row>
    <row r="564" spans="1:98">
      <c r="A564" s="1"/>
      <c r="B564" s="2"/>
      <c r="E564" s="1"/>
      <c r="F564" s="2"/>
      <c r="H564" s="3"/>
      <c r="J564" s="3"/>
      <c r="K564" s="3"/>
      <c r="L564" s="1"/>
      <c r="M564" s="4"/>
      <c r="O564" s="1"/>
      <c r="U564" s="1"/>
      <c r="V564"/>
      <c r="X564" s="111"/>
      <c r="Z564"/>
      <c r="AA564"/>
      <c r="AB564"/>
      <c r="AD564" s="103"/>
      <c r="AE564" s="103"/>
      <c r="AH564"/>
      <c r="AK564" s="107"/>
      <c r="AL564" s="107"/>
      <c r="AM564" s="1"/>
      <c r="AP564" s="100"/>
      <c r="AQ564" s="100"/>
      <c r="AR564" s="100"/>
      <c r="AS564" s="3"/>
      <c r="AT564" s="151"/>
      <c r="AU564"/>
      <c r="AV564" s="147"/>
      <c r="AW564" s="34"/>
      <c r="AY564" s="182"/>
      <c r="BA564" s="100"/>
      <c r="BB564" s="100"/>
      <c r="BC564" s="6"/>
      <c r="BE564" s="1"/>
      <c r="BI564"/>
      <c r="BK564" s="103"/>
      <c r="BL564" s="104"/>
      <c r="BM564" s="1"/>
      <c r="BN564" s="103"/>
      <c r="BO564" s="147"/>
      <c r="BQ564" s="147"/>
      <c r="BR564" s="6"/>
      <c r="BS564" s="11"/>
      <c r="BT564" s="105"/>
      <c r="BU564" s="105"/>
      <c r="BW564" s="5"/>
      <c r="BX564" s="5"/>
      <c r="CA564" s="6"/>
      <c r="CB564" s="1"/>
      <c r="CD564" s="23"/>
      <c r="CE564" s="23"/>
      <c r="CF564" s="8"/>
      <c r="CG564" s="107"/>
      <c r="CI564" s="109"/>
      <c r="CK564" s="10"/>
      <c r="CL564" s="106"/>
      <c r="CR564" s="1"/>
      <c r="CS564" s="1"/>
      <c r="CT564" s="1"/>
    </row>
    <row r="565" spans="1:98">
      <c r="A565" s="1"/>
      <c r="B565" s="2"/>
      <c r="E565" s="1"/>
      <c r="F565" s="2"/>
      <c r="H565" s="3"/>
      <c r="J565" s="3"/>
      <c r="K565" s="3"/>
      <c r="L565" s="1"/>
      <c r="M565" s="4"/>
      <c r="O565" s="1"/>
      <c r="U565" s="1"/>
      <c r="V565"/>
      <c r="X565" s="111"/>
      <c r="Z565"/>
      <c r="AA565"/>
      <c r="AB565"/>
      <c r="AD565" s="103"/>
      <c r="AE565" s="103"/>
      <c r="AH565"/>
      <c r="AK565" s="107"/>
      <c r="AL565" s="107"/>
      <c r="AM565" s="1"/>
      <c r="AP565" s="100"/>
      <c r="AQ565" s="100"/>
      <c r="AR565" s="100"/>
      <c r="AS565" s="3"/>
      <c r="AT565" s="151"/>
      <c r="AU565"/>
      <c r="AV565" s="147"/>
      <c r="AW565" s="34"/>
      <c r="AY565" s="182"/>
      <c r="BA565" s="100"/>
      <c r="BB565" s="100"/>
      <c r="BC565" s="6"/>
      <c r="BE565" s="1"/>
      <c r="BI565"/>
      <c r="BK565" s="103"/>
      <c r="BL565" s="104"/>
      <c r="BM565" s="1"/>
      <c r="BN565" s="103"/>
      <c r="BO565" s="147"/>
      <c r="BQ565" s="147"/>
      <c r="BR565" s="6"/>
      <c r="BS565" s="11"/>
      <c r="BT565" s="105"/>
      <c r="BU565" s="105"/>
      <c r="BW565" s="5"/>
      <c r="BX565" s="5"/>
      <c r="CA565" s="6"/>
      <c r="CB565" s="1"/>
      <c r="CD565" s="23"/>
      <c r="CE565" s="23"/>
      <c r="CF565" s="8"/>
      <c r="CG565" s="107"/>
      <c r="CI565" s="109"/>
      <c r="CK565" s="10"/>
      <c r="CL565" s="106"/>
      <c r="CR565" s="1"/>
      <c r="CS565" s="1"/>
      <c r="CT565" s="1"/>
    </row>
    <row r="566" spans="1:98">
      <c r="A566" s="1"/>
      <c r="B566" s="2"/>
      <c r="E566" s="1"/>
      <c r="F566" s="2"/>
      <c r="H566" s="3"/>
      <c r="J566" s="3"/>
      <c r="K566" s="3"/>
      <c r="L566" s="1"/>
      <c r="M566" s="4"/>
      <c r="O566" s="1"/>
      <c r="U566" s="1"/>
      <c r="V566"/>
      <c r="X566" s="111"/>
      <c r="Z566"/>
      <c r="AA566"/>
      <c r="AB566"/>
      <c r="AD566" s="103"/>
      <c r="AE566" s="103"/>
      <c r="AH566"/>
      <c r="AK566" s="107"/>
      <c r="AL566" s="107"/>
      <c r="AM566" s="1"/>
      <c r="AP566" s="100"/>
      <c r="AQ566" s="100"/>
      <c r="AR566" s="100"/>
      <c r="AS566" s="3"/>
      <c r="AT566" s="151"/>
      <c r="AU566"/>
      <c r="AV566" s="147"/>
      <c r="AW566" s="34"/>
      <c r="AY566" s="182"/>
      <c r="BA566" s="100"/>
      <c r="BB566" s="100"/>
      <c r="BC566" s="6"/>
      <c r="BE566" s="1"/>
      <c r="BI566"/>
      <c r="BK566" s="103"/>
      <c r="BL566" s="104"/>
      <c r="BM566" s="1"/>
      <c r="BN566" s="103"/>
      <c r="BO566" s="147"/>
      <c r="BQ566" s="147"/>
      <c r="BR566" s="6"/>
      <c r="BS566" s="11"/>
      <c r="BT566" s="105"/>
      <c r="BU566" s="105"/>
      <c r="BW566" s="5"/>
      <c r="BX566" s="5"/>
      <c r="CA566" s="6"/>
      <c r="CB566" s="1"/>
      <c r="CD566" s="23"/>
      <c r="CE566" s="23"/>
      <c r="CF566" s="8"/>
      <c r="CG566" s="107"/>
      <c r="CI566" s="109"/>
      <c r="CK566" s="10"/>
      <c r="CL566" s="106"/>
      <c r="CR566" s="1"/>
      <c r="CS566" s="1"/>
      <c r="CT566" s="1"/>
    </row>
    <row r="567" spans="1:98">
      <c r="A567" s="1"/>
      <c r="B567" s="2"/>
      <c r="E567" s="1"/>
      <c r="F567" s="2"/>
      <c r="H567" s="3"/>
      <c r="J567" s="3"/>
      <c r="K567" s="3"/>
      <c r="L567" s="1"/>
      <c r="M567" s="4"/>
      <c r="O567" s="1"/>
      <c r="U567" s="1"/>
      <c r="V567"/>
      <c r="X567" s="111"/>
      <c r="Z567"/>
      <c r="AA567"/>
      <c r="AB567"/>
      <c r="AD567" s="103"/>
      <c r="AE567" s="103"/>
      <c r="AH567"/>
      <c r="AK567" s="107"/>
      <c r="AL567" s="107"/>
      <c r="AM567" s="1"/>
      <c r="AP567" s="100"/>
      <c r="AQ567" s="100"/>
      <c r="AR567" s="100"/>
      <c r="AS567" s="3"/>
      <c r="AT567" s="151"/>
      <c r="AU567"/>
      <c r="AV567" s="147"/>
      <c r="AW567" s="34"/>
      <c r="AY567" s="182"/>
      <c r="BA567" s="100"/>
      <c r="BB567" s="100"/>
      <c r="BC567" s="6"/>
      <c r="BE567" s="1"/>
      <c r="BI567"/>
      <c r="BK567" s="118"/>
      <c r="BL567" s="104"/>
      <c r="BM567" s="1"/>
      <c r="BN567" s="103"/>
      <c r="BO567" s="147"/>
      <c r="BQ567" s="147"/>
      <c r="BR567" s="6"/>
      <c r="BS567" s="11"/>
      <c r="BT567" s="105"/>
      <c r="BU567" s="105"/>
      <c r="BW567" s="5"/>
      <c r="BX567" s="5"/>
      <c r="CA567" s="6"/>
      <c r="CB567" s="1"/>
      <c r="CD567" s="23"/>
      <c r="CE567" s="23"/>
      <c r="CF567" s="8"/>
      <c r="CG567" s="107"/>
      <c r="CI567" s="109"/>
      <c r="CK567" s="10"/>
      <c r="CL567" s="106"/>
      <c r="CR567" s="1"/>
      <c r="CS567" s="1"/>
      <c r="CT567" s="1"/>
    </row>
    <row r="568" spans="1:98">
      <c r="A568" s="1"/>
      <c r="B568" s="2"/>
      <c r="E568" s="1"/>
      <c r="F568" s="2"/>
      <c r="H568" s="3"/>
      <c r="J568" s="3"/>
      <c r="K568" s="3"/>
      <c r="L568" s="1"/>
      <c r="M568" s="4"/>
      <c r="O568" s="1"/>
      <c r="U568" s="1"/>
      <c r="V568"/>
      <c r="X568" s="3"/>
      <c r="Z568"/>
      <c r="AA568"/>
      <c r="AB568"/>
      <c r="AD568" s="103"/>
      <c r="AE568" s="103"/>
      <c r="AH568"/>
      <c r="AK568" s="107"/>
      <c r="AL568" s="107"/>
      <c r="AM568" s="1"/>
      <c r="AP568" s="100"/>
      <c r="AQ568" s="100"/>
      <c r="AR568" s="100"/>
      <c r="AS568" s="3"/>
      <c r="AT568" s="151"/>
      <c r="AU568"/>
      <c r="AV568" s="147"/>
      <c r="AW568" s="34"/>
      <c r="AY568" s="182"/>
      <c r="BA568" s="100"/>
      <c r="BB568" s="100"/>
      <c r="BC568" s="6"/>
      <c r="BE568" s="1"/>
      <c r="BI568"/>
      <c r="BK568" s="103"/>
      <c r="BL568" s="104"/>
      <c r="BM568" s="1"/>
      <c r="BN568" s="103"/>
      <c r="BO568" s="147"/>
      <c r="BQ568" s="147"/>
      <c r="BR568" s="6"/>
      <c r="BS568" s="11"/>
      <c r="BT568" s="105"/>
      <c r="BU568" s="105"/>
      <c r="BW568" s="5"/>
      <c r="BX568" s="5"/>
      <c r="CA568" s="6"/>
      <c r="CB568" s="1"/>
      <c r="CD568" s="23"/>
      <c r="CE568" s="23"/>
      <c r="CF568" s="8"/>
      <c r="CG568" s="107"/>
      <c r="CI568" s="109"/>
      <c r="CK568" s="10"/>
      <c r="CL568" s="106"/>
      <c r="CR568" s="1"/>
      <c r="CS568" s="1"/>
      <c r="CT568" s="1"/>
    </row>
    <row r="569" spans="1:98">
      <c r="A569" s="1"/>
      <c r="B569" s="2"/>
      <c r="E569" s="1"/>
      <c r="F569" s="2"/>
      <c r="H569" s="3"/>
      <c r="J569" s="3"/>
      <c r="K569" s="3"/>
      <c r="L569" s="1"/>
      <c r="M569" s="4"/>
      <c r="O569" s="1"/>
      <c r="U569" s="1"/>
      <c r="V569"/>
      <c r="X569" s="3"/>
      <c r="Z569"/>
      <c r="AA569"/>
      <c r="AB569"/>
      <c r="AD569" s="103"/>
      <c r="AE569" s="103"/>
      <c r="AH569"/>
      <c r="AK569" s="107"/>
      <c r="AL569" s="107"/>
      <c r="AM569" s="1"/>
      <c r="AP569" s="100"/>
      <c r="AQ569" s="100"/>
      <c r="AR569" s="100"/>
      <c r="AS569" s="3"/>
      <c r="AT569" s="151"/>
      <c r="AU569"/>
      <c r="AV569" s="147"/>
      <c r="AW569" s="34"/>
      <c r="AY569" s="182"/>
      <c r="BA569" s="100"/>
      <c r="BB569" s="100"/>
      <c r="BC569" s="6"/>
      <c r="BE569" s="1"/>
      <c r="BI569"/>
      <c r="BK569" s="103"/>
      <c r="BL569" s="104"/>
      <c r="BM569" s="1"/>
      <c r="BN569" s="103"/>
      <c r="BO569" s="147"/>
      <c r="BQ569" s="147"/>
      <c r="BR569" s="6"/>
      <c r="BS569" s="11"/>
      <c r="BT569" s="105"/>
      <c r="BU569" s="105"/>
      <c r="BW569" s="5"/>
      <c r="BX569" s="5"/>
      <c r="CA569" s="6"/>
      <c r="CB569" s="1"/>
      <c r="CD569" s="23"/>
      <c r="CE569" s="23"/>
      <c r="CF569" s="8"/>
      <c r="CG569" s="107"/>
      <c r="CI569" s="109"/>
      <c r="CK569" s="10"/>
      <c r="CL569" s="106"/>
      <c r="CR569" s="1"/>
      <c r="CS569" s="1"/>
      <c r="CT569" s="1"/>
    </row>
    <row r="570" spans="1:98">
      <c r="A570" s="1"/>
      <c r="B570" s="2"/>
      <c r="E570" s="1"/>
      <c r="F570" s="2"/>
      <c r="H570" s="3"/>
      <c r="J570" s="3"/>
      <c r="K570" s="3"/>
      <c r="L570" s="1"/>
      <c r="M570" s="4"/>
      <c r="O570" s="1"/>
      <c r="U570" s="1"/>
      <c r="V570"/>
      <c r="X570" s="111"/>
      <c r="Z570"/>
      <c r="AA570"/>
      <c r="AB570"/>
      <c r="AD570" s="103"/>
      <c r="AE570" s="103"/>
      <c r="AH570"/>
      <c r="AK570" s="107"/>
      <c r="AL570" s="107"/>
      <c r="AM570" s="1"/>
      <c r="AP570" s="100"/>
      <c r="AQ570" s="100"/>
      <c r="AR570" s="100"/>
      <c r="AS570" s="3"/>
      <c r="AT570" s="151"/>
      <c r="AU570"/>
      <c r="AV570" s="147"/>
      <c r="AW570" s="34"/>
      <c r="AY570" s="182"/>
      <c r="BA570" s="100"/>
      <c r="BB570" s="100"/>
      <c r="BC570" s="6"/>
      <c r="BE570" s="1"/>
      <c r="BI570"/>
      <c r="BK570" s="103"/>
      <c r="BL570" s="104"/>
      <c r="BM570" s="1"/>
      <c r="BN570" s="103"/>
      <c r="BO570" s="147"/>
      <c r="BQ570" s="147"/>
      <c r="BR570" s="6"/>
      <c r="BS570" s="11"/>
      <c r="BT570" s="105"/>
      <c r="BU570" s="105"/>
      <c r="BW570" s="5"/>
      <c r="BX570" s="5"/>
      <c r="CA570" s="6"/>
      <c r="CB570" s="1"/>
      <c r="CD570" s="23"/>
      <c r="CE570" s="23"/>
      <c r="CF570" s="8"/>
      <c r="CG570" s="107"/>
      <c r="CI570" s="109"/>
      <c r="CK570" s="10"/>
      <c r="CL570" s="106"/>
      <c r="CR570" s="1"/>
      <c r="CS570" s="1"/>
      <c r="CT570" s="1"/>
    </row>
    <row r="571" spans="1:98">
      <c r="A571" s="1"/>
      <c r="B571" s="2"/>
      <c r="E571" s="1"/>
      <c r="F571" s="2"/>
      <c r="H571" s="3"/>
      <c r="J571" s="3"/>
      <c r="K571" s="3"/>
      <c r="L571" s="1"/>
      <c r="M571" s="4"/>
      <c r="O571" s="1"/>
      <c r="U571" s="1"/>
      <c r="V571"/>
      <c r="X571" s="111"/>
      <c r="Z571"/>
      <c r="AA571"/>
      <c r="AB571"/>
      <c r="AD571" s="103"/>
      <c r="AE571" s="103"/>
      <c r="AH571"/>
      <c r="AK571" s="107"/>
      <c r="AL571" s="107"/>
      <c r="AM571" s="1"/>
      <c r="AP571" s="100"/>
      <c r="AQ571" s="100"/>
      <c r="AR571" s="100"/>
      <c r="AS571" s="3"/>
      <c r="AT571" s="104"/>
      <c r="AU571"/>
      <c r="AV571" s="6"/>
      <c r="AW571" s="34"/>
      <c r="AY571" s="182"/>
      <c r="BA571" s="100"/>
      <c r="BB571" s="100"/>
      <c r="BC571" s="6"/>
      <c r="BE571" s="1"/>
      <c r="BI571"/>
      <c r="BK571" s="103"/>
      <c r="BL571" s="104"/>
      <c r="BM571" s="1"/>
      <c r="BN571" s="103"/>
      <c r="BO571" s="147"/>
      <c r="BQ571" s="147"/>
      <c r="BR571" s="6"/>
      <c r="BS571" s="11"/>
      <c r="BT571" s="105"/>
      <c r="BU571" s="105"/>
      <c r="BW571" s="5"/>
      <c r="BX571" s="5"/>
      <c r="CA571" s="6"/>
      <c r="CB571" s="1"/>
      <c r="CD571" s="23"/>
      <c r="CE571" s="23"/>
      <c r="CF571" s="8"/>
      <c r="CG571" s="107"/>
      <c r="CI571" s="109"/>
      <c r="CK571" s="10"/>
      <c r="CL571" s="106"/>
      <c r="CR571" s="1"/>
      <c r="CS571" s="1"/>
      <c r="CT571" s="1"/>
    </row>
    <row r="572" spans="1:98">
      <c r="A572" s="1"/>
      <c r="B572" s="2"/>
      <c r="E572" s="1"/>
      <c r="F572" s="2"/>
      <c r="H572" s="3"/>
      <c r="J572" s="3"/>
      <c r="K572" s="3"/>
      <c r="L572" s="1"/>
      <c r="M572" s="4"/>
      <c r="O572" s="1"/>
      <c r="U572" s="1"/>
      <c r="V572"/>
      <c r="X572" s="111"/>
      <c r="Z572"/>
      <c r="AA572"/>
      <c r="AB572"/>
      <c r="AD572" s="103"/>
      <c r="AE572" s="103"/>
      <c r="AH572"/>
      <c r="AK572" s="107"/>
      <c r="AL572" s="107"/>
      <c r="AM572" s="1"/>
      <c r="AP572" s="100"/>
      <c r="AQ572" s="100"/>
      <c r="AR572" s="100"/>
      <c r="AS572" s="3"/>
      <c r="AT572" s="151"/>
      <c r="AU572"/>
      <c r="AV572" s="147"/>
      <c r="AW572" s="34"/>
      <c r="AY572" s="182"/>
      <c r="BA572" s="100"/>
      <c r="BB572" s="100"/>
      <c r="BC572" s="6"/>
      <c r="BE572" s="1"/>
      <c r="BI572"/>
      <c r="BK572" s="118"/>
      <c r="BL572" s="104"/>
      <c r="BM572" s="1"/>
      <c r="BN572" s="103"/>
      <c r="BO572" s="6"/>
      <c r="BQ572" s="6"/>
      <c r="BR572" s="6"/>
      <c r="BS572" s="11"/>
      <c r="BT572" s="105"/>
      <c r="BU572" s="105"/>
      <c r="BW572" s="5"/>
      <c r="BX572" s="5"/>
      <c r="CA572" s="6"/>
      <c r="CB572" s="1"/>
      <c r="CD572" s="23"/>
      <c r="CE572" s="23"/>
      <c r="CF572" s="8"/>
      <c r="CG572" s="107"/>
      <c r="CI572" s="109"/>
      <c r="CK572" s="10"/>
      <c r="CL572" s="106"/>
      <c r="CR572" s="1"/>
      <c r="CS572" s="1"/>
      <c r="CT572" s="1"/>
    </row>
    <row r="573" spans="1:98">
      <c r="A573" s="1"/>
      <c r="B573" s="2"/>
      <c r="E573" s="1"/>
      <c r="F573" s="2"/>
      <c r="H573" s="3"/>
      <c r="J573" s="3"/>
      <c r="K573" s="3"/>
      <c r="L573" s="1"/>
      <c r="M573" s="4"/>
      <c r="O573" s="1"/>
      <c r="U573" s="1"/>
      <c r="V573"/>
      <c r="X573" s="111"/>
      <c r="Z573"/>
      <c r="AA573"/>
      <c r="AB573"/>
      <c r="AD573" s="103"/>
      <c r="AE573" s="103"/>
      <c r="AH573"/>
      <c r="AK573" s="107"/>
      <c r="AL573" s="107"/>
      <c r="AM573" s="1"/>
      <c r="AP573" s="100"/>
      <c r="AQ573" s="100"/>
      <c r="AR573" s="100"/>
      <c r="AS573" s="3"/>
      <c r="AT573" s="151"/>
      <c r="AU573"/>
      <c r="AV573" s="147"/>
      <c r="AW573" s="34"/>
      <c r="AY573" s="182"/>
      <c r="BA573" s="100"/>
      <c r="BB573" s="100"/>
      <c r="BC573" s="6"/>
      <c r="BE573" s="1"/>
      <c r="BI573"/>
      <c r="BK573" s="103"/>
      <c r="BL573" s="104"/>
      <c r="BM573" s="1"/>
      <c r="BN573" s="103"/>
      <c r="BO573" s="147"/>
      <c r="BQ573" s="147"/>
      <c r="BR573" s="6"/>
      <c r="BS573" s="11"/>
      <c r="BT573" s="105"/>
      <c r="BU573" s="105"/>
      <c r="BW573" s="5"/>
      <c r="BX573" s="5"/>
      <c r="CA573" s="6"/>
      <c r="CB573" s="1"/>
      <c r="CD573" s="23"/>
      <c r="CE573" s="23"/>
      <c r="CF573" s="8"/>
      <c r="CG573" s="107"/>
      <c r="CI573" s="109"/>
      <c r="CK573" s="10"/>
      <c r="CL573" s="106"/>
      <c r="CR573" s="1"/>
      <c r="CS573" s="1"/>
      <c r="CT573" s="1"/>
    </row>
    <row r="574" spans="1:98">
      <c r="A574" s="1"/>
      <c r="B574" s="2"/>
      <c r="E574" s="1"/>
      <c r="F574" s="2"/>
      <c r="H574" s="3"/>
      <c r="J574" s="3"/>
      <c r="K574" s="3"/>
      <c r="L574" s="1"/>
      <c r="M574" s="4"/>
      <c r="O574" s="1"/>
      <c r="U574" s="1"/>
      <c r="V574"/>
      <c r="X574" s="111"/>
      <c r="Z574"/>
      <c r="AA574"/>
      <c r="AB574"/>
      <c r="AD574" s="103"/>
      <c r="AE574" s="103"/>
      <c r="AK574" s="107"/>
      <c r="AL574" s="107"/>
      <c r="AM574" s="1"/>
      <c r="AP574" s="100"/>
      <c r="AQ574" s="100"/>
      <c r="AR574" s="100"/>
      <c r="AS574" s="3"/>
      <c r="AT574" s="151"/>
      <c r="AU574"/>
      <c r="AV574" s="147"/>
      <c r="AW574" s="34"/>
      <c r="AY574" s="182"/>
      <c r="BA574" s="100"/>
      <c r="BB574" s="100"/>
      <c r="BC574" s="6"/>
      <c r="BE574" s="1"/>
      <c r="BI574"/>
      <c r="BK574" s="103"/>
      <c r="BL574" s="104"/>
      <c r="BM574" s="1"/>
      <c r="BN574" s="103"/>
      <c r="BO574" s="147"/>
      <c r="BQ574" s="147"/>
      <c r="BR574" s="6"/>
      <c r="BS574" s="11"/>
      <c r="BT574" s="105"/>
      <c r="BU574" s="105"/>
      <c r="BW574" s="5"/>
      <c r="BX574" s="5"/>
      <c r="CA574" s="6"/>
      <c r="CB574" s="1"/>
      <c r="CD574" s="23"/>
      <c r="CE574" s="23"/>
      <c r="CF574" s="8"/>
      <c r="CG574" s="107"/>
      <c r="CI574" s="109"/>
      <c r="CK574" s="10"/>
      <c r="CL574" s="106"/>
      <c r="CR574" s="1"/>
      <c r="CS574" s="1"/>
      <c r="CT574" s="1"/>
    </row>
    <row r="575" spans="1:98">
      <c r="A575" s="1"/>
      <c r="B575" s="2"/>
      <c r="E575" s="1"/>
      <c r="F575" s="2"/>
      <c r="H575" s="3"/>
      <c r="J575" s="3"/>
      <c r="K575" s="3"/>
      <c r="L575" s="1"/>
      <c r="M575" s="4"/>
      <c r="O575" s="1"/>
      <c r="U575" s="1"/>
      <c r="V575"/>
      <c r="X575" s="111"/>
      <c r="Z575"/>
      <c r="AA575"/>
      <c r="AB575"/>
      <c r="AD575" s="103"/>
      <c r="AE575" s="103"/>
      <c r="AK575" s="107"/>
      <c r="AL575" s="107"/>
      <c r="AM575" s="1"/>
      <c r="AP575" s="100"/>
      <c r="AQ575" s="100"/>
      <c r="AR575" s="100"/>
      <c r="AS575" s="3"/>
      <c r="AT575" s="151"/>
      <c r="AU575"/>
      <c r="AV575" s="147"/>
      <c r="AW575" s="34"/>
      <c r="AY575" s="182"/>
      <c r="BA575" s="100"/>
      <c r="BB575" s="100"/>
      <c r="BC575" s="6"/>
      <c r="BE575" s="1"/>
      <c r="BI575"/>
      <c r="BK575" s="103"/>
      <c r="BL575" s="104"/>
      <c r="BM575" s="1"/>
      <c r="BN575" s="103"/>
      <c r="BO575" s="147"/>
      <c r="BQ575" s="147"/>
      <c r="BR575" s="6"/>
      <c r="BS575" s="11"/>
      <c r="BT575" s="105"/>
      <c r="BU575" s="105"/>
      <c r="BW575" s="5"/>
      <c r="BX575" s="5"/>
      <c r="CA575" s="6"/>
      <c r="CB575" s="1"/>
      <c r="CD575" s="23"/>
      <c r="CE575" s="23"/>
      <c r="CF575" s="8"/>
      <c r="CG575" s="107"/>
      <c r="CI575" s="109"/>
      <c r="CK575" s="10"/>
      <c r="CL575" s="106"/>
      <c r="CR575" s="1"/>
      <c r="CS575" s="1"/>
      <c r="CT575" s="1"/>
    </row>
    <row r="576" spans="1:98">
      <c r="A576" s="1"/>
      <c r="B576" s="2"/>
      <c r="E576" s="1"/>
      <c r="F576" s="2"/>
      <c r="H576" s="3"/>
      <c r="J576" s="3"/>
      <c r="K576" s="3"/>
      <c r="L576" s="1"/>
      <c r="M576" s="4"/>
      <c r="O576" s="1"/>
      <c r="U576" s="1"/>
      <c r="V576"/>
      <c r="X576" s="111"/>
      <c r="Z576"/>
      <c r="AA576"/>
      <c r="AB576"/>
      <c r="AD576" s="103"/>
      <c r="AE576" s="103"/>
      <c r="AH576"/>
      <c r="AK576" s="107"/>
      <c r="AL576" s="107"/>
      <c r="AM576" s="1"/>
      <c r="AP576" s="100"/>
      <c r="AQ576" s="100"/>
      <c r="AR576" s="100"/>
      <c r="AS576" s="3"/>
      <c r="AT576" s="151"/>
      <c r="AU576"/>
      <c r="AV576" s="147"/>
      <c r="AW576" s="34"/>
      <c r="AY576" s="182"/>
      <c r="BA576" s="100"/>
      <c r="BB576" s="100"/>
      <c r="BC576" s="6"/>
      <c r="BE576" s="1"/>
      <c r="BI576"/>
      <c r="BK576" s="103"/>
      <c r="BL576" s="104"/>
      <c r="BM576" s="1"/>
      <c r="BN576" s="103"/>
      <c r="BO576" s="147"/>
      <c r="BQ576" s="147"/>
      <c r="BR576" s="6"/>
      <c r="BS576" s="11"/>
      <c r="BT576" s="105"/>
      <c r="BU576" s="105"/>
      <c r="BW576" s="5"/>
      <c r="BX576" s="5"/>
      <c r="CA576" s="6"/>
      <c r="CB576" s="1"/>
      <c r="CD576" s="23"/>
      <c r="CE576" s="23"/>
      <c r="CF576" s="8"/>
      <c r="CG576" s="107"/>
      <c r="CI576" s="109"/>
      <c r="CK576" s="10"/>
      <c r="CL576" s="106"/>
      <c r="CR576" s="1"/>
      <c r="CS576" s="1"/>
      <c r="CT576" s="1"/>
    </row>
    <row r="577" spans="1:98">
      <c r="A577" s="1"/>
      <c r="B577" s="2"/>
      <c r="E577" s="1"/>
      <c r="F577" s="2"/>
      <c r="H577" s="3"/>
      <c r="J577" s="3"/>
      <c r="K577" s="3"/>
      <c r="L577" s="1"/>
      <c r="M577" s="4"/>
      <c r="O577" s="1"/>
      <c r="U577" s="1"/>
      <c r="V577"/>
      <c r="X577" s="111"/>
      <c r="Z577"/>
      <c r="AA577"/>
      <c r="AB577"/>
      <c r="AD577" s="103"/>
      <c r="AE577" s="103"/>
      <c r="AH577"/>
      <c r="AK577" s="107"/>
      <c r="AL577" s="107"/>
      <c r="AM577" s="1"/>
      <c r="AP577" s="100"/>
      <c r="AQ577" s="100"/>
      <c r="AR577" s="100"/>
      <c r="AS577" s="3"/>
      <c r="AT577" s="151"/>
      <c r="AU577"/>
      <c r="AV577" s="147"/>
      <c r="AW577" s="34"/>
      <c r="AY577" s="182"/>
      <c r="BA577" s="100"/>
      <c r="BB577" s="100"/>
      <c r="BC577" s="6"/>
      <c r="BE577" s="1"/>
      <c r="BI577"/>
      <c r="BK577" s="118"/>
      <c r="BL577" s="104"/>
      <c r="BM577" s="1"/>
      <c r="BN577" s="103"/>
      <c r="BO577" s="147"/>
      <c r="BQ577" s="147"/>
      <c r="BR577" s="6"/>
      <c r="BS577" s="11"/>
      <c r="BT577" s="105"/>
      <c r="BU577" s="105"/>
      <c r="BW577" s="5"/>
      <c r="BX577" s="5"/>
      <c r="CA577" s="6"/>
      <c r="CB577" s="1"/>
      <c r="CD577" s="23"/>
      <c r="CE577" s="23"/>
      <c r="CF577" s="8"/>
      <c r="CG577" s="107"/>
      <c r="CI577" s="109"/>
      <c r="CK577" s="10"/>
      <c r="CL577" s="106"/>
      <c r="CR577" s="1"/>
      <c r="CS577" s="1"/>
      <c r="CT577" s="1"/>
    </row>
    <row r="578" spans="1:98">
      <c r="A578" s="1"/>
      <c r="B578" s="2"/>
      <c r="E578" s="1"/>
      <c r="F578" s="2"/>
      <c r="H578" s="3"/>
      <c r="J578" s="3"/>
      <c r="K578" s="3"/>
      <c r="L578" s="1"/>
      <c r="M578" s="4"/>
      <c r="O578" s="1"/>
      <c r="U578" s="1"/>
      <c r="V578"/>
      <c r="X578" s="111"/>
      <c r="Z578"/>
      <c r="AA578"/>
      <c r="AB578"/>
      <c r="AD578" s="103"/>
      <c r="AE578" s="103"/>
      <c r="AH578"/>
      <c r="AK578" s="107"/>
      <c r="AL578" s="107"/>
      <c r="AM578" s="1"/>
      <c r="AP578" s="100"/>
      <c r="AQ578" s="100"/>
      <c r="AR578" s="100"/>
      <c r="AS578" s="3"/>
      <c r="AT578" s="151"/>
      <c r="AU578"/>
      <c r="AV578" s="147"/>
      <c r="AW578" s="34"/>
      <c r="AY578" s="182"/>
      <c r="BA578" s="100"/>
      <c r="BB578" s="100"/>
      <c r="BC578" s="6"/>
      <c r="BE578" s="1"/>
      <c r="BI578"/>
      <c r="BK578" s="118"/>
      <c r="BL578" s="104"/>
      <c r="BM578" s="1"/>
      <c r="BN578" s="103"/>
      <c r="BO578" s="147"/>
      <c r="BQ578" s="147"/>
      <c r="BR578" s="147"/>
      <c r="BS578" s="11"/>
      <c r="BT578" s="105"/>
      <c r="BU578" s="105"/>
      <c r="BW578" s="5"/>
      <c r="BX578" s="5"/>
      <c r="CA578" s="6"/>
      <c r="CB578" s="1"/>
      <c r="CD578" s="23"/>
      <c r="CE578" s="23"/>
      <c r="CF578" s="8"/>
      <c r="CG578" s="107"/>
      <c r="CI578" s="109"/>
      <c r="CK578" s="10"/>
      <c r="CL578" s="106"/>
      <c r="CR578" s="1"/>
      <c r="CS578" s="1"/>
      <c r="CT578" s="1"/>
    </row>
    <row r="579" spans="1:98">
      <c r="A579" s="1"/>
      <c r="B579" s="2"/>
      <c r="E579" s="1"/>
      <c r="F579" s="2"/>
      <c r="H579" s="3"/>
      <c r="J579" s="3"/>
      <c r="K579" s="3"/>
      <c r="L579" s="1"/>
      <c r="M579" s="4"/>
      <c r="O579" s="1"/>
      <c r="U579" s="1"/>
      <c r="V579"/>
      <c r="X579" s="111"/>
      <c r="Z579"/>
      <c r="AA579"/>
      <c r="AB579"/>
      <c r="AD579" s="103"/>
      <c r="AE579" s="103"/>
      <c r="AH579"/>
      <c r="AK579" s="107"/>
      <c r="AL579" s="107"/>
      <c r="AM579" s="1"/>
      <c r="AP579" s="100"/>
      <c r="AQ579" s="100"/>
      <c r="AR579" s="100"/>
      <c r="AS579" s="3"/>
      <c r="AT579" s="151"/>
      <c r="AU579"/>
      <c r="AV579" s="147"/>
      <c r="AW579" s="34"/>
      <c r="AY579" s="182"/>
      <c r="BA579" s="100"/>
      <c r="BB579" s="100"/>
      <c r="BC579" s="6"/>
      <c r="BE579" s="1"/>
      <c r="BI579"/>
      <c r="BK579" s="118"/>
      <c r="BL579" s="104"/>
      <c r="BM579" s="1"/>
      <c r="BN579" s="103"/>
      <c r="BO579" s="6"/>
      <c r="BQ579" s="6"/>
      <c r="BR579" s="6"/>
      <c r="BS579" s="11"/>
      <c r="BT579" s="105"/>
      <c r="BU579" s="105"/>
      <c r="BW579" s="5"/>
      <c r="BX579" s="5"/>
      <c r="CA579" s="6"/>
      <c r="CB579" s="1"/>
      <c r="CD579" s="23"/>
      <c r="CE579" s="23"/>
      <c r="CF579" s="8"/>
      <c r="CG579" s="107"/>
      <c r="CI579" s="109"/>
      <c r="CK579" s="10"/>
      <c r="CL579" s="106"/>
      <c r="CR579" s="1"/>
      <c r="CS579" s="1"/>
      <c r="CT579" s="1"/>
    </row>
    <row r="580" spans="1:98">
      <c r="A580" s="1"/>
      <c r="B580" s="2"/>
      <c r="E580" s="1"/>
      <c r="F580" s="2"/>
      <c r="H580" s="3"/>
      <c r="J580" s="3"/>
      <c r="K580" s="3"/>
      <c r="L580" s="1"/>
      <c r="M580" s="4"/>
      <c r="O580" s="1"/>
      <c r="U580" s="1"/>
      <c r="V580"/>
      <c r="X580" s="111"/>
      <c r="Z580"/>
      <c r="AA580"/>
      <c r="AB580"/>
      <c r="AD580" s="103"/>
      <c r="AE580" s="103"/>
      <c r="AH580"/>
      <c r="AK580" s="107"/>
      <c r="AL580" s="107"/>
      <c r="AM580" s="1"/>
      <c r="AP580" s="100"/>
      <c r="AQ580" s="100"/>
      <c r="AR580" s="100"/>
      <c r="AS580" s="3"/>
      <c r="AT580" s="151"/>
      <c r="AU580"/>
      <c r="AV580" s="147"/>
      <c r="AW580" s="34"/>
      <c r="AY580" s="182"/>
      <c r="BA580" s="100"/>
      <c r="BB580" s="100"/>
      <c r="BC580" s="6"/>
      <c r="BE580" s="1"/>
      <c r="BI580"/>
      <c r="BK580" s="103"/>
      <c r="BL580" s="104"/>
      <c r="BM580" s="1"/>
      <c r="BN580" s="103"/>
      <c r="BO580" s="147"/>
      <c r="BQ580" s="147"/>
      <c r="BR580" s="6"/>
      <c r="BS580" s="11"/>
      <c r="BT580" s="105"/>
      <c r="BU580" s="105"/>
      <c r="BW580" s="5"/>
      <c r="BX580" s="5"/>
      <c r="CA580" s="6"/>
      <c r="CB580" s="1"/>
      <c r="CD580" s="23"/>
      <c r="CE580" s="23"/>
      <c r="CF580" s="8"/>
      <c r="CG580" s="107"/>
      <c r="CI580" s="109"/>
      <c r="CK580" s="10"/>
      <c r="CL580" s="106"/>
      <c r="CR580" s="1"/>
      <c r="CS580" s="1"/>
      <c r="CT580" s="1"/>
    </row>
    <row r="581" spans="1:98">
      <c r="A581" s="1"/>
      <c r="B581" s="2"/>
      <c r="E581" s="1"/>
      <c r="F581" s="2"/>
      <c r="H581" s="3"/>
      <c r="J581" s="3"/>
      <c r="K581" s="3"/>
      <c r="L581" s="1"/>
      <c r="M581" s="4"/>
      <c r="O581" s="1"/>
      <c r="U581" s="1"/>
      <c r="V581"/>
      <c r="X581" s="111"/>
      <c r="Z581"/>
      <c r="AA581"/>
      <c r="AB581"/>
      <c r="AD581" s="103"/>
      <c r="AE581" s="103"/>
      <c r="AH581"/>
      <c r="AK581" s="107"/>
      <c r="AL581" s="107"/>
      <c r="AM581" s="1"/>
      <c r="AP581" s="100"/>
      <c r="AQ581" s="100"/>
      <c r="AR581" s="100"/>
      <c r="AS581" s="3"/>
      <c r="AT581" s="151"/>
      <c r="AU581"/>
      <c r="AV581" s="147"/>
      <c r="AW581" s="34"/>
      <c r="AY581" s="182"/>
      <c r="BA581" s="100"/>
      <c r="BB581" s="100"/>
      <c r="BC581" s="6"/>
      <c r="BE581" s="1"/>
      <c r="BI581"/>
      <c r="BK581" s="118"/>
      <c r="BL581" s="104"/>
      <c r="BM581" s="1"/>
      <c r="BN581" s="103"/>
      <c r="BO581" s="147"/>
      <c r="BQ581" s="147"/>
      <c r="BR581" s="6"/>
      <c r="BS581" s="11"/>
      <c r="BT581" s="105"/>
      <c r="BU581" s="105"/>
      <c r="BW581" s="5"/>
      <c r="BX581" s="5"/>
      <c r="CA581" s="6"/>
      <c r="CB581" s="1"/>
      <c r="CD581" s="23"/>
      <c r="CE581" s="23"/>
      <c r="CF581" s="8"/>
      <c r="CG581" s="107"/>
      <c r="CI581" s="109"/>
      <c r="CK581" s="10"/>
      <c r="CL581" s="106"/>
      <c r="CR581" s="1"/>
      <c r="CS581" s="1"/>
      <c r="CT581" s="1"/>
    </row>
    <row r="582" spans="1:98">
      <c r="A582" s="1"/>
      <c r="B582" s="2"/>
      <c r="E582" s="1"/>
      <c r="F582" s="2"/>
      <c r="H582" s="3"/>
      <c r="J582" s="3"/>
      <c r="K582" s="3"/>
      <c r="L582" s="1"/>
      <c r="M582" s="4"/>
      <c r="O582" s="1"/>
      <c r="U582" s="1"/>
      <c r="V582"/>
      <c r="X582" s="111"/>
      <c r="Z582"/>
      <c r="AA582"/>
      <c r="AB582"/>
      <c r="AD582" s="103"/>
      <c r="AE582" s="103"/>
      <c r="AH582"/>
      <c r="AK582" s="107"/>
      <c r="AL582" s="107"/>
      <c r="AM582" s="1"/>
      <c r="AP582" s="100"/>
      <c r="AQ582" s="100"/>
      <c r="AR582" s="100"/>
      <c r="AS582" s="3"/>
      <c r="AT582" s="151"/>
      <c r="AU582"/>
      <c r="AV582" s="147"/>
      <c r="AW582" s="34"/>
      <c r="AY582" s="182"/>
      <c r="BA582" s="100"/>
      <c r="BB582" s="100"/>
      <c r="BC582" s="6"/>
      <c r="BE582" s="1"/>
      <c r="BI582"/>
      <c r="BK582" s="103"/>
      <c r="BL582" s="104"/>
      <c r="BM582" s="1"/>
      <c r="BN582" s="103"/>
      <c r="BO582" s="147"/>
      <c r="BQ582" s="147"/>
      <c r="BR582" s="6"/>
      <c r="BS582" s="11"/>
      <c r="BT582" s="105"/>
      <c r="BU582" s="105"/>
      <c r="BW582" s="5"/>
      <c r="BX582" s="5"/>
      <c r="CA582" s="6"/>
      <c r="CB582" s="1"/>
      <c r="CD582" s="23"/>
      <c r="CE582" s="23"/>
      <c r="CF582" s="8"/>
      <c r="CG582" s="107"/>
      <c r="CI582" s="109"/>
      <c r="CK582" s="10"/>
      <c r="CL582" s="106"/>
      <c r="CR582" s="1"/>
      <c r="CS582" s="1"/>
      <c r="CT582" s="1"/>
    </row>
    <row r="583" spans="1:98">
      <c r="A583" s="1"/>
      <c r="B583" s="2"/>
      <c r="E583" s="1"/>
      <c r="F583" s="2"/>
      <c r="H583" s="3"/>
      <c r="J583" s="3"/>
      <c r="K583" s="3"/>
      <c r="L583" s="1"/>
      <c r="M583" s="4"/>
      <c r="O583" s="1"/>
      <c r="U583" s="1"/>
      <c r="V583"/>
      <c r="X583" s="111"/>
      <c r="Z583"/>
      <c r="AA583"/>
      <c r="AB583"/>
      <c r="AD583" s="103"/>
      <c r="AE583" s="103"/>
      <c r="AH583"/>
      <c r="AK583" s="107"/>
      <c r="AL583" s="107"/>
      <c r="AM583" s="1"/>
      <c r="AP583" s="100"/>
      <c r="AQ583" s="100"/>
      <c r="AR583" s="100"/>
      <c r="AS583" s="3"/>
      <c r="AT583" s="151"/>
      <c r="AU583"/>
      <c r="AV583" s="147"/>
      <c r="AW583" s="34"/>
      <c r="AY583" s="182"/>
      <c r="BA583" s="100"/>
      <c r="BB583" s="100"/>
      <c r="BC583" s="6"/>
      <c r="BE583" s="1"/>
      <c r="BI583"/>
      <c r="BK583" s="118"/>
      <c r="BL583" s="104"/>
      <c r="BM583" s="1"/>
      <c r="BN583" s="103"/>
      <c r="BO583" s="147"/>
      <c r="BQ583" s="147"/>
      <c r="BR583" s="6"/>
      <c r="BS583" s="11"/>
      <c r="BT583" s="105"/>
      <c r="BU583" s="105"/>
      <c r="BW583" s="5"/>
      <c r="BX583" s="5"/>
      <c r="CA583" s="6"/>
      <c r="CB583" s="1"/>
      <c r="CD583" s="23"/>
      <c r="CE583" s="23"/>
      <c r="CF583" s="8"/>
      <c r="CG583" s="107"/>
      <c r="CI583" s="109"/>
      <c r="CK583" s="10"/>
      <c r="CL583" s="106"/>
      <c r="CR583" s="1"/>
      <c r="CS583" s="1"/>
      <c r="CT583" s="1"/>
    </row>
    <row r="584" spans="1:98">
      <c r="A584" s="1"/>
      <c r="B584" s="2"/>
      <c r="E584" s="1"/>
      <c r="F584" s="2"/>
      <c r="H584" s="3"/>
      <c r="J584" s="3"/>
      <c r="K584" s="3"/>
      <c r="L584" s="1"/>
      <c r="M584" s="4"/>
      <c r="O584" s="1"/>
      <c r="U584" s="1"/>
      <c r="V584"/>
      <c r="X584" s="111"/>
      <c r="Z584"/>
      <c r="AA584"/>
      <c r="AB584"/>
      <c r="AD584" s="103"/>
      <c r="AE584" s="103"/>
      <c r="AH584"/>
      <c r="AK584" s="107"/>
      <c r="AL584" s="107"/>
      <c r="AM584" s="1"/>
      <c r="AP584" s="100"/>
      <c r="AQ584" s="100"/>
      <c r="AR584" s="100"/>
      <c r="AS584" s="3"/>
      <c r="AT584" s="151"/>
      <c r="AU584"/>
      <c r="AV584" s="147"/>
      <c r="AW584" s="34"/>
      <c r="AY584" s="182"/>
      <c r="BA584" s="100"/>
      <c r="BB584" s="100"/>
      <c r="BC584" s="6"/>
      <c r="BE584" s="1"/>
      <c r="BI584"/>
      <c r="BK584" s="118"/>
      <c r="BL584" s="104"/>
      <c r="BM584" s="1"/>
      <c r="BN584" s="103"/>
      <c r="BO584" s="147"/>
      <c r="BQ584" s="147"/>
      <c r="BR584" s="6"/>
      <c r="BS584" s="11"/>
      <c r="BT584" s="105"/>
      <c r="BU584" s="105"/>
      <c r="BW584" s="5"/>
      <c r="BX584" s="5"/>
      <c r="CA584" s="6"/>
      <c r="CB584" s="1"/>
      <c r="CD584" s="23"/>
      <c r="CE584" s="23"/>
      <c r="CF584" s="8"/>
      <c r="CG584" s="107"/>
      <c r="CI584" s="109"/>
      <c r="CK584" s="10"/>
      <c r="CL584" s="106"/>
      <c r="CR584" s="1"/>
      <c r="CS584" s="1"/>
      <c r="CT584" s="1"/>
    </row>
    <row r="585" spans="1:98">
      <c r="A585" s="1"/>
      <c r="B585" s="2"/>
      <c r="E585" s="1"/>
      <c r="F585" s="2"/>
      <c r="H585" s="3"/>
      <c r="J585" s="3"/>
      <c r="K585" s="3"/>
      <c r="L585" s="1"/>
      <c r="M585" s="4"/>
      <c r="O585" s="1"/>
      <c r="U585" s="1"/>
      <c r="V585"/>
      <c r="X585" s="111"/>
      <c r="Z585"/>
      <c r="AA585"/>
      <c r="AB585"/>
      <c r="AD585" s="103"/>
      <c r="AE585" s="103"/>
      <c r="AH585"/>
      <c r="AK585" s="107"/>
      <c r="AL585" s="107"/>
      <c r="AM585" s="1"/>
      <c r="AP585" s="100"/>
      <c r="AQ585" s="100"/>
      <c r="AR585" s="100"/>
      <c r="AS585" s="3"/>
      <c r="AT585" s="151"/>
      <c r="AU585"/>
      <c r="AV585" s="147"/>
      <c r="AW585" s="34"/>
      <c r="AY585" s="182"/>
      <c r="BA585" s="100"/>
      <c r="BB585" s="100"/>
      <c r="BC585" s="6"/>
      <c r="BE585" s="1"/>
      <c r="BI585"/>
      <c r="BK585" s="103"/>
      <c r="BL585" s="104"/>
      <c r="BM585" s="1"/>
      <c r="BN585" s="103"/>
      <c r="BO585" s="147"/>
      <c r="BQ585" s="147"/>
      <c r="BR585" s="6"/>
      <c r="BS585" s="11"/>
      <c r="BT585" s="105"/>
      <c r="BU585" s="105"/>
      <c r="BW585" s="5"/>
      <c r="BX585" s="5"/>
      <c r="CA585" s="6"/>
      <c r="CB585" s="1"/>
      <c r="CD585" s="23"/>
      <c r="CE585" s="23"/>
      <c r="CF585" s="8"/>
      <c r="CG585" s="107"/>
      <c r="CI585" s="109"/>
      <c r="CK585" s="10"/>
      <c r="CL585" s="106"/>
      <c r="CR585" s="1"/>
      <c r="CS585" s="1"/>
      <c r="CT585" s="1"/>
    </row>
    <row r="586" spans="1:98">
      <c r="A586" s="1"/>
      <c r="B586" s="2"/>
      <c r="E586" s="1"/>
      <c r="F586" s="2"/>
      <c r="H586" s="3"/>
      <c r="J586" s="3"/>
      <c r="K586" s="3"/>
      <c r="L586" s="1"/>
      <c r="M586" s="4"/>
      <c r="O586" s="1"/>
      <c r="U586" s="1"/>
      <c r="V586"/>
      <c r="X586" s="111"/>
      <c r="Z586"/>
      <c r="AA586"/>
      <c r="AB586"/>
      <c r="AD586" s="103"/>
      <c r="AE586" s="103"/>
      <c r="AH586"/>
      <c r="AK586" s="107"/>
      <c r="AL586" s="107"/>
      <c r="AM586" s="1"/>
      <c r="AP586" s="100"/>
      <c r="AQ586" s="100"/>
      <c r="AR586" s="100"/>
      <c r="AS586" s="3"/>
      <c r="AT586" s="151"/>
      <c r="AU586"/>
      <c r="AV586" s="147"/>
      <c r="AW586" s="34"/>
      <c r="AY586" s="182"/>
      <c r="BA586" s="100"/>
      <c r="BB586" s="100"/>
      <c r="BC586" s="6"/>
      <c r="BE586" s="1"/>
      <c r="BI586"/>
      <c r="BK586" s="103"/>
      <c r="BL586" s="104"/>
      <c r="BM586" s="1"/>
      <c r="BN586" s="103"/>
      <c r="BO586" s="147"/>
      <c r="BQ586" s="147"/>
      <c r="BR586" s="6"/>
      <c r="BS586" s="11"/>
      <c r="BT586" s="105"/>
      <c r="BU586" s="105"/>
      <c r="BW586" s="5"/>
      <c r="BX586" s="5"/>
      <c r="CA586" s="6"/>
      <c r="CB586" s="1"/>
      <c r="CD586" s="23"/>
      <c r="CE586" s="23"/>
      <c r="CF586" s="8"/>
      <c r="CG586" s="107"/>
      <c r="CI586" s="109"/>
      <c r="CK586" s="10"/>
      <c r="CL586" s="106"/>
      <c r="CR586" s="1"/>
      <c r="CS586" s="1"/>
      <c r="CT586" s="1"/>
    </row>
    <row r="587" spans="1:98">
      <c r="A587" s="1"/>
      <c r="B587" s="2"/>
      <c r="E587" s="1"/>
      <c r="F587" s="2"/>
      <c r="H587" s="3"/>
      <c r="J587" s="3"/>
      <c r="K587" s="3"/>
      <c r="L587" s="1"/>
      <c r="M587" s="4"/>
      <c r="O587" s="1"/>
      <c r="U587" s="1"/>
      <c r="V587"/>
      <c r="X587" s="111"/>
      <c r="Z587"/>
      <c r="AA587"/>
      <c r="AB587"/>
      <c r="AD587" s="103"/>
      <c r="AE587" s="103"/>
      <c r="AH587"/>
      <c r="AK587" s="107"/>
      <c r="AL587" s="107"/>
      <c r="AM587" s="1"/>
      <c r="AP587" s="100"/>
      <c r="AQ587" s="100"/>
      <c r="AR587" s="100"/>
      <c r="AS587" s="3"/>
      <c r="AT587" s="151"/>
      <c r="AU587"/>
      <c r="AV587" s="147"/>
      <c r="AW587" s="34"/>
      <c r="AY587" s="182"/>
      <c r="BA587" s="100"/>
      <c r="BB587" s="100"/>
      <c r="BC587" s="6"/>
      <c r="BE587" s="1"/>
      <c r="BI587"/>
      <c r="BK587" s="103"/>
      <c r="BL587" s="104"/>
      <c r="BM587" s="1"/>
      <c r="BN587" s="103"/>
      <c r="BO587" s="147"/>
      <c r="BQ587" s="147"/>
      <c r="BR587" s="6"/>
      <c r="BS587" s="11"/>
      <c r="BT587" s="105"/>
      <c r="BU587" s="105"/>
      <c r="BW587" s="5"/>
      <c r="BX587" s="5"/>
      <c r="CA587" s="6"/>
      <c r="CB587" s="1"/>
      <c r="CD587" s="23"/>
      <c r="CE587" s="23"/>
      <c r="CF587" s="8"/>
      <c r="CG587" s="107"/>
      <c r="CI587" s="109"/>
      <c r="CK587" s="10"/>
      <c r="CL587" s="106"/>
      <c r="CR587" s="1"/>
      <c r="CS587" s="1"/>
      <c r="CT587" s="1"/>
    </row>
    <row r="588" spans="1:98">
      <c r="A588" s="1"/>
      <c r="B588" s="2"/>
      <c r="E588" s="1"/>
      <c r="F588" s="2"/>
      <c r="H588" s="3"/>
      <c r="J588" s="3"/>
      <c r="K588" s="3"/>
      <c r="L588" s="1"/>
      <c r="M588" s="4"/>
      <c r="O588" s="1"/>
      <c r="U588" s="1"/>
      <c r="V588"/>
      <c r="X588" s="111"/>
      <c r="Z588"/>
      <c r="AA588"/>
      <c r="AB588"/>
      <c r="AD588" s="103"/>
      <c r="AE588" s="103"/>
      <c r="AH588"/>
      <c r="AK588" s="107"/>
      <c r="AL588" s="107"/>
      <c r="AM588" s="1"/>
      <c r="AP588" s="100"/>
      <c r="AQ588" s="100"/>
      <c r="AR588" s="100"/>
      <c r="AS588" s="3"/>
      <c r="AT588" s="151"/>
      <c r="AU588"/>
      <c r="AV588" s="147"/>
      <c r="AW588" s="34"/>
      <c r="AY588" s="182"/>
      <c r="BA588" s="100"/>
      <c r="BB588" s="100"/>
      <c r="BC588" s="6"/>
      <c r="BE588" s="1"/>
      <c r="BI588"/>
      <c r="BK588" s="103"/>
      <c r="BL588" s="104"/>
      <c r="BM588" s="1"/>
      <c r="BN588" s="103"/>
      <c r="BO588" s="147"/>
      <c r="BQ588" s="147"/>
      <c r="BR588" s="6"/>
      <c r="BS588" s="11"/>
      <c r="BT588" s="105"/>
      <c r="BU588" s="105"/>
      <c r="BW588" s="5"/>
      <c r="BX588" s="5"/>
      <c r="CA588" s="6"/>
      <c r="CB588" s="1"/>
      <c r="CD588" s="23"/>
      <c r="CE588" s="23"/>
      <c r="CF588" s="8"/>
      <c r="CG588" s="107"/>
      <c r="CI588" s="109"/>
      <c r="CK588" s="10"/>
      <c r="CL588" s="106"/>
      <c r="CR588" s="1"/>
      <c r="CS588" s="1"/>
      <c r="CT588" s="1"/>
    </row>
    <row r="589" spans="1:98">
      <c r="A589" s="1"/>
      <c r="B589" s="2"/>
      <c r="E589" s="1"/>
      <c r="F589" s="2"/>
      <c r="H589" s="3"/>
      <c r="J589" s="3"/>
      <c r="K589" s="3"/>
      <c r="L589" s="1"/>
      <c r="M589" s="4"/>
      <c r="O589" s="1"/>
      <c r="U589" s="1"/>
      <c r="V589"/>
      <c r="X589" s="111"/>
      <c r="Z589"/>
      <c r="AA589"/>
      <c r="AB589"/>
      <c r="AD589" s="103"/>
      <c r="AE589" s="103"/>
      <c r="AH589"/>
      <c r="AK589" s="107"/>
      <c r="AL589" s="107"/>
      <c r="AM589" s="1"/>
      <c r="AP589" s="100"/>
      <c r="AQ589" s="100"/>
      <c r="AR589" s="100"/>
      <c r="AS589" s="3"/>
      <c r="AT589" s="151"/>
      <c r="AU589"/>
      <c r="AV589" s="147"/>
      <c r="AW589" s="34"/>
      <c r="AY589" s="182"/>
      <c r="BA589" s="100"/>
      <c r="BB589" s="100"/>
      <c r="BC589" s="6"/>
      <c r="BE589" s="1"/>
      <c r="BI589"/>
      <c r="BK589" s="118"/>
      <c r="BL589" s="104"/>
      <c r="BM589" s="1"/>
      <c r="BN589" s="103"/>
      <c r="BO589" s="147"/>
      <c r="BQ589" s="147"/>
      <c r="BR589" s="6"/>
      <c r="BS589" s="11"/>
      <c r="BT589" s="105"/>
      <c r="BU589" s="105"/>
      <c r="BW589" s="5"/>
      <c r="BX589" s="5"/>
      <c r="CA589" s="6"/>
      <c r="CB589" s="1"/>
      <c r="CD589" s="23"/>
      <c r="CE589" s="23"/>
      <c r="CF589" s="8"/>
      <c r="CG589" s="107"/>
      <c r="CI589" s="109"/>
      <c r="CK589" s="10"/>
      <c r="CL589" s="106"/>
      <c r="CR589" s="1"/>
      <c r="CS589" s="1"/>
      <c r="CT589" s="1"/>
    </row>
    <row r="590" spans="1:98">
      <c r="A590" s="1"/>
      <c r="B590" s="2"/>
      <c r="E590" s="1"/>
      <c r="F590" s="2"/>
      <c r="H590" s="3"/>
      <c r="J590" s="3"/>
      <c r="K590" s="3"/>
      <c r="L590" s="1"/>
      <c r="M590" s="4"/>
      <c r="O590" s="1"/>
      <c r="U590" s="1"/>
      <c r="V590"/>
      <c r="X590" s="111"/>
      <c r="Z590"/>
      <c r="AA590"/>
      <c r="AB590"/>
      <c r="AD590" s="103"/>
      <c r="AE590" s="103"/>
      <c r="AH590"/>
      <c r="AK590" s="107"/>
      <c r="AL590" s="107"/>
      <c r="AM590" s="1"/>
      <c r="AP590" s="100"/>
      <c r="AQ590" s="100"/>
      <c r="AR590" s="100"/>
      <c r="AS590" s="3"/>
      <c r="AT590" s="151"/>
      <c r="AU590"/>
      <c r="AV590" s="147"/>
      <c r="AW590" s="34"/>
      <c r="AY590" s="182"/>
      <c r="BA590" s="100"/>
      <c r="BB590" s="100"/>
      <c r="BC590" s="6"/>
      <c r="BE590" s="1"/>
      <c r="BI590"/>
      <c r="BK590" s="118"/>
      <c r="BL590" s="104"/>
      <c r="BM590" s="1"/>
      <c r="BN590" s="103"/>
      <c r="BO590" s="147"/>
      <c r="BQ590" s="147"/>
      <c r="BR590" s="6"/>
      <c r="BS590" s="11"/>
      <c r="BT590" s="105"/>
      <c r="BU590" s="105"/>
      <c r="BW590" s="5"/>
      <c r="BX590" s="5"/>
      <c r="CA590" s="6"/>
      <c r="CB590" s="1"/>
      <c r="CD590" s="23"/>
      <c r="CE590" s="23"/>
      <c r="CF590" s="8"/>
      <c r="CG590" s="107"/>
      <c r="CI590" s="109"/>
      <c r="CK590" s="10"/>
      <c r="CL590" s="106"/>
      <c r="CR590" s="1"/>
      <c r="CS590" s="1"/>
      <c r="CT590" s="1"/>
    </row>
    <row r="591" spans="1:98">
      <c r="A591" s="1"/>
      <c r="B591" s="2"/>
      <c r="E591" s="1"/>
      <c r="F591" s="2"/>
      <c r="H591" s="3"/>
      <c r="J591" s="3"/>
      <c r="K591" s="3"/>
      <c r="L591" s="1"/>
      <c r="M591" s="4"/>
      <c r="O591" s="1"/>
      <c r="U591" s="1"/>
      <c r="V591"/>
      <c r="X591" s="111"/>
      <c r="Z591"/>
      <c r="AA591"/>
      <c r="AB591"/>
      <c r="AD591" s="103"/>
      <c r="AE591" s="103"/>
      <c r="AH591"/>
      <c r="AK591" s="107"/>
      <c r="AL591" s="107"/>
      <c r="AM591" s="1"/>
      <c r="AP591" s="100"/>
      <c r="AQ591" s="100"/>
      <c r="AR591" s="100"/>
      <c r="AS591" s="3"/>
      <c r="AT591" s="151"/>
      <c r="AU591"/>
      <c r="AV591" s="147"/>
      <c r="AW591" s="34"/>
      <c r="AY591" s="182"/>
      <c r="BA591" s="100"/>
      <c r="BB591" s="100"/>
      <c r="BC591" s="6"/>
      <c r="BE591" s="1"/>
      <c r="BI591"/>
      <c r="BK591" s="118"/>
      <c r="BL591" s="104"/>
      <c r="BM591" s="1"/>
      <c r="BN591" s="103"/>
      <c r="BO591" s="147"/>
      <c r="BQ591" s="147"/>
      <c r="BR591" s="6"/>
      <c r="BS591" s="11"/>
      <c r="BT591" s="105"/>
      <c r="BU591" s="105"/>
      <c r="BW591" s="5"/>
      <c r="BX591" s="5"/>
      <c r="CA591" s="6"/>
      <c r="CB591" s="1"/>
      <c r="CD591" s="23"/>
      <c r="CE591" s="23"/>
      <c r="CF591" s="8"/>
      <c r="CG591" s="107"/>
      <c r="CI591" s="109"/>
      <c r="CK591" s="10"/>
      <c r="CL591" s="106"/>
      <c r="CR591" s="1"/>
      <c r="CS591" s="1"/>
      <c r="CT591" s="1"/>
    </row>
    <row r="592" spans="1:98">
      <c r="A592" s="1"/>
      <c r="B592" s="2"/>
      <c r="E592" s="1"/>
      <c r="F592" s="2"/>
      <c r="H592" s="3"/>
      <c r="J592" s="3"/>
      <c r="K592" s="3"/>
      <c r="L592" s="1"/>
      <c r="M592" s="4"/>
      <c r="O592" s="1"/>
      <c r="U592" s="1"/>
      <c r="V592"/>
      <c r="X592" s="111"/>
      <c r="Z592"/>
      <c r="AA592"/>
      <c r="AB592"/>
      <c r="AD592" s="103"/>
      <c r="AE592" s="103"/>
      <c r="AH592"/>
      <c r="AK592" s="107"/>
      <c r="AL592" s="107"/>
      <c r="AM592" s="1"/>
      <c r="AP592" s="100"/>
      <c r="AQ592" s="100"/>
      <c r="AR592" s="100"/>
      <c r="AS592" s="3"/>
      <c r="AT592" s="151"/>
      <c r="AU592"/>
      <c r="AV592" s="147"/>
      <c r="AW592" s="34"/>
      <c r="AY592" s="182"/>
      <c r="BA592" s="100"/>
      <c r="BB592" s="100"/>
      <c r="BC592" s="6"/>
      <c r="BE592" s="1"/>
      <c r="BI592"/>
      <c r="BK592" s="118"/>
      <c r="BL592" s="104"/>
      <c r="BM592" s="1"/>
      <c r="BN592" s="103"/>
      <c r="BO592" s="147"/>
      <c r="BQ592" s="147"/>
      <c r="BR592" s="6"/>
      <c r="BS592" s="11"/>
      <c r="BT592" s="105"/>
      <c r="BU592" s="105"/>
      <c r="BW592" s="5"/>
      <c r="BX592" s="5"/>
      <c r="CA592" s="6"/>
      <c r="CB592" s="1"/>
      <c r="CD592" s="23"/>
      <c r="CE592" s="23"/>
      <c r="CF592" s="8"/>
      <c r="CG592" s="107"/>
      <c r="CI592" s="109"/>
      <c r="CK592" s="10"/>
      <c r="CL592" s="106"/>
      <c r="CR592" s="1"/>
      <c r="CS592" s="1"/>
      <c r="CT592" s="1"/>
    </row>
    <row r="593" spans="1:98">
      <c r="A593" s="1"/>
      <c r="B593" s="2"/>
      <c r="E593" s="1"/>
      <c r="F593" s="2"/>
      <c r="H593" s="3"/>
      <c r="J593" s="3"/>
      <c r="K593" s="3"/>
      <c r="L593" s="1"/>
      <c r="M593" s="4"/>
      <c r="O593" s="1"/>
      <c r="U593" s="1"/>
      <c r="V593"/>
      <c r="X593" s="111"/>
      <c r="Z593"/>
      <c r="AA593"/>
      <c r="AB593"/>
      <c r="AD593" s="103"/>
      <c r="AE593" s="103"/>
      <c r="AH593"/>
      <c r="AK593" s="107"/>
      <c r="AL593" s="107"/>
      <c r="AM593" s="1"/>
      <c r="AP593" s="100"/>
      <c r="AQ593" s="100"/>
      <c r="AR593" s="100"/>
      <c r="AS593" s="3"/>
      <c r="AT593" s="151"/>
      <c r="AU593"/>
      <c r="AV593" s="147"/>
      <c r="AW593" s="34"/>
      <c r="AY593" s="182"/>
      <c r="BA593" s="100"/>
      <c r="BB593" s="100"/>
      <c r="BC593" s="6"/>
      <c r="BE593" s="1"/>
      <c r="BI593"/>
      <c r="BK593" s="118"/>
      <c r="BL593" s="104"/>
      <c r="BM593" s="1"/>
      <c r="BN593" s="103"/>
      <c r="BO593" s="147"/>
      <c r="BQ593" s="147"/>
      <c r="BR593" s="6"/>
      <c r="BS593" s="11"/>
      <c r="BT593" s="105"/>
      <c r="BU593" s="105"/>
      <c r="BW593" s="5"/>
      <c r="BX593" s="5"/>
      <c r="CA593" s="6"/>
      <c r="CB593" s="1"/>
      <c r="CD593" s="23"/>
      <c r="CE593" s="23"/>
      <c r="CF593" s="8"/>
      <c r="CG593" s="107"/>
      <c r="CI593" s="109"/>
      <c r="CK593" s="10"/>
      <c r="CL593" s="106"/>
      <c r="CR593" s="1"/>
      <c r="CS593" s="1"/>
      <c r="CT593" s="1"/>
    </row>
    <row r="594" spans="1:98">
      <c r="A594" s="1"/>
      <c r="B594" s="2"/>
      <c r="E594" s="1"/>
      <c r="F594" s="2"/>
      <c r="H594" s="3"/>
      <c r="J594" s="3"/>
      <c r="K594" s="3"/>
      <c r="L594" s="1"/>
      <c r="M594" s="4"/>
      <c r="O594" s="1"/>
      <c r="U594" s="1"/>
      <c r="V594"/>
      <c r="X594" s="111"/>
      <c r="Z594"/>
      <c r="AA594"/>
      <c r="AB594"/>
      <c r="AD594" s="103"/>
      <c r="AE594" s="103"/>
      <c r="AH594"/>
      <c r="AK594" s="107"/>
      <c r="AL594" s="107"/>
      <c r="AM594" s="1"/>
      <c r="AP594" s="100"/>
      <c r="AQ594" s="100"/>
      <c r="AR594" s="100"/>
      <c r="AS594" s="3"/>
      <c r="AT594" s="151"/>
      <c r="AU594"/>
      <c r="AV594" s="147"/>
      <c r="AW594" s="34"/>
      <c r="AY594" s="182"/>
      <c r="BA594" s="100"/>
      <c r="BB594" s="100"/>
      <c r="BC594" s="6"/>
      <c r="BE594" s="1"/>
      <c r="BI594"/>
      <c r="BK594" s="118"/>
      <c r="BL594" s="104"/>
      <c r="BM594" s="1"/>
      <c r="BN594" s="103"/>
      <c r="BO594" s="147"/>
      <c r="BQ594" s="147"/>
      <c r="BR594" s="6"/>
      <c r="BS594" s="11"/>
      <c r="BT594" s="105"/>
      <c r="BU594" s="105"/>
      <c r="BW594" s="5"/>
      <c r="BX594" s="5"/>
      <c r="CA594" s="6"/>
      <c r="CB594" s="1"/>
      <c r="CD594" s="23"/>
      <c r="CE594" s="23"/>
      <c r="CF594" s="8"/>
      <c r="CG594" s="107"/>
      <c r="CI594" s="109"/>
      <c r="CK594" s="10"/>
      <c r="CL594" s="106"/>
      <c r="CR594" s="1"/>
      <c r="CS594" s="1"/>
      <c r="CT594" s="1"/>
    </row>
    <row r="595" spans="1:98">
      <c r="A595" s="1"/>
      <c r="B595" s="2"/>
      <c r="E595" s="1"/>
      <c r="F595" s="2"/>
      <c r="H595" s="3"/>
      <c r="J595" s="3"/>
      <c r="K595" s="3"/>
      <c r="L595" s="1"/>
      <c r="M595" s="4"/>
      <c r="O595" s="1"/>
      <c r="U595" s="1"/>
      <c r="V595"/>
      <c r="X595" s="111"/>
      <c r="Z595"/>
      <c r="AA595"/>
      <c r="AB595"/>
      <c r="AD595" s="103"/>
      <c r="AE595" s="103"/>
      <c r="AH595"/>
      <c r="AK595" s="107"/>
      <c r="AL595" s="107"/>
      <c r="AM595" s="1"/>
      <c r="AP595" s="100"/>
      <c r="AQ595" s="100"/>
      <c r="AR595" s="100"/>
      <c r="AS595" s="3"/>
      <c r="AT595" s="151"/>
      <c r="AU595"/>
      <c r="AV595" s="147"/>
      <c r="AW595" s="34"/>
      <c r="AY595" s="182"/>
      <c r="BA595" s="100"/>
      <c r="BB595" s="100"/>
      <c r="BC595" s="6"/>
      <c r="BE595" s="1"/>
      <c r="BI595"/>
      <c r="BK595" s="103"/>
      <c r="BL595" s="104"/>
      <c r="BM595" s="1"/>
      <c r="BN595" s="103"/>
      <c r="BO595" s="147"/>
      <c r="BQ595" s="147"/>
      <c r="BR595" s="6"/>
      <c r="BS595" s="11"/>
      <c r="BT595" s="105"/>
      <c r="BU595" s="105"/>
      <c r="BW595" s="5"/>
      <c r="BX595" s="5"/>
      <c r="CA595" s="6"/>
      <c r="CB595" s="1"/>
      <c r="CD595" s="23"/>
      <c r="CE595" s="23"/>
      <c r="CF595" s="8"/>
      <c r="CG595" s="107"/>
      <c r="CI595" s="109"/>
      <c r="CK595" s="10"/>
      <c r="CL595" s="106"/>
      <c r="CR595" s="1"/>
      <c r="CS595" s="1"/>
      <c r="CT595" s="1"/>
    </row>
    <row r="596" spans="1:98">
      <c r="A596" s="1"/>
      <c r="B596" s="2"/>
      <c r="E596" s="1"/>
      <c r="F596" s="2"/>
      <c r="H596" s="3"/>
      <c r="J596" s="3"/>
      <c r="K596" s="3"/>
      <c r="L596" s="1"/>
      <c r="M596" s="4"/>
      <c r="O596" s="1"/>
      <c r="U596" s="1"/>
      <c r="V596"/>
      <c r="X596" s="111"/>
      <c r="Z596"/>
      <c r="AA596"/>
      <c r="AB596"/>
      <c r="AD596" s="103"/>
      <c r="AE596" s="103"/>
      <c r="AH596"/>
      <c r="AK596" s="107"/>
      <c r="AL596" s="107"/>
      <c r="AM596" s="1"/>
      <c r="AP596" s="100"/>
      <c r="AQ596" s="100"/>
      <c r="AR596" s="100"/>
      <c r="AS596" s="3"/>
      <c r="AT596" s="151"/>
      <c r="AU596"/>
      <c r="AV596" s="147"/>
      <c r="AW596" s="34"/>
      <c r="AY596" s="182"/>
      <c r="BA596" s="100"/>
      <c r="BB596" s="100"/>
      <c r="BC596" s="6"/>
      <c r="BE596" s="1"/>
      <c r="BI596"/>
      <c r="BK596" s="118"/>
      <c r="BL596" s="104"/>
      <c r="BM596" s="1"/>
      <c r="BN596" s="103"/>
      <c r="BO596" s="147"/>
      <c r="BQ596" s="147"/>
      <c r="BR596" s="6"/>
      <c r="BS596" s="11"/>
      <c r="BT596" s="105"/>
      <c r="BU596" s="105"/>
      <c r="BW596" s="5"/>
      <c r="BX596" s="5"/>
      <c r="CA596" s="6"/>
      <c r="CB596" s="1"/>
      <c r="CD596" s="23"/>
      <c r="CE596" s="23"/>
      <c r="CF596" s="8"/>
      <c r="CG596" s="107"/>
      <c r="CI596" s="109"/>
      <c r="CK596" s="10"/>
      <c r="CL596" s="106"/>
      <c r="CR596" s="1"/>
      <c r="CS596" s="1"/>
      <c r="CT596" s="1"/>
    </row>
    <row r="597" spans="1:98">
      <c r="A597" s="1"/>
      <c r="B597" s="2"/>
      <c r="E597" s="1"/>
      <c r="F597" s="2"/>
      <c r="H597" s="3"/>
      <c r="J597" s="3"/>
      <c r="K597" s="3"/>
      <c r="L597" s="1"/>
      <c r="M597" s="4"/>
      <c r="O597" s="1"/>
      <c r="U597" s="1"/>
      <c r="V597"/>
      <c r="X597" s="111"/>
      <c r="Z597"/>
      <c r="AA597"/>
      <c r="AB597"/>
      <c r="AD597" s="103"/>
      <c r="AE597" s="103"/>
      <c r="AH597"/>
      <c r="AK597" s="107"/>
      <c r="AL597" s="107"/>
      <c r="AM597" s="1"/>
      <c r="AP597" s="100"/>
      <c r="AQ597" s="100"/>
      <c r="AR597" s="100"/>
      <c r="AS597" s="3"/>
      <c r="AT597" s="151"/>
      <c r="AU597"/>
      <c r="AV597" s="147"/>
      <c r="AW597" s="34"/>
      <c r="AY597" s="182"/>
      <c r="BA597" s="100"/>
      <c r="BB597" s="100"/>
      <c r="BC597" s="6"/>
      <c r="BE597" s="1"/>
      <c r="BI597"/>
      <c r="BK597" s="118"/>
      <c r="BL597" s="104"/>
      <c r="BM597" s="1"/>
      <c r="BN597" s="103"/>
      <c r="BO597" s="147"/>
      <c r="BQ597" s="147"/>
      <c r="BR597" s="147"/>
      <c r="BS597" s="11"/>
      <c r="BT597" s="105"/>
      <c r="BU597" s="105"/>
      <c r="BW597" s="5"/>
      <c r="BX597" s="5"/>
      <c r="CA597" s="6"/>
      <c r="CB597" s="1"/>
      <c r="CD597" s="23"/>
      <c r="CE597" s="23"/>
      <c r="CF597" s="8"/>
      <c r="CG597" s="107"/>
      <c r="CI597" s="109"/>
      <c r="CK597" s="10"/>
      <c r="CL597" s="106"/>
      <c r="CR597" s="1"/>
      <c r="CS597" s="1"/>
      <c r="CT597" s="1"/>
    </row>
    <row r="598" spans="1:98">
      <c r="A598" s="1"/>
      <c r="B598" s="2"/>
      <c r="E598" s="1"/>
      <c r="F598" s="2"/>
      <c r="H598" s="3"/>
      <c r="J598" s="3"/>
      <c r="K598" s="3"/>
      <c r="L598" s="1"/>
      <c r="M598" s="4"/>
      <c r="O598" s="1"/>
      <c r="U598" s="1"/>
      <c r="V598"/>
      <c r="X598" s="111"/>
      <c r="Z598"/>
      <c r="AA598"/>
      <c r="AB598"/>
      <c r="AD598" s="103"/>
      <c r="AE598" s="103"/>
      <c r="AH598"/>
      <c r="AK598" s="107"/>
      <c r="AL598" s="107"/>
      <c r="AM598" s="1"/>
      <c r="AP598" s="100"/>
      <c r="AQ598" s="100"/>
      <c r="AR598" s="100"/>
      <c r="AS598" s="3"/>
      <c r="AT598" s="151"/>
      <c r="AU598"/>
      <c r="AV598" s="147"/>
      <c r="AW598" s="34"/>
      <c r="AY598" s="182"/>
      <c r="BA598" s="100"/>
      <c r="BB598" s="100"/>
      <c r="BC598" s="6"/>
      <c r="BE598" s="1"/>
      <c r="BI598"/>
      <c r="BK598" s="103"/>
      <c r="BL598" s="104"/>
      <c r="BM598" s="1"/>
      <c r="BN598" s="103"/>
      <c r="BO598" s="147"/>
      <c r="BQ598" s="147"/>
      <c r="BR598" s="6"/>
      <c r="BS598" s="11"/>
      <c r="BT598" s="105"/>
      <c r="BU598" s="105"/>
      <c r="BW598" s="5"/>
      <c r="BX598" s="5"/>
      <c r="CA598" s="6"/>
      <c r="CB598" s="1"/>
      <c r="CD598" s="23"/>
      <c r="CE598" s="23"/>
      <c r="CF598" s="8"/>
      <c r="CG598" s="107"/>
      <c r="CI598" s="109"/>
      <c r="CK598" s="10"/>
      <c r="CL598" s="106"/>
      <c r="CR598" s="1"/>
      <c r="CS598" s="1"/>
      <c r="CT598" s="1"/>
    </row>
    <row r="599" spans="1:98">
      <c r="A599" s="1"/>
      <c r="B599" s="2"/>
      <c r="E599" s="1"/>
      <c r="F599" s="2"/>
      <c r="H599" s="3"/>
      <c r="J599" s="3"/>
      <c r="K599" s="3"/>
      <c r="L599" s="1"/>
      <c r="M599" s="4"/>
      <c r="O599" s="1"/>
      <c r="U599" s="1"/>
      <c r="V599"/>
      <c r="X599" s="111"/>
      <c r="Z599"/>
      <c r="AA599"/>
      <c r="AB599"/>
      <c r="AD599" s="103"/>
      <c r="AE599" s="103"/>
      <c r="AH599"/>
      <c r="AK599" s="107"/>
      <c r="AL599" s="107"/>
      <c r="AM599" s="1"/>
      <c r="AP599" s="100"/>
      <c r="AQ599" s="100"/>
      <c r="AR599" s="100"/>
      <c r="AS599" s="3"/>
      <c r="AT599" s="151"/>
      <c r="AU599"/>
      <c r="AV599" s="147"/>
      <c r="AW599" s="34"/>
      <c r="AY599" s="182"/>
      <c r="BA599" s="100"/>
      <c r="BB599" s="100"/>
      <c r="BC599" s="6"/>
      <c r="BE599" s="1"/>
      <c r="BI599"/>
      <c r="BK599" s="103"/>
      <c r="BL599" s="104"/>
      <c r="BM599" s="1"/>
      <c r="BN599" s="103"/>
      <c r="BO599" s="147"/>
      <c r="BQ599" s="147"/>
      <c r="BR599" s="6"/>
      <c r="BS599" s="11"/>
      <c r="BT599" s="105"/>
      <c r="BU599" s="105"/>
      <c r="BW599" s="5"/>
      <c r="BX599" s="5"/>
      <c r="CA599" s="6"/>
      <c r="CB599" s="1"/>
      <c r="CD599" s="23"/>
      <c r="CE599" s="23"/>
      <c r="CF599" s="8"/>
      <c r="CG599" s="107"/>
      <c r="CI599" s="109"/>
      <c r="CK599" s="10"/>
      <c r="CL599" s="106"/>
      <c r="CR599" s="1"/>
      <c r="CS599" s="1"/>
      <c r="CT599" s="1"/>
    </row>
    <row r="600" spans="1:98">
      <c r="A600" s="1"/>
      <c r="B600" s="2"/>
      <c r="E600" s="1"/>
      <c r="F600" s="2"/>
      <c r="H600" s="3"/>
      <c r="J600" s="3"/>
      <c r="K600" s="3"/>
      <c r="L600" s="1"/>
      <c r="M600" s="4"/>
      <c r="O600" s="1"/>
      <c r="U600" s="1"/>
      <c r="V600"/>
      <c r="X600" s="111"/>
      <c r="Z600"/>
      <c r="AA600"/>
      <c r="AB600"/>
      <c r="AD600" s="103"/>
      <c r="AE600" s="103"/>
      <c r="AH600"/>
      <c r="AK600" s="107"/>
      <c r="AL600" s="107"/>
      <c r="AM600" s="1"/>
      <c r="AP600" s="100"/>
      <c r="AQ600" s="100"/>
      <c r="AR600" s="100"/>
      <c r="AS600" s="3"/>
      <c r="AT600" s="151"/>
      <c r="AU600"/>
      <c r="AV600" s="147"/>
      <c r="AW600" s="34"/>
      <c r="AY600" s="182"/>
      <c r="BA600" s="100"/>
      <c r="BB600" s="100"/>
      <c r="BC600" s="6"/>
      <c r="BE600" s="1"/>
      <c r="BI600"/>
      <c r="BK600" s="118"/>
      <c r="BL600" s="104"/>
      <c r="BM600" s="1"/>
      <c r="BN600" s="103"/>
      <c r="BO600" s="147"/>
      <c r="BQ600" s="147"/>
      <c r="BR600" s="6"/>
      <c r="BS600" s="11"/>
      <c r="BT600" s="105"/>
      <c r="BU600" s="105"/>
      <c r="BW600" s="5"/>
      <c r="BX600" s="5"/>
      <c r="CA600" s="6"/>
      <c r="CB600" s="1"/>
      <c r="CD600" s="23"/>
      <c r="CE600" s="23"/>
      <c r="CF600" s="8"/>
      <c r="CG600" s="107"/>
      <c r="CI600" s="109"/>
      <c r="CK600" s="10"/>
      <c r="CL600" s="106"/>
      <c r="CR600" s="1"/>
      <c r="CS600" s="1"/>
      <c r="CT600" s="1"/>
    </row>
    <row r="601" spans="1:98">
      <c r="A601" s="1"/>
      <c r="B601" s="2"/>
      <c r="E601" s="1"/>
      <c r="F601" s="2"/>
      <c r="H601" s="3"/>
      <c r="J601" s="3"/>
      <c r="K601" s="3"/>
      <c r="L601" s="1"/>
      <c r="M601" s="4"/>
      <c r="O601" s="1"/>
      <c r="U601" s="1"/>
      <c r="V601"/>
      <c r="X601" s="111"/>
      <c r="Z601"/>
      <c r="AA601"/>
      <c r="AB601"/>
      <c r="AD601" s="103"/>
      <c r="AE601" s="103"/>
      <c r="AH601"/>
      <c r="AK601" s="107"/>
      <c r="AL601" s="107"/>
      <c r="AM601" s="1"/>
      <c r="AP601" s="100"/>
      <c r="AQ601" s="100"/>
      <c r="AR601" s="100"/>
      <c r="AS601" s="3"/>
      <c r="AT601" s="151"/>
      <c r="AU601"/>
      <c r="AV601" s="147"/>
      <c r="AW601" s="34"/>
      <c r="AY601" s="182"/>
      <c r="BA601" s="100"/>
      <c r="BB601" s="100"/>
      <c r="BC601" s="6"/>
      <c r="BE601" s="1"/>
      <c r="BI601"/>
      <c r="BK601" s="118"/>
      <c r="BL601" s="104"/>
      <c r="BM601" s="1"/>
      <c r="BN601" s="103"/>
      <c r="BO601" s="6"/>
      <c r="BQ601" s="6"/>
      <c r="BR601" s="6"/>
      <c r="BS601" s="11"/>
      <c r="BT601" s="105"/>
      <c r="BU601" s="105"/>
      <c r="BW601" s="5"/>
      <c r="BX601" s="5"/>
      <c r="CA601" s="6"/>
      <c r="CB601" s="1"/>
      <c r="CD601" s="23"/>
      <c r="CE601" s="23"/>
      <c r="CF601" s="8"/>
      <c r="CG601" s="107"/>
      <c r="CI601" s="109"/>
      <c r="CK601" s="10"/>
      <c r="CL601" s="106"/>
      <c r="CR601" s="1"/>
      <c r="CS601" s="1"/>
      <c r="CT601" s="1"/>
    </row>
    <row r="602" spans="1:98">
      <c r="A602" s="1"/>
      <c r="B602" s="2"/>
      <c r="E602" s="1"/>
      <c r="F602" s="2"/>
      <c r="H602" s="3"/>
      <c r="J602" s="3"/>
      <c r="K602" s="3"/>
      <c r="L602" s="1"/>
      <c r="M602" s="4"/>
      <c r="O602" s="1"/>
      <c r="U602" s="1"/>
      <c r="V602"/>
      <c r="X602" s="111"/>
      <c r="Z602"/>
      <c r="AA602"/>
      <c r="AB602"/>
      <c r="AD602" s="103"/>
      <c r="AE602" s="103"/>
      <c r="AH602"/>
      <c r="AK602" s="107"/>
      <c r="AL602" s="107"/>
      <c r="AM602" s="1"/>
      <c r="AP602" s="100"/>
      <c r="AQ602" s="100"/>
      <c r="AR602" s="100"/>
      <c r="AS602" s="3"/>
      <c r="AT602" s="151"/>
      <c r="AU602"/>
      <c r="AV602" s="147"/>
      <c r="AW602" s="34"/>
      <c r="AY602" s="182"/>
      <c r="BA602" s="100"/>
      <c r="BB602" s="100"/>
      <c r="BC602" s="6"/>
      <c r="BE602" s="1"/>
      <c r="BI602"/>
      <c r="BK602" s="103"/>
      <c r="BL602" s="104"/>
      <c r="BM602" s="1"/>
      <c r="BN602" s="103"/>
      <c r="BO602" s="147"/>
      <c r="BQ602" s="147"/>
      <c r="BR602" s="6"/>
      <c r="BS602" s="11"/>
      <c r="BT602" s="105"/>
      <c r="BU602" s="105"/>
      <c r="BW602" s="5"/>
      <c r="BX602" s="5"/>
      <c r="CA602" s="6"/>
      <c r="CB602" s="1"/>
      <c r="CD602" s="23"/>
      <c r="CE602" s="23"/>
      <c r="CF602" s="8"/>
      <c r="CG602" s="107"/>
      <c r="CI602" s="109"/>
      <c r="CK602" s="10"/>
      <c r="CL602" s="106"/>
      <c r="CR602" s="1"/>
      <c r="CS602" s="1"/>
      <c r="CT602" s="1"/>
    </row>
    <row r="603" spans="1:98">
      <c r="A603" s="1"/>
      <c r="B603" s="2"/>
      <c r="E603" s="1"/>
      <c r="F603" s="2"/>
      <c r="H603" s="3"/>
      <c r="J603" s="3"/>
      <c r="K603" s="3"/>
      <c r="L603" s="1"/>
      <c r="M603" s="4"/>
      <c r="O603" s="1"/>
      <c r="U603" s="1"/>
      <c r="V603"/>
      <c r="X603" s="111"/>
      <c r="Z603"/>
      <c r="AA603"/>
      <c r="AB603"/>
      <c r="AD603" s="103"/>
      <c r="AE603" s="103"/>
      <c r="AH603"/>
      <c r="AK603" s="107"/>
      <c r="AL603" s="107"/>
      <c r="AM603" s="1"/>
      <c r="AP603" s="100"/>
      <c r="AQ603" s="100"/>
      <c r="AR603" s="100"/>
      <c r="AS603" s="3"/>
      <c r="AT603" s="151"/>
      <c r="AU603"/>
      <c r="AV603" s="147"/>
      <c r="AW603" s="34"/>
      <c r="AY603" s="182"/>
      <c r="BA603" s="100"/>
      <c r="BB603" s="100"/>
      <c r="BC603" s="6"/>
      <c r="BE603" s="1"/>
      <c r="BI603"/>
      <c r="BK603" s="103"/>
      <c r="BL603" s="104"/>
      <c r="BM603" s="1"/>
      <c r="BN603" s="103"/>
      <c r="BO603" s="147"/>
      <c r="BQ603" s="147"/>
      <c r="BR603" s="6"/>
      <c r="BS603" s="11"/>
      <c r="BT603" s="105"/>
      <c r="BU603" s="105"/>
      <c r="BW603" s="5"/>
      <c r="BX603" s="5"/>
      <c r="CA603" s="6"/>
      <c r="CB603" s="1"/>
      <c r="CD603" s="23"/>
      <c r="CE603" s="23"/>
      <c r="CF603" s="8"/>
      <c r="CG603" s="107"/>
      <c r="CI603" s="109"/>
      <c r="CK603" s="10"/>
      <c r="CL603" s="106"/>
      <c r="CR603" s="1"/>
      <c r="CS603" s="1"/>
      <c r="CT603" s="1"/>
    </row>
    <row r="604" spans="1:98">
      <c r="A604" s="1"/>
      <c r="B604" s="2"/>
      <c r="E604" s="1"/>
      <c r="F604" s="2"/>
      <c r="H604" s="3"/>
      <c r="J604" s="3"/>
      <c r="K604" s="3"/>
      <c r="L604" s="1"/>
      <c r="M604" s="4"/>
      <c r="O604" s="1"/>
      <c r="U604" s="1"/>
      <c r="V604"/>
      <c r="X604" s="111"/>
      <c r="Z604"/>
      <c r="AA604"/>
      <c r="AB604"/>
      <c r="AD604" s="103"/>
      <c r="AE604" s="103"/>
      <c r="AH604"/>
      <c r="AK604" s="107"/>
      <c r="AL604" s="107"/>
      <c r="AM604" s="1"/>
      <c r="AP604" s="100"/>
      <c r="AQ604" s="100"/>
      <c r="AR604" s="100"/>
      <c r="AS604" s="3"/>
      <c r="AT604" s="151"/>
      <c r="AU604"/>
      <c r="AV604" s="147"/>
      <c r="AW604" s="34"/>
      <c r="AY604" s="182"/>
      <c r="BA604" s="100"/>
      <c r="BB604" s="100"/>
      <c r="BC604" s="6"/>
      <c r="BE604" s="1"/>
      <c r="BI604"/>
      <c r="BK604" s="103"/>
      <c r="BL604" s="104"/>
      <c r="BM604" s="1"/>
      <c r="BN604" s="103"/>
      <c r="BO604" s="147"/>
      <c r="BQ604" s="147"/>
      <c r="BR604" s="147"/>
      <c r="BS604" s="11"/>
      <c r="BT604" s="105"/>
      <c r="BU604" s="105"/>
      <c r="BW604" s="5"/>
      <c r="BX604" s="5"/>
      <c r="CA604" s="6"/>
      <c r="CB604" s="1"/>
      <c r="CD604" s="23"/>
      <c r="CE604" s="23"/>
      <c r="CF604" s="8"/>
      <c r="CG604" s="107"/>
      <c r="CI604" s="109"/>
      <c r="CK604" s="10"/>
      <c r="CL604" s="106"/>
      <c r="CR604" s="1"/>
      <c r="CS604" s="1"/>
      <c r="CT604" s="1"/>
    </row>
    <row r="605" spans="1:98">
      <c r="A605" s="1"/>
      <c r="B605" s="2"/>
      <c r="E605" s="1"/>
      <c r="F605" s="2"/>
      <c r="H605" s="3"/>
      <c r="J605" s="3"/>
      <c r="K605" s="3"/>
      <c r="L605" s="1"/>
      <c r="M605" s="4"/>
      <c r="O605" s="1"/>
      <c r="U605" s="1"/>
      <c r="V605"/>
      <c r="X605" s="111"/>
      <c r="Z605"/>
      <c r="AA605"/>
      <c r="AB605"/>
      <c r="AD605" s="103"/>
      <c r="AE605" s="103"/>
      <c r="AH605"/>
      <c r="AK605" s="107"/>
      <c r="AL605" s="107"/>
      <c r="AM605" s="1"/>
      <c r="AP605" s="100"/>
      <c r="AQ605" s="100"/>
      <c r="AR605" s="100"/>
      <c r="AS605" s="3"/>
      <c r="AT605" s="151"/>
      <c r="AU605"/>
      <c r="AV605" s="147"/>
      <c r="AW605" s="34"/>
      <c r="AY605" s="182"/>
      <c r="BA605" s="100"/>
      <c r="BB605" s="100"/>
      <c r="BC605" s="6"/>
      <c r="BE605" s="1"/>
      <c r="BI605"/>
      <c r="BK605" s="103"/>
      <c r="BL605" s="104"/>
      <c r="BM605" s="1"/>
      <c r="BN605" s="103"/>
      <c r="BO605" s="147"/>
      <c r="BQ605" s="147"/>
      <c r="BR605" s="6"/>
      <c r="BS605" s="11"/>
      <c r="BT605" s="105"/>
      <c r="BU605" s="105"/>
      <c r="BW605" s="5"/>
      <c r="BX605" s="5"/>
      <c r="CA605" s="6"/>
      <c r="CB605" s="1"/>
      <c r="CD605" s="23"/>
      <c r="CE605" s="23"/>
      <c r="CF605" s="8"/>
      <c r="CG605" s="107"/>
      <c r="CI605" s="109"/>
      <c r="CK605" s="10"/>
      <c r="CL605" s="106"/>
      <c r="CR605" s="1"/>
      <c r="CS605" s="1"/>
      <c r="CT605" s="1"/>
    </row>
    <row r="606" spans="1:98">
      <c r="A606" s="1"/>
      <c r="B606" s="2"/>
      <c r="E606" s="1"/>
      <c r="F606" s="2"/>
      <c r="H606" s="3"/>
      <c r="J606" s="3"/>
      <c r="K606" s="3"/>
      <c r="L606" s="1"/>
      <c r="M606" s="4"/>
      <c r="O606" s="1"/>
      <c r="U606" s="1"/>
      <c r="V606"/>
      <c r="X606" s="111"/>
      <c r="Z606"/>
      <c r="AA606"/>
      <c r="AB606"/>
      <c r="AD606" s="103"/>
      <c r="AE606" s="103"/>
      <c r="AH606"/>
      <c r="AK606" s="107"/>
      <c r="AL606" s="107"/>
      <c r="AM606" s="1"/>
      <c r="AP606" s="100"/>
      <c r="AQ606" s="100"/>
      <c r="AR606" s="100"/>
      <c r="AS606" s="3"/>
      <c r="AT606" s="151"/>
      <c r="AU606"/>
      <c r="AV606" s="147"/>
      <c r="AW606" s="34"/>
      <c r="AY606" s="182"/>
      <c r="BA606" s="100"/>
      <c r="BB606" s="100"/>
      <c r="BC606" s="6"/>
      <c r="BE606" s="1"/>
      <c r="BI606"/>
      <c r="BK606" s="103"/>
      <c r="BL606" s="104"/>
      <c r="BM606" s="1"/>
      <c r="BN606" s="103"/>
      <c r="BO606" s="147"/>
      <c r="BQ606" s="147"/>
      <c r="BR606" s="6"/>
      <c r="BS606" s="11"/>
      <c r="BT606" s="105"/>
      <c r="BU606" s="105"/>
      <c r="BW606" s="5"/>
      <c r="BX606" s="5"/>
      <c r="CA606" s="6"/>
      <c r="CB606" s="1"/>
      <c r="CD606" s="23"/>
      <c r="CE606" s="23"/>
      <c r="CF606" s="8"/>
      <c r="CG606" s="107"/>
      <c r="CI606" s="109"/>
      <c r="CK606" s="10"/>
      <c r="CL606" s="106"/>
      <c r="CR606" s="1"/>
      <c r="CS606" s="1"/>
      <c r="CT606" s="1"/>
    </row>
    <row r="607" spans="1:98">
      <c r="A607" s="1"/>
      <c r="B607" s="2"/>
      <c r="E607" s="1"/>
      <c r="F607" s="2"/>
      <c r="H607" s="3"/>
      <c r="J607" s="3"/>
      <c r="K607" s="3"/>
      <c r="L607" s="1"/>
      <c r="M607" s="4"/>
      <c r="O607" s="1"/>
      <c r="U607" s="1"/>
      <c r="V607"/>
      <c r="X607" s="111"/>
      <c r="Z607"/>
      <c r="AA607"/>
      <c r="AB607"/>
      <c r="AD607" s="103"/>
      <c r="AE607" s="103"/>
      <c r="AH607"/>
      <c r="AK607" s="107"/>
      <c r="AL607" s="107"/>
      <c r="AM607" s="1"/>
      <c r="AP607" s="100"/>
      <c r="AQ607" s="100"/>
      <c r="AR607" s="100"/>
      <c r="AS607" s="3"/>
      <c r="AT607" s="151"/>
      <c r="AU607"/>
      <c r="AV607" s="147"/>
      <c r="AW607" s="34"/>
      <c r="AY607" s="182"/>
      <c r="BA607" s="100"/>
      <c r="BB607" s="100"/>
      <c r="BC607" s="6"/>
      <c r="BE607" s="1"/>
      <c r="BI607"/>
      <c r="BK607" s="103"/>
      <c r="BL607" s="104"/>
      <c r="BM607" s="1"/>
      <c r="BN607" s="103"/>
      <c r="BO607" s="147"/>
      <c r="BQ607" s="147"/>
      <c r="BR607" s="6"/>
      <c r="BS607" s="11"/>
      <c r="BT607" s="105"/>
      <c r="BU607" s="105"/>
      <c r="BW607" s="5"/>
      <c r="BX607" s="5"/>
      <c r="CA607" s="6"/>
      <c r="CB607" s="1"/>
      <c r="CD607" s="23"/>
      <c r="CE607" s="23"/>
      <c r="CF607" s="8"/>
      <c r="CG607" s="107"/>
      <c r="CI607" s="109"/>
      <c r="CK607" s="10"/>
      <c r="CL607" s="106"/>
      <c r="CR607" s="1"/>
      <c r="CS607" s="1"/>
      <c r="CT607" s="1"/>
    </row>
    <row r="608" spans="1:98">
      <c r="A608" s="1"/>
      <c r="B608" s="2"/>
      <c r="E608" s="1"/>
      <c r="F608" s="2"/>
      <c r="H608" s="3"/>
      <c r="J608" s="3"/>
      <c r="K608" s="3"/>
      <c r="L608" s="1"/>
      <c r="M608" s="4"/>
      <c r="O608" s="1"/>
      <c r="U608" s="1"/>
      <c r="V608"/>
      <c r="X608" s="111"/>
      <c r="Z608"/>
      <c r="AA608"/>
      <c r="AB608"/>
      <c r="AD608" s="103"/>
      <c r="AE608" s="103"/>
      <c r="AH608"/>
      <c r="AK608" s="107"/>
      <c r="AL608" s="107"/>
      <c r="AM608" s="1"/>
      <c r="AP608" s="100"/>
      <c r="AQ608" s="100"/>
      <c r="AR608" s="100"/>
      <c r="AS608" s="3"/>
      <c r="AT608" s="151"/>
      <c r="AU608"/>
      <c r="AV608" s="147"/>
      <c r="AW608" s="34"/>
      <c r="AY608" s="182"/>
      <c r="BA608" s="100"/>
      <c r="BB608" s="100"/>
      <c r="BC608" s="6"/>
      <c r="BE608" s="1"/>
      <c r="BI608"/>
      <c r="BK608" s="103"/>
      <c r="BL608" s="104"/>
      <c r="BM608" s="1"/>
      <c r="BN608" s="103"/>
      <c r="BO608" s="147"/>
      <c r="BQ608" s="147"/>
      <c r="BR608" s="6"/>
      <c r="BS608" s="11"/>
      <c r="BT608" s="105"/>
      <c r="BU608" s="105"/>
      <c r="BW608" s="5"/>
      <c r="BX608" s="5"/>
      <c r="CA608" s="6"/>
      <c r="CB608" s="1"/>
      <c r="CD608" s="23"/>
      <c r="CE608" s="23"/>
      <c r="CF608" s="8"/>
      <c r="CG608" s="107"/>
      <c r="CI608" s="109"/>
      <c r="CK608" s="10"/>
      <c r="CL608" s="106"/>
      <c r="CR608" s="1"/>
      <c r="CS608" s="1"/>
      <c r="CT608" s="1"/>
    </row>
    <row r="609" spans="1:98">
      <c r="A609" s="1"/>
      <c r="B609" s="2"/>
      <c r="E609" s="1"/>
      <c r="F609" s="2"/>
      <c r="H609" s="3"/>
      <c r="J609" s="3"/>
      <c r="K609" s="3"/>
      <c r="L609" s="1"/>
      <c r="M609" s="4"/>
      <c r="O609" s="1"/>
      <c r="U609" s="1"/>
      <c r="V609"/>
      <c r="X609" s="111"/>
      <c r="Z609"/>
      <c r="AA609"/>
      <c r="AB609"/>
      <c r="AD609" s="103"/>
      <c r="AE609" s="103"/>
      <c r="AH609"/>
      <c r="AK609" s="107"/>
      <c r="AL609" s="107"/>
      <c r="AM609" s="1"/>
      <c r="AP609" s="100"/>
      <c r="AQ609" s="100"/>
      <c r="AR609" s="100"/>
      <c r="AS609" s="3"/>
      <c r="AT609" s="151"/>
      <c r="AU609"/>
      <c r="AV609" s="147"/>
      <c r="AW609" s="34"/>
      <c r="AY609" s="182"/>
      <c r="BA609" s="100"/>
      <c r="BB609" s="100"/>
      <c r="BC609" s="6"/>
      <c r="BE609" s="1"/>
      <c r="BI609"/>
      <c r="BK609" s="103"/>
      <c r="BL609" s="104"/>
      <c r="BM609" s="1"/>
      <c r="BN609" s="103"/>
      <c r="BO609" s="147"/>
      <c r="BQ609" s="147"/>
      <c r="BR609" s="6"/>
      <c r="BS609" s="11"/>
      <c r="BT609" s="105"/>
      <c r="BU609" s="105"/>
      <c r="BW609" s="5"/>
      <c r="BX609" s="5"/>
      <c r="CA609" s="6"/>
      <c r="CB609" s="1"/>
      <c r="CD609" s="23"/>
      <c r="CE609" s="23"/>
      <c r="CF609" s="8"/>
      <c r="CG609" s="107"/>
      <c r="CI609" s="109"/>
      <c r="CK609" s="10"/>
      <c r="CL609" s="106"/>
      <c r="CR609" s="1"/>
      <c r="CS609" s="1"/>
      <c r="CT609" s="1"/>
    </row>
    <row r="610" spans="1:98">
      <c r="A610" s="1"/>
      <c r="B610" s="2"/>
      <c r="E610" s="1"/>
      <c r="F610" s="2"/>
      <c r="H610" s="3"/>
      <c r="J610" s="3"/>
      <c r="K610" s="3"/>
      <c r="L610" s="1"/>
      <c r="M610" s="4"/>
      <c r="O610" s="1"/>
      <c r="U610" s="1"/>
      <c r="V610"/>
      <c r="X610" s="111"/>
      <c r="Z610"/>
      <c r="AA610"/>
      <c r="AB610"/>
      <c r="AD610" s="103"/>
      <c r="AE610" s="103"/>
      <c r="AH610"/>
      <c r="AK610" s="107"/>
      <c r="AL610" s="107"/>
      <c r="AM610" s="1"/>
      <c r="AP610" s="100"/>
      <c r="AQ610" s="100"/>
      <c r="AR610" s="100"/>
      <c r="AS610" s="3"/>
      <c r="AT610" s="151"/>
      <c r="AU610"/>
      <c r="AV610" s="147"/>
      <c r="AW610" s="34"/>
      <c r="AY610" s="182"/>
      <c r="BA610" s="100"/>
      <c r="BB610" s="100"/>
      <c r="BC610" s="6"/>
      <c r="BE610" s="1"/>
      <c r="BI610"/>
      <c r="BK610" s="103"/>
      <c r="BL610" s="104"/>
      <c r="BM610" s="1"/>
      <c r="BN610" s="103"/>
      <c r="BO610" s="147"/>
      <c r="BQ610" s="147"/>
      <c r="BR610" s="6"/>
      <c r="BS610" s="11"/>
      <c r="BT610" s="105"/>
      <c r="BU610" s="105"/>
      <c r="BW610" s="5"/>
      <c r="BX610" s="5"/>
      <c r="CA610" s="6"/>
      <c r="CB610" s="1"/>
      <c r="CD610" s="23"/>
      <c r="CE610" s="23"/>
      <c r="CF610" s="8"/>
      <c r="CG610" s="107"/>
      <c r="CI610" s="109"/>
      <c r="CK610" s="10"/>
      <c r="CL610" s="106"/>
      <c r="CR610" s="1"/>
      <c r="CS610" s="1"/>
      <c r="CT610" s="1"/>
    </row>
    <row r="611" spans="1:98">
      <c r="A611" s="1"/>
      <c r="B611" s="2"/>
      <c r="E611" s="1"/>
      <c r="F611" s="2"/>
      <c r="H611" s="3"/>
      <c r="J611" s="3"/>
      <c r="K611" s="3"/>
      <c r="L611" s="1"/>
      <c r="M611" s="4"/>
      <c r="O611" s="1"/>
      <c r="U611" s="1"/>
      <c r="V611"/>
      <c r="X611" s="111"/>
      <c r="Z611"/>
      <c r="AA611"/>
      <c r="AB611"/>
      <c r="AD611" s="103"/>
      <c r="AE611" s="103"/>
      <c r="AH611"/>
      <c r="AK611" s="107"/>
      <c r="AL611" s="107"/>
      <c r="AM611" s="1"/>
      <c r="AP611" s="100"/>
      <c r="AQ611" s="100"/>
      <c r="AR611" s="100"/>
      <c r="AS611" s="3"/>
      <c r="AT611" s="151"/>
      <c r="AU611"/>
      <c r="AV611" s="147"/>
      <c r="AW611" s="34"/>
      <c r="AY611" s="182"/>
      <c r="BA611" s="100"/>
      <c r="BB611" s="100"/>
      <c r="BC611" s="6"/>
      <c r="BE611" s="1"/>
      <c r="BI611"/>
      <c r="BK611" s="118"/>
      <c r="BL611" s="104"/>
      <c r="BM611" s="1"/>
      <c r="BN611" s="103"/>
      <c r="BO611" s="6"/>
      <c r="BP611" s="103"/>
      <c r="BQ611" s="6"/>
      <c r="BR611" s="6"/>
      <c r="BS611" s="11"/>
      <c r="BT611" s="105"/>
      <c r="BU611" s="105"/>
      <c r="BW611" s="5"/>
      <c r="BX611" s="5"/>
      <c r="CA611" s="6"/>
      <c r="CB611" s="1"/>
      <c r="CD611" s="23"/>
      <c r="CE611" s="23"/>
      <c r="CF611" s="8"/>
      <c r="CG611" s="107"/>
      <c r="CI611" s="109"/>
      <c r="CK611" s="10"/>
      <c r="CL611" s="106"/>
      <c r="CR611" s="1"/>
      <c r="CS611" s="1"/>
      <c r="CT611" s="1"/>
    </row>
    <row r="612" spans="1:98">
      <c r="A612" s="1"/>
      <c r="B612" s="2"/>
      <c r="E612" s="1"/>
      <c r="F612" s="2"/>
      <c r="H612" s="3"/>
      <c r="J612" s="3"/>
      <c r="K612" s="3"/>
      <c r="L612" s="1"/>
      <c r="M612" s="4"/>
      <c r="O612" s="1"/>
      <c r="U612" s="1"/>
      <c r="V612"/>
      <c r="X612" s="111"/>
      <c r="Z612"/>
      <c r="AA612"/>
      <c r="AB612"/>
      <c r="AD612" s="103"/>
      <c r="AE612" s="103"/>
      <c r="AH612"/>
      <c r="AK612" s="107"/>
      <c r="AL612" s="107"/>
      <c r="AM612" s="1"/>
      <c r="AP612" s="100"/>
      <c r="AQ612" s="100"/>
      <c r="AR612" s="100"/>
      <c r="AS612" s="3"/>
      <c r="AT612" s="151"/>
      <c r="AU612"/>
      <c r="AV612" s="147"/>
      <c r="AW612" s="34"/>
      <c r="AY612" s="35"/>
      <c r="BA612" s="100"/>
      <c r="BB612" s="100"/>
      <c r="BC612" s="6"/>
      <c r="BE612" s="1"/>
      <c r="BI612"/>
      <c r="BK612" s="103"/>
      <c r="BL612" s="104"/>
      <c r="BM612" s="1"/>
      <c r="BN612" s="103"/>
      <c r="BO612" s="147"/>
      <c r="BQ612" s="6"/>
      <c r="BR612" s="6"/>
      <c r="BS612" s="11"/>
      <c r="BT612" s="105"/>
      <c r="BU612" s="105"/>
      <c r="BW612" s="5"/>
      <c r="BX612" s="5"/>
      <c r="CA612" s="6"/>
      <c r="CB612" s="1"/>
      <c r="CD612" s="23"/>
      <c r="CE612" s="23"/>
      <c r="CF612" s="8"/>
      <c r="CG612" s="107"/>
      <c r="CI612" s="109"/>
      <c r="CK612" s="10"/>
      <c r="CL612" s="106"/>
      <c r="CR612" s="1"/>
      <c r="CS612" s="1"/>
      <c r="CT612" s="1"/>
    </row>
    <row r="613" spans="1:98">
      <c r="A613" s="1"/>
      <c r="B613" s="2"/>
      <c r="E613" s="1"/>
      <c r="F613" s="2"/>
      <c r="H613" s="3"/>
      <c r="J613" s="3"/>
      <c r="K613" s="3"/>
      <c r="L613" s="1"/>
      <c r="M613" s="4"/>
      <c r="O613" s="1"/>
      <c r="U613" s="1"/>
      <c r="V613"/>
      <c r="X613" s="111"/>
      <c r="Z613"/>
      <c r="AA613"/>
      <c r="AB613"/>
      <c r="AD613" s="103"/>
      <c r="AE613" s="103"/>
      <c r="AH613"/>
      <c r="AK613" s="107"/>
      <c r="AL613" s="107"/>
      <c r="AM613" s="1"/>
      <c r="AP613" s="100"/>
      <c r="AQ613" s="100"/>
      <c r="AR613" s="100"/>
      <c r="AS613" s="3"/>
      <c r="AT613" s="151"/>
      <c r="AU613"/>
      <c r="AV613" s="147"/>
      <c r="AW613" s="34"/>
      <c r="AY613" s="182"/>
      <c r="BA613" s="100"/>
      <c r="BB613" s="100"/>
      <c r="BC613" s="6"/>
      <c r="BE613" s="1"/>
      <c r="BI613"/>
      <c r="BK613" s="103"/>
      <c r="BL613" s="104"/>
      <c r="BM613" s="1"/>
      <c r="BN613" s="103"/>
      <c r="BO613" s="147"/>
      <c r="BQ613" s="147"/>
      <c r="BR613" s="6"/>
      <c r="BS613" s="11"/>
      <c r="BT613" s="105"/>
      <c r="BU613" s="105"/>
      <c r="BW613" s="5"/>
      <c r="BX613" s="5"/>
      <c r="CA613" s="6"/>
      <c r="CB613" s="1"/>
      <c r="CD613" s="23"/>
      <c r="CE613" s="23"/>
      <c r="CF613" s="8"/>
      <c r="CG613" s="107"/>
      <c r="CI613" s="109"/>
      <c r="CK613" s="10"/>
      <c r="CL613" s="106"/>
      <c r="CR613" s="1"/>
      <c r="CS613" s="1"/>
      <c r="CT613" s="1"/>
    </row>
    <row r="614" spans="1:98">
      <c r="A614" s="1"/>
      <c r="B614" s="2"/>
      <c r="E614" s="1"/>
      <c r="F614" s="2"/>
      <c r="H614" s="3"/>
      <c r="J614" s="3"/>
      <c r="K614" s="3"/>
      <c r="L614" s="1"/>
      <c r="M614" s="4"/>
      <c r="O614" s="1"/>
      <c r="U614" s="1"/>
      <c r="V614"/>
      <c r="X614" s="111"/>
      <c r="Z614"/>
      <c r="AA614"/>
      <c r="AB614"/>
      <c r="AD614" s="103"/>
      <c r="AE614" s="103"/>
      <c r="AH614"/>
      <c r="AK614" s="107"/>
      <c r="AL614" s="107"/>
      <c r="AM614" s="1"/>
      <c r="AP614" s="100"/>
      <c r="AQ614" s="100"/>
      <c r="AR614" s="100"/>
      <c r="AS614" s="3"/>
      <c r="AT614" s="151"/>
      <c r="AU614"/>
      <c r="AV614" s="147"/>
      <c r="AW614" s="34"/>
      <c r="AY614" s="182"/>
      <c r="BA614" s="100"/>
      <c r="BB614" s="100"/>
      <c r="BC614" s="6"/>
      <c r="BE614" s="1"/>
      <c r="BI614"/>
      <c r="BK614" s="103"/>
      <c r="BL614" s="104"/>
      <c r="BM614" s="1"/>
      <c r="BN614" s="103"/>
      <c r="BO614" s="147"/>
      <c r="BQ614" s="147"/>
      <c r="BR614" s="6"/>
      <c r="BS614" s="11"/>
      <c r="BT614" s="105"/>
      <c r="BU614" s="105"/>
      <c r="BW614" s="5"/>
      <c r="BX614" s="5"/>
      <c r="CA614" s="6"/>
      <c r="CB614" s="1"/>
      <c r="CD614" s="23"/>
      <c r="CE614" s="23"/>
      <c r="CF614" s="8"/>
      <c r="CG614" s="107"/>
      <c r="CI614" s="109"/>
      <c r="CK614" s="10"/>
      <c r="CL614" s="106"/>
      <c r="CR614" s="1"/>
      <c r="CS614" s="1"/>
      <c r="CT614" s="1"/>
    </row>
    <row r="615" spans="1:98">
      <c r="A615" s="1"/>
      <c r="B615" s="2"/>
      <c r="E615" s="1"/>
      <c r="F615" s="2"/>
      <c r="H615" s="3"/>
      <c r="J615" s="3"/>
      <c r="K615" s="3"/>
      <c r="L615" s="1"/>
      <c r="M615" s="4"/>
      <c r="O615" s="1"/>
      <c r="U615" s="1"/>
      <c r="V615"/>
      <c r="X615" s="111"/>
      <c r="Z615"/>
      <c r="AA615"/>
      <c r="AB615"/>
      <c r="AD615" s="103"/>
      <c r="AE615" s="103"/>
      <c r="AH615"/>
      <c r="AK615" s="107"/>
      <c r="AL615" s="107"/>
      <c r="AM615" s="1"/>
      <c r="AP615" s="100"/>
      <c r="AQ615" s="100"/>
      <c r="AR615" s="100"/>
      <c r="AS615" s="3"/>
      <c r="AT615" s="151"/>
      <c r="AU615"/>
      <c r="AV615" s="147"/>
      <c r="AW615" s="34"/>
      <c r="AY615" s="182"/>
      <c r="BA615" s="100"/>
      <c r="BB615" s="100"/>
      <c r="BC615" s="6"/>
      <c r="BE615" s="1"/>
      <c r="BI615"/>
      <c r="BK615" s="103"/>
      <c r="BL615" s="104"/>
      <c r="BM615" s="1"/>
      <c r="BN615" s="103"/>
      <c r="BO615" s="147"/>
      <c r="BQ615" s="147"/>
      <c r="BR615" s="6"/>
      <c r="BS615" s="11"/>
      <c r="BT615" s="105"/>
      <c r="BU615" s="105"/>
      <c r="BW615" s="5"/>
      <c r="BX615" s="5"/>
      <c r="CA615" s="6"/>
      <c r="CB615" s="1"/>
      <c r="CD615" s="23"/>
      <c r="CE615" s="23"/>
      <c r="CF615" s="8"/>
      <c r="CG615" s="107"/>
      <c r="CI615" s="109"/>
      <c r="CK615" s="10"/>
      <c r="CL615" s="106"/>
      <c r="CR615" s="1"/>
      <c r="CS615" s="1"/>
      <c r="CT615" s="1"/>
    </row>
    <row r="616" spans="1:98">
      <c r="A616" s="1"/>
      <c r="B616" s="2"/>
      <c r="E616" s="1"/>
      <c r="F616" s="2"/>
      <c r="H616" s="3"/>
      <c r="J616" s="3"/>
      <c r="K616" s="3"/>
      <c r="L616" s="1"/>
      <c r="M616" s="4"/>
      <c r="O616" s="1"/>
      <c r="U616" s="1"/>
      <c r="V616"/>
      <c r="X616" s="111"/>
      <c r="Z616"/>
      <c r="AA616"/>
      <c r="AB616"/>
      <c r="AD616" s="103"/>
      <c r="AE616" s="103"/>
      <c r="AH616"/>
      <c r="AK616" s="107"/>
      <c r="AL616" s="107"/>
      <c r="AM616" s="1"/>
      <c r="AP616" s="100"/>
      <c r="AQ616" s="100"/>
      <c r="AR616" s="100"/>
      <c r="AS616" s="3"/>
      <c r="AT616" s="151"/>
      <c r="AU616"/>
      <c r="AV616" s="147"/>
      <c r="AW616" s="34"/>
      <c r="AY616" s="182"/>
      <c r="BA616" s="100"/>
      <c r="BB616" s="100"/>
      <c r="BC616" s="6"/>
      <c r="BE616" s="1"/>
      <c r="BI616"/>
      <c r="BK616" s="103"/>
      <c r="BL616" s="104"/>
      <c r="BM616" s="1"/>
      <c r="BN616" s="103"/>
      <c r="BO616" s="147"/>
      <c r="BQ616" s="147"/>
      <c r="BR616" s="6"/>
      <c r="BS616" s="11"/>
      <c r="BT616" s="105"/>
      <c r="BU616" s="105"/>
      <c r="BW616" s="5"/>
      <c r="BX616" s="5"/>
      <c r="CA616" s="6"/>
      <c r="CB616" s="1"/>
      <c r="CD616" s="23"/>
      <c r="CE616" s="23"/>
      <c r="CF616" s="8"/>
      <c r="CG616" s="107"/>
      <c r="CI616" s="109"/>
      <c r="CK616" s="10"/>
      <c r="CL616" s="106"/>
      <c r="CR616" s="1"/>
      <c r="CS616" s="1"/>
      <c r="CT616" s="1"/>
    </row>
    <row r="617" spans="1:98">
      <c r="A617" s="1"/>
      <c r="B617" s="2"/>
      <c r="E617" s="1"/>
      <c r="F617" s="2"/>
      <c r="H617" s="3"/>
      <c r="J617" s="3"/>
      <c r="K617" s="3"/>
      <c r="L617" s="1"/>
      <c r="M617" s="4"/>
      <c r="O617" s="1"/>
      <c r="U617" s="1"/>
      <c r="V617"/>
      <c r="X617" s="111"/>
      <c r="Z617"/>
      <c r="AA617"/>
      <c r="AB617"/>
      <c r="AD617" s="103"/>
      <c r="AE617" s="103"/>
      <c r="AH617"/>
      <c r="AK617" s="107"/>
      <c r="AL617" s="107"/>
      <c r="AM617" s="1"/>
      <c r="AP617" s="100"/>
      <c r="AQ617" s="100"/>
      <c r="AR617" s="100"/>
      <c r="AS617" s="3"/>
      <c r="AT617" s="151"/>
      <c r="AU617"/>
      <c r="AV617" s="147"/>
      <c r="AW617" s="34"/>
      <c r="AY617" s="182"/>
      <c r="BA617" s="100"/>
      <c r="BB617" s="100"/>
      <c r="BC617" s="6"/>
      <c r="BE617" s="1"/>
      <c r="BI617"/>
      <c r="BK617" s="103"/>
      <c r="BL617" s="104"/>
      <c r="BM617" s="1"/>
      <c r="BN617" s="103"/>
      <c r="BO617" s="147"/>
      <c r="BQ617" s="147"/>
      <c r="BR617" s="6"/>
      <c r="BS617" s="11"/>
      <c r="BT617" s="105"/>
      <c r="BU617" s="105"/>
      <c r="BW617" s="5"/>
      <c r="BX617" s="5"/>
      <c r="CA617" s="6"/>
      <c r="CB617" s="1"/>
      <c r="CD617" s="23"/>
      <c r="CE617" s="23"/>
      <c r="CF617" s="8"/>
      <c r="CG617" s="107"/>
      <c r="CI617" s="109"/>
      <c r="CK617" s="10"/>
      <c r="CL617" s="106"/>
      <c r="CR617" s="1"/>
      <c r="CS617" s="1"/>
      <c r="CT617" s="1"/>
    </row>
    <row r="618" spans="1:98">
      <c r="A618" s="1"/>
      <c r="B618" s="2"/>
      <c r="E618" s="1"/>
      <c r="F618" s="2"/>
      <c r="H618" s="3"/>
      <c r="J618" s="3"/>
      <c r="K618" s="3"/>
      <c r="L618" s="1"/>
      <c r="M618" s="4"/>
      <c r="O618" s="1"/>
      <c r="U618" s="1"/>
      <c r="V618"/>
      <c r="X618" s="111"/>
      <c r="Z618"/>
      <c r="AA618"/>
      <c r="AB618"/>
      <c r="AD618" s="103"/>
      <c r="AE618" s="103"/>
      <c r="AH618"/>
      <c r="AK618" s="107"/>
      <c r="AL618" s="107"/>
      <c r="AM618" s="1"/>
      <c r="AP618" s="100"/>
      <c r="AQ618" s="100"/>
      <c r="AR618" s="100"/>
      <c r="AS618" s="3"/>
      <c r="AT618" s="151"/>
      <c r="AU618"/>
      <c r="AV618" s="147"/>
      <c r="AW618" s="34"/>
      <c r="AY618" s="182"/>
      <c r="BA618" s="100"/>
      <c r="BB618" s="100"/>
      <c r="BC618" s="6"/>
      <c r="BE618" s="1"/>
      <c r="BI618"/>
      <c r="BK618" s="103"/>
      <c r="BL618" s="104"/>
      <c r="BM618" s="1"/>
      <c r="BN618" s="103"/>
      <c r="BO618" s="147"/>
      <c r="BQ618" s="147"/>
      <c r="BR618" s="6"/>
      <c r="BS618" s="11"/>
      <c r="BT618" s="105"/>
      <c r="BU618" s="105"/>
      <c r="BW618" s="5"/>
      <c r="BX618" s="5"/>
      <c r="CA618" s="6"/>
      <c r="CB618" s="1"/>
      <c r="CD618" s="23"/>
      <c r="CE618" s="23"/>
      <c r="CF618" s="8"/>
      <c r="CG618" s="107"/>
      <c r="CI618" s="109"/>
      <c r="CK618" s="10"/>
      <c r="CL618" s="106"/>
      <c r="CR618" s="1"/>
      <c r="CS618" s="1"/>
      <c r="CT618" s="1"/>
    </row>
    <row r="619" spans="1:98">
      <c r="A619" s="1"/>
      <c r="B619" s="2"/>
      <c r="E619" s="1"/>
      <c r="F619" s="2"/>
      <c r="H619" s="3"/>
      <c r="J619" s="3"/>
      <c r="K619" s="3"/>
      <c r="L619" s="1"/>
      <c r="M619" s="4"/>
      <c r="O619" s="1"/>
      <c r="U619" s="1"/>
      <c r="V619"/>
      <c r="X619" s="111"/>
      <c r="Z619"/>
      <c r="AA619"/>
      <c r="AB619"/>
      <c r="AD619" s="103"/>
      <c r="AE619" s="103"/>
      <c r="AH619"/>
      <c r="AK619" s="107"/>
      <c r="AL619" s="107"/>
      <c r="AM619" s="1"/>
      <c r="AP619" s="100"/>
      <c r="AQ619" s="100"/>
      <c r="AR619" s="100"/>
      <c r="AS619" s="3"/>
      <c r="AT619" s="151"/>
      <c r="AU619"/>
      <c r="AV619" s="147"/>
      <c r="AW619" s="34"/>
      <c r="AY619" s="182"/>
      <c r="BA619" s="100"/>
      <c r="BB619" s="100"/>
      <c r="BC619" s="6"/>
      <c r="BE619" s="1"/>
      <c r="BI619"/>
      <c r="BK619" s="103"/>
      <c r="BL619" s="104"/>
      <c r="BM619" s="1"/>
      <c r="BN619" s="103"/>
      <c r="BO619" s="147"/>
      <c r="BQ619" s="147"/>
      <c r="BR619" s="6"/>
      <c r="BS619" s="11"/>
      <c r="BT619" s="105"/>
      <c r="BU619" s="105"/>
      <c r="BW619" s="5"/>
      <c r="BX619" s="5"/>
      <c r="CA619" s="6"/>
      <c r="CB619" s="1"/>
      <c r="CD619" s="23"/>
      <c r="CE619" s="23"/>
      <c r="CF619" s="8"/>
      <c r="CG619" s="107"/>
      <c r="CI619" s="109"/>
      <c r="CK619" s="10"/>
      <c r="CL619" s="106"/>
      <c r="CR619" s="1"/>
      <c r="CS619" s="1"/>
      <c r="CT619" s="1"/>
    </row>
    <row r="620" spans="1:98">
      <c r="A620" s="1"/>
      <c r="B620" s="2"/>
      <c r="E620" s="1"/>
      <c r="F620" s="2"/>
      <c r="H620" s="3"/>
      <c r="J620" s="3"/>
      <c r="K620" s="3"/>
      <c r="L620" s="1"/>
      <c r="M620" s="4"/>
      <c r="O620" s="1"/>
      <c r="U620" s="1"/>
      <c r="V620"/>
      <c r="X620" s="111"/>
      <c r="Z620"/>
      <c r="AA620"/>
      <c r="AB620"/>
      <c r="AD620" s="103"/>
      <c r="AE620" s="103"/>
      <c r="AH620"/>
      <c r="AK620" s="107"/>
      <c r="AL620" s="107"/>
      <c r="AM620" s="1"/>
      <c r="AP620" s="100"/>
      <c r="AQ620" s="100"/>
      <c r="AR620" s="100"/>
      <c r="AS620" s="3"/>
      <c r="AT620" s="151"/>
      <c r="AU620"/>
      <c r="AV620" s="147"/>
      <c r="AW620" s="34"/>
      <c r="AY620" s="182"/>
      <c r="BA620" s="100"/>
      <c r="BB620" s="100"/>
      <c r="BC620" s="6"/>
      <c r="BE620" s="1"/>
      <c r="BI620"/>
      <c r="BK620" s="103"/>
      <c r="BL620" s="104"/>
      <c r="BM620" s="1"/>
      <c r="BN620" s="103"/>
      <c r="BO620" s="147"/>
      <c r="BQ620" s="147"/>
      <c r="BR620" s="6"/>
      <c r="BS620" s="11"/>
      <c r="BT620" s="105"/>
      <c r="BU620" s="105"/>
      <c r="BW620" s="5"/>
      <c r="BX620" s="5"/>
      <c r="CA620" s="6"/>
      <c r="CB620" s="1"/>
      <c r="CD620" s="23"/>
      <c r="CE620" s="23"/>
      <c r="CF620" s="8"/>
      <c r="CG620" s="107"/>
      <c r="CI620" s="109"/>
      <c r="CK620" s="10"/>
      <c r="CL620" s="106"/>
      <c r="CR620" s="1"/>
      <c r="CS620" s="1"/>
      <c r="CT620" s="1"/>
    </row>
    <row r="621" spans="1:98">
      <c r="A621" s="1"/>
      <c r="B621" s="2"/>
      <c r="E621" s="1"/>
      <c r="F621" s="2"/>
      <c r="H621" s="3"/>
      <c r="J621" s="3"/>
      <c r="K621" s="3"/>
      <c r="L621" s="1"/>
      <c r="M621" s="4"/>
      <c r="O621" s="1"/>
      <c r="U621" s="1"/>
      <c r="V621"/>
      <c r="X621" s="111"/>
      <c r="Z621"/>
      <c r="AA621"/>
      <c r="AB621"/>
      <c r="AD621" s="103"/>
      <c r="AE621" s="103"/>
      <c r="AH621"/>
      <c r="AK621" s="107"/>
      <c r="AL621" s="107"/>
      <c r="AM621" s="1"/>
      <c r="AP621" s="100"/>
      <c r="AQ621" s="100"/>
      <c r="AR621" s="100"/>
      <c r="AS621" s="3"/>
      <c r="AT621" s="151"/>
      <c r="AU621"/>
      <c r="AV621" s="147"/>
      <c r="AW621" s="34"/>
      <c r="AY621" s="182"/>
      <c r="BA621" s="100"/>
      <c r="BB621" s="100"/>
      <c r="BC621" s="6"/>
      <c r="BE621" s="1"/>
      <c r="BI621"/>
      <c r="BK621" s="103"/>
      <c r="BL621" s="104"/>
      <c r="BM621" s="1"/>
      <c r="BN621" s="103"/>
      <c r="BO621" s="147"/>
      <c r="BQ621" s="147"/>
      <c r="BR621" s="6"/>
      <c r="BS621" s="11"/>
      <c r="BT621" s="105"/>
      <c r="BU621" s="105"/>
      <c r="BW621" s="5"/>
      <c r="BX621" s="5"/>
      <c r="CA621" s="6"/>
      <c r="CB621" s="1"/>
      <c r="CD621" s="23"/>
      <c r="CE621" s="23"/>
      <c r="CF621" s="8"/>
      <c r="CG621" s="107"/>
      <c r="CI621" s="109"/>
      <c r="CK621" s="10"/>
      <c r="CL621" s="106"/>
      <c r="CR621" s="1"/>
      <c r="CS621" s="1"/>
      <c r="CT621" s="1"/>
    </row>
    <row r="622" spans="1:98">
      <c r="A622" s="1"/>
      <c r="B622" s="2"/>
      <c r="E622" s="1"/>
      <c r="F622" s="2"/>
      <c r="H622" s="3"/>
      <c r="J622" s="3"/>
      <c r="K622" s="3"/>
      <c r="L622" s="1"/>
      <c r="M622" s="4"/>
      <c r="O622" s="1"/>
      <c r="U622" s="1"/>
      <c r="V622"/>
      <c r="X622" s="111"/>
      <c r="Z622"/>
      <c r="AA622"/>
      <c r="AB622"/>
      <c r="AD622" s="103"/>
      <c r="AE622" s="103"/>
      <c r="AH622"/>
      <c r="AK622" s="107"/>
      <c r="AL622" s="107"/>
      <c r="AM622" s="1"/>
      <c r="AP622" s="100"/>
      <c r="AQ622" s="100"/>
      <c r="AR622" s="100"/>
      <c r="AS622" s="3"/>
      <c r="AT622" s="151"/>
      <c r="AU622"/>
      <c r="AV622" s="147"/>
      <c r="AW622" s="34"/>
      <c r="AY622" s="182"/>
      <c r="BA622" s="100"/>
      <c r="BB622" s="100"/>
      <c r="BC622" s="6"/>
      <c r="BE622" s="1"/>
      <c r="BI622"/>
      <c r="BK622" s="103"/>
      <c r="BL622" s="104"/>
      <c r="BM622" s="1"/>
      <c r="BN622" s="103"/>
      <c r="BO622" s="147"/>
      <c r="BQ622" s="147"/>
      <c r="BR622" s="6"/>
      <c r="BS622" s="11"/>
      <c r="BT622" s="105"/>
      <c r="BU622" s="105"/>
      <c r="BW622" s="5"/>
      <c r="BX622" s="5"/>
      <c r="CA622" s="6"/>
      <c r="CB622" s="1"/>
      <c r="CD622" s="23"/>
      <c r="CE622" s="23"/>
      <c r="CF622" s="8"/>
      <c r="CG622" s="107"/>
      <c r="CI622" s="109"/>
      <c r="CK622" s="10"/>
      <c r="CL622" s="106"/>
      <c r="CR622" s="1"/>
      <c r="CS622" s="1"/>
      <c r="CT622" s="1"/>
    </row>
    <row r="623" spans="1:98">
      <c r="A623" s="1"/>
      <c r="B623" s="2"/>
      <c r="E623" s="1"/>
      <c r="F623" s="2"/>
      <c r="H623" s="3"/>
      <c r="J623" s="3"/>
      <c r="K623" s="3"/>
      <c r="L623" s="1"/>
      <c r="M623" s="4"/>
      <c r="O623" s="1"/>
      <c r="U623" s="1"/>
      <c r="V623"/>
      <c r="X623" s="111"/>
      <c r="Z623"/>
      <c r="AA623"/>
      <c r="AB623"/>
      <c r="AD623" s="103"/>
      <c r="AE623" s="103"/>
      <c r="AH623"/>
      <c r="AK623" s="107"/>
      <c r="AL623" s="107"/>
      <c r="AM623" s="1"/>
      <c r="AP623" s="100"/>
      <c r="AQ623" s="100"/>
      <c r="AR623" s="100"/>
      <c r="AS623" s="3"/>
      <c r="AT623" s="151"/>
      <c r="AU623"/>
      <c r="AV623" s="147"/>
      <c r="AW623" s="34"/>
      <c r="AY623" s="182"/>
      <c r="BA623" s="100"/>
      <c r="BB623" s="100"/>
      <c r="BC623" s="6"/>
      <c r="BE623" s="1"/>
      <c r="BI623"/>
      <c r="BK623" s="103"/>
      <c r="BL623" s="104"/>
      <c r="BM623" s="1"/>
      <c r="BN623" s="103"/>
      <c r="BO623" s="147"/>
      <c r="BQ623" s="147"/>
      <c r="BR623" s="6"/>
      <c r="BS623" s="11"/>
      <c r="BT623" s="105"/>
      <c r="BU623" s="105"/>
      <c r="BW623" s="5"/>
      <c r="BX623" s="5"/>
      <c r="CA623" s="6"/>
      <c r="CB623" s="1"/>
      <c r="CD623" s="23"/>
      <c r="CE623" s="23"/>
      <c r="CF623" s="8"/>
      <c r="CG623" s="107"/>
      <c r="CI623" s="109"/>
      <c r="CK623" s="10"/>
      <c r="CL623" s="106"/>
      <c r="CR623" s="1"/>
      <c r="CS623" s="1"/>
      <c r="CT623" s="1"/>
    </row>
    <row r="624" spans="1:98">
      <c r="A624" s="1"/>
      <c r="B624" s="2"/>
      <c r="E624" s="1"/>
      <c r="F624" s="2"/>
      <c r="H624" s="3"/>
      <c r="J624" s="3"/>
      <c r="K624" s="3"/>
      <c r="L624" s="1"/>
      <c r="M624" s="4"/>
      <c r="O624" s="1"/>
      <c r="U624" s="1"/>
      <c r="V624"/>
      <c r="X624" s="111"/>
      <c r="Z624"/>
      <c r="AA624"/>
      <c r="AB624"/>
      <c r="AD624" s="103"/>
      <c r="AE624" s="103"/>
      <c r="AH624"/>
      <c r="AK624" s="107"/>
      <c r="AL624" s="107"/>
      <c r="AM624" s="1"/>
      <c r="AP624" s="100"/>
      <c r="AQ624" s="100"/>
      <c r="AR624" s="100"/>
      <c r="AS624" s="3"/>
      <c r="AT624" s="151"/>
      <c r="AU624"/>
      <c r="AV624" s="147"/>
      <c r="AW624" s="34"/>
      <c r="AY624" s="182"/>
      <c r="BA624" s="100"/>
      <c r="BB624" s="100"/>
      <c r="BC624" s="6"/>
      <c r="BE624" s="1"/>
      <c r="BI624"/>
      <c r="BK624" s="103"/>
      <c r="BL624" s="104"/>
      <c r="BM624" s="1"/>
      <c r="BN624" s="103"/>
      <c r="BO624" s="147"/>
      <c r="BQ624" s="147"/>
      <c r="BR624" s="6"/>
      <c r="BS624" s="11"/>
      <c r="BT624" s="105"/>
      <c r="BU624" s="105"/>
      <c r="BW624" s="5"/>
      <c r="BX624" s="5"/>
      <c r="CA624" s="6"/>
      <c r="CB624" s="1"/>
      <c r="CD624" s="23"/>
      <c r="CE624" s="23"/>
      <c r="CF624" s="8"/>
      <c r="CG624" s="107"/>
      <c r="CI624" s="109"/>
      <c r="CK624" s="10"/>
      <c r="CL624" s="106"/>
      <c r="CR624" s="1"/>
      <c r="CS624" s="1"/>
      <c r="CT624" s="1"/>
    </row>
    <row r="625" spans="1:98">
      <c r="A625" s="1"/>
      <c r="B625" s="2"/>
      <c r="E625" s="1"/>
      <c r="F625" s="2"/>
      <c r="H625" s="3"/>
      <c r="J625" s="3"/>
      <c r="K625" s="3"/>
      <c r="L625" s="1"/>
      <c r="M625" s="4"/>
      <c r="O625" s="1"/>
      <c r="U625" s="1"/>
      <c r="V625"/>
      <c r="X625" s="111"/>
      <c r="Z625"/>
      <c r="AA625"/>
      <c r="AB625"/>
      <c r="AD625" s="103"/>
      <c r="AE625" s="103"/>
      <c r="AH625"/>
      <c r="AK625" s="107"/>
      <c r="AL625" s="107"/>
      <c r="AM625" s="1"/>
      <c r="AP625" s="100"/>
      <c r="AQ625" s="100"/>
      <c r="AR625" s="100"/>
      <c r="AS625" s="3"/>
      <c r="AT625" s="151"/>
      <c r="AU625"/>
      <c r="AV625" s="147"/>
      <c r="AW625" s="34"/>
      <c r="AY625" s="182"/>
      <c r="BA625" s="100"/>
      <c r="BB625" s="100"/>
      <c r="BC625" s="6"/>
      <c r="BE625" s="1"/>
      <c r="BI625"/>
      <c r="BK625" s="103"/>
      <c r="BL625" s="104"/>
      <c r="BM625" s="1"/>
      <c r="BN625" s="103"/>
      <c r="BO625" s="147"/>
      <c r="BQ625" s="147"/>
      <c r="BR625" s="6"/>
      <c r="BS625" s="11"/>
      <c r="BT625" s="105"/>
      <c r="BU625" s="105"/>
      <c r="BW625" s="5"/>
      <c r="BX625" s="5"/>
      <c r="CA625" s="6"/>
      <c r="CB625" s="1"/>
      <c r="CD625" s="23"/>
      <c r="CE625" s="23"/>
      <c r="CF625" s="8"/>
      <c r="CG625" s="107"/>
      <c r="CI625" s="109"/>
      <c r="CK625" s="10"/>
      <c r="CL625" s="106"/>
      <c r="CR625" s="1"/>
      <c r="CS625" s="1"/>
      <c r="CT625" s="1"/>
    </row>
    <row r="626" spans="1:98">
      <c r="A626" s="1"/>
      <c r="B626" s="2"/>
      <c r="E626" s="1"/>
      <c r="F626" s="2"/>
      <c r="H626" s="3"/>
      <c r="J626" s="3"/>
      <c r="K626" s="3"/>
      <c r="L626" s="1"/>
      <c r="M626" s="4"/>
      <c r="O626" s="1"/>
      <c r="U626" s="1"/>
      <c r="V626"/>
      <c r="X626" s="111"/>
      <c r="Z626"/>
      <c r="AA626"/>
      <c r="AB626"/>
      <c r="AD626" s="103"/>
      <c r="AE626" s="103"/>
      <c r="AH626"/>
      <c r="AK626" s="107"/>
      <c r="AL626" s="107"/>
      <c r="AM626" s="1"/>
      <c r="AP626" s="100"/>
      <c r="AQ626" s="100"/>
      <c r="AR626" s="100"/>
      <c r="AS626" s="3"/>
      <c r="AT626" s="151"/>
      <c r="AU626"/>
      <c r="AV626" s="147"/>
      <c r="AW626" s="34"/>
      <c r="AY626" s="182"/>
      <c r="BA626" s="100"/>
      <c r="BB626" s="100"/>
      <c r="BC626" s="6"/>
      <c r="BE626" s="1"/>
      <c r="BI626"/>
      <c r="BK626" s="103"/>
      <c r="BL626" s="104"/>
      <c r="BM626" s="1"/>
      <c r="BN626" s="103"/>
      <c r="BO626" s="147"/>
      <c r="BQ626" s="147"/>
      <c r="BR626" s="6"/>
      <c r="BS626" s="11"/>
      <c r="BT626" s="105"/>
      <c r="BU626" s="105"/>
      <c r="BW626" s="5"/>
      <c r="BX626" s="5"/>
      <c r="CA626" s="6"/>
      <c r="CB626" s="1"/>
      <c r="CD626" s="23"/>
      <c r="CE626" s="23"/>
      <c r="CF626" s="8"/>
      <c r="CG626" s="107"/>
      <c r="CI626" s="109"/>
      <c r="CK626" s="10"/>
      <c r="CL626" s="106"/>
      <c r="CR626" s="1"/>
      <c r="CS626" s="1"/>
      <c r="CT626" s="1"/>
    </row>
    <row r="627" spans="1:98">
      <c r="A627" s="1"/>
      <c r="B627" s="2"/>
      <c r="E627" s="1"/>
      <c r="F627" s="2"/>
      <c r="H627" s="3"/>
      <c r="J627" s="3"/>
      <c r="K627" s="3"/>
      <c r="L627" s="1"/>
      <c r="M627" s="4"/>
      <c r="O627" s="1"/>
      <c r="U627" s="1"/>
      <c r="V627"/>
      <c r="X627" s="111"/>
      <c r="Z627"/>
      <c r="AA627"/>
      <c r="AB627"/>
      <c r="AD627" s="103"/>
      <c r="AE627" s="103"/>
      <c r="AK627" s="107"/>
      <c r="AL627" s="107"/>
      <c r="AM627" s="1"/>
      <c r="AP627" s="100"/>
      <c r="AQ627" s="100"/>
      <c r="AR627" s="100"/>
      <c r="AS627" s="3"/>
      <c r="AT627" s="151"/>
      <c r="AU627"/>
      <c r="AV627" s="147"/>
      <c r="AW627" s="34"/>
      <c r="AY627" s="182"/>
      <c r="BA627" s="100"/>
      <c r="BB627" s="100"/>
      <c r="BC627" s="6"/>
      <c r="BE627" s="1"/>
      <c r="BI627"/>
      <c r="BK627" s="103"/>
      <c r="BL627" s="104"/>
      <c r="BM627" s="1"/>
      <c r="BN627" s="103"/>
      <c r="BO627" s="147"/>
      <c r="BQ627" s="147"/>
      <c r="BR627" s="6"/>
      <c r="BS627" s="11"/>
      <c r="BT627" s="105"/>
      <c r="BU627" s="105"/>
      <c r="BW627" s="5"/>
      <c r="BX627" s="5"/>
      <c r="CA627" s="6"/>
      <c r="CB627" s="1"/>
      <c r="CD627" s="23"/>
      <c r="CE627" s="23"/>
      <c r="CF627" s="8"/>
      <c r="CG627" s="107"/>
      <c r="CI627" s="109"/>
      <c r="CK627" s="10"/>
      <c r="CL627" s="106"/>
      <c r="CR627" s="1"/>
      <c r="CS627" s="1"/>
      <c r="CT627" s="1"/>
    </row>
    <row r="628" spans="1:98">
      <c r="A628" s="1"/>
      <c r="B628" s="2"/>
      <c r="E628" s="1"/>
      <c r="F628" s="2"/>
      <c r="H628" s="3"/>
      <c r="J628" s="3"/>
      <c r="K628" s="3"/>
      <c r="L628" s="1"/>
      <c r="M628" s="4"/>
      <c r="O628" s="1"/>
      <c r="U628" s="1"/>
      <c r="V628"/>
      <c r="X628" s="111"/>
      <c r="Z628"/>
      <c r="AA628"/>
      <c r="AB628"/>
      <c r="AD628" s="103"/>
      <c r="AE628" s="103"/>
      <c r="AK628" s="107"/>
      <c r="AL628" s="107"/>
      <c r="AM628" s="1"/>
      <c r="AP628" s="100"/>
      <c r="AQ628" s="100"/>
      <c r="AR628" s="100"/>
      <c r="AS628" s="3"/>
      <c r="AT628" s="151"/>
      <c r="AU628"/>
      <c r="AV628" s="147"/>
      <c r="AW628" s="34"/>
      <c r="AY628" s="182"/>
      <c r="BA628" s="100"/>
      <c r="BB628" s="100"/>
      <c r="BC628" s="6"/>
      <c r="BE628" s="1"/>
      <c r="BI628"/>
      <c r="BK628" s="103"/>
      <c r="BL628" s="104"/>
      <c r="BM628" s="1"/>
      <c r="BN628" s="103"/>
      <c r="BO628" s="147"/>
      <c r="BQ628" s="147"/>
      <c r="BR628" s="6"/>
      <c r="BS628" s="11"/>
      <c r="BT628" s="105"/>
      <c r="BU628" s="105"/>
      <c r="BW628" s="5"/>
      <c r="BX628" s="5"/>
      <c r="CA628" s="6"/>
      <c r="CB628" s="1"/>
      <c r="CD628" s="23"/>
      <c r="CE628" s="23"/>
      <c r="CF628" s="8"/>
      <c r="CG628" s="107"/>
      <c r="CI628" s="109"/>
      <c r="CK628" s="10"/>
      <c r="CL628" s="106"/>
      <c r="CR628" s="1"/>
      <c r="CS628" s="1"/>
      <c r="CT628" s="1"/>
    </row>
    <row r="629" spans="1:98">
      <c r="A629" s="1"/>
      <c r="B629" s="2"/>
      <c r="E629" s="1"/>
      <c r="F629" s="2"/>
      <c r="H629" s="3"/>
      <c r="J629" s="3"/>
      <c r="K629" s="3"/>
      <c r="L629" s="1"/>
      <c r="M629" s="4"/>
      <c r="O629" s="1"/>
      <c r="U629" s="1"/>
      <c r="V629"/>
      <c r="X629" s="111"/>
      <c r="Z629"/>
      <c r="AA629"/>
      <c r="AB629"/>
      <c r="AD629" s="103"/>
      <c r="AE629" s="103"/>
      <c r="AH629"/>
      <c r="AK629" s="107"/>
      <c r="AL629" s="107"/>
      <c r="AM629" s="1"/>
      <c r="AP629" s="100"/>
      <c r="AQ629" s="100"/>
      <c r="AR629" s="100"/>
      <c r="AS629" s="3"/>
      <c r="AT629" s="151"/>
      <c r="AU629"/>
      <c r="AV629" s="147"/>
      <c r="AW629" s="34"/>
      <c r="AY629" s="182"/>
      <c r="BA629" s="100"/>
      <c r="BB629" s="100"/>
      <c r="BC629" s="6"/>
      <c r="BE629" s="1"/>
      <c r="BI629"/>
      <c r="BK629" s="103"/>
      <c r="BL629" s="104"/>
      <c r="BM629" s="1"/>
      <c r="BN629" s="103"/>
      <c r="BO629" s="147"/>
      <c r="BQ629" s="147"/>
      <c r="BR629" s="6"/>
      <c r="BS629" s="11"/>
      <c r="BT629" s="105"/>
      <c r="BU629" s="105"/>
      <c r="BW629" s="5"/>
      <c r="BX629" s="5"/>
      <c r="CA629" s="6"/>
      <c r="CB629" s="1"/>
      <c r="CD629" s="23"/>
      <c r="CE629" s="23"/>
      <c r="CF629" s="8"/>
      <c r="CG629" s="107"/>
      <c r="CI629" s="109"/>
      <c r="CK629" s="10"/>
      <c r="CL629" s="106"/>
      <c r="CR629" s="1"/>
      <c r="CS629" s="1"/>
      <c r="CT629" s="1"/>
    </row>
    <row r="630" spans="1:98">
      <c r="A630" s="1"/>
      <c r="B630" s="2"/>
      <c r="E630" s="1"/>
      <c r="F630" s="2"/>
      <c r="H630" s="3"/>
      <c r="J630" s="3"/>
      <c r="K630" s="3"/>
      <c r="L630" s="1"/>
      <c r="M630" s="4"/>
      <c r="O630" s="1"/>
      <c r="U630" s="1"/>
      <c r="V630"/>
      <c r="X630" s="111"/>
      <c r="Y630" s="155"/>
      <c r="Z630"/>
      <c r="AA630"/>
      <c r="AB630"/>
      <c r="AD630" s="103"/>
      <c r="AE630" s="103"/>
      <c r="AK630" s="107"/>
      <c r="AL630" s="107"/>
      <c r="AM630" s="1"/>
      <c r="AP630" s="100"/>
      <c r="AQ630" s="100"/>
      <c r="AR630" s="100"/>
      <c r="AS630" s="3"/>
      <c r="AT630" s="151"/>
      <c r="AU630"/>
      <c r="AV630" s="147"/>
      <c r="AW630" s="34"/>
      <c r="AY630" s="182"/>
      <c r="BA630" s="100"/>
      <c r="BB630" s="100"/>
      <c r="BC630" s="6"/>
      <c r="BE630" s="1"/>
      <c r="BI630"/>
      <c r="BK630" s="103"/>
      <c r="BL630" s="104"/>
      <c r="BM630" s="1"/>
      <c r="BN630" s="103"/>
      <c r="BO630" s="147"/>
      <c r="BQ630" s="147"/>
      <c r="BR630" s="6"/>
      <c r="BS630" s="11"/>
      <c r="BT630" s="105"/>
      <c r="BU630" s="105"/>
      <c r="BW630" s="5"/>
      <c r="BX630" s="5"/>
      <c r="CA630" s="6"/>
      <c r="CB630" s="1"/>
      <c r="CD630" s="23"/>
      <c r="CE630" s="23"/>
      <c r="CF630" s="8"/>
      <c r="CG630" s="107"/>
      <c r="CI630" s="109"/>
      <c r="CK630" s="10"/>
      <c r="CL630" s="106"/>
      <c r="CR630" s="1"/>
      <c r="CS630" s="1"/>
      <c r="CT630" s="1"/>
    </row>
    <row r="631" spans="1:98">
      <c r="A631" s="1"/>
      <c r="B631" s="2"/>
      <c r="E631" s="1"/>
      <c r="F631" s="2"/>
      <c r="H631" s="3"/>
      <c r="J631" s="3"/>
      <c r="K631" s="3"/>
      <c r="L631" s="1"/>
      <c r="M631" s="4"/>
      <c r="O631" s="1"/>
      <c r="U631" s="1"/>
      <c r="V631"/>
      <c r="X631" s="111"/>
      <c r="Y631" s="155"/>
      <c r="Z631"/>
      <c r="AA631"/>
      <c r="AB631"/>
      <c r="AD631" s="103"/>
      <c r="AE631" s="103"/>
      <c r="AH631"/>
      <c r="AK631" s="107"/>
      <c r="AL631" s="107"/>
      <c r="AM631" s="1"/>
      <c r="AP631" s="100"/>
      <c r="AQ631" s="100"/>
      <c r="AR631" s="100"/>
      <c r="AS631" s="3"/>
      <c r="AT631" s="151"/>
      <c r="AU631"/>
      <c r="AV631" s="147"/>
      <c r="AW631" s="34"/>
      <c r="AY631" s="182"/>
      <c r="BA631" s="100"/>
      <c r="BB631" s="100"/>
      <c r="BC631" s="6"/>
      <c r="BE631" s="1"/>
      <c r="BI631"/>
      <c r="BK631" s="103"/>
      <c r="BL631" s="104"/>
      <c r="BM631" s="1"/>
      <c r="BN631" s="103"/>
      <c r="BO631" s="147"/>
      <c r="BQ631" s="147"/>
      <c r="BR631" s="6"/>
      <c r="BS631" s="11"/>
      <c r="BT631" s="105"/>
      <c r="BU631" s="105"/>
      <c r="BW631" s="5"/>
      <c r="BX631" s="5"/>
      <c r="CA631" s="6"/>
      <c r="CB631" s="1"/>
      <c r="CD631" s="23"/>
      <c r="CE631" s="23"/>
      <c r="CF631" s="8"/>
      <c r="CG631" s="107"/>
      <c r="CI631" s="109"/>
      <c r="CK631" s="10"/>
      <c r="CL631" s="106"/>
      <c r="CR631" s="1"/>
      <c r="CS631" s="1"/>
      <c r="CT631" s="1"/>
    </row>
    <row r="632" spans="1:98">
      <c r="A632" s="1"/>
      <c r="B632" s="2"/>
      <c r="E632" s="1"/>
      <c r="F632" s="2"/>
      <c r="H632" s="3"/>
      <c r="J632" s="3"/>
      <c r="K632" s="3"/>
      <c r="L632" s="1"/>
      <c r="M632" s="4"/>
      <c r="O632" s="1"/>
      <c r="U632" s="1"/>
      <c r="V632"/>
      <c r="X632" s="154"/>
      <c r="Y632" s="155"/>
      <c r="Z632"/>
      <c r="AA632"/>
      <c r="AB632"/>
      <c r="AD632" s="103"/>
      <c r="AE632" s="103"/>
      <c r="AH632"/>
      <c r="AK632" s="107"/>
      <c r="AL632" s="107"/>
      <c r="AM632" s="1"/>
      <c r="AP632" s="100"/>
      <c r="AQ632" s="100"/>
      <c r="AR632" s="100"/>
      <c r="AS632" s="3"/>
      <c r="AT632" s="151"/>
      <c r="AU632"/>
      <c r="AV632" s="147"/>
      <c r="AW632" s="34"/>
      <c r="AY632" s="182"/>
      <c r="BA632" s="100"/>
      <c r="BB632" s="100"/>
      <c r="BC632" s="6"/>
      <c r="BE632" s="1"/>
      <c r="BI632"/>
      <c r="BK632" s="103"/>
      <c r="BL632" s="104"/>
      <c r="BM632" s="1"/>
      <c r="BN632" s="103"/>
      <c r="BO632" s="147"/>
      <c r="BQ632" s="147"/>
      <c r="BR632" s="6"/>
      <c r="BS632" s="11"/>
      <c r="BT632" s="105"/>
      <c r="BU632" s="105"/>
      <c r="BW632" s="5"/>
      <c r="BX632" s="5"/>
      <c r="CA632" s="6"/>
      <c r="CB632" s="1"/>
      <c r="CD632" s="23"/>
      <c r="CE632" s="23"/>
      <c r="CF632" s="8"/>
      <c r="CG632" s="107"/>
      <c r="CI632" s="109"/>
      <c r="CK632" s="10"/>
      <c r="CL632" s="106"/>
      <c r="CR632" s="1"/>
      <c r="CS632" s="1"/>
      <c r="CT632" s="1"/>
    </row>
    <row r="633" spans="1:98">
      <c r="A633" s="1"/>
      <c r="B633" s="2"/>
      <c r="E633" s="1"/>
      <c r="F633" s="2"/>
      <c r="H633" s="3"/>
      <c r="J633" s="3"/>
      <c r="K633" s="3"/>
      <c r="L633" s="1"/>
      <c r="M633" s="4"/>
      <c r="O633" s="1"/>
      <c r="U633" s="1"/>
      <c r="V633"/>
      <c r="X633" s="154"/>
      <c r="Y633" s="155"/>
      <c r="Z633"/>
      <c r="AA633"/>
      <c r="AB633"/>
      <c r="AD633" s="103"/>
      <c r="AE633" s="103"/>
      <c r="AH633"/>
      <c r="AK633" s="107"/>
      <c r="AL633" s="107"/>
      <c r="AM633" s="1"/>
      <c r="AP633" s="100"/>
      <c r="AQ633" s="100"/>
      <c r="AR633" s="100"/>
      <c r="AS633" s="3"/>
      <c r="AT633" s="151"/>
      <c r="AU633"/>
      <c r="AV633" s="147"/>
      <c r="AW633" s="34"/>
      <c r="AY633" s="182"/>
      <c r="BA633" s="100"/>
      <c r="BB633" s="100"/>
      <c r="BC633" s="6"/>
      <c r="BE633" s="1"/>
      <c r="BI633"/>
      <c r="BK633" s="103"/>
      <c r="BL633" s="104"/>
      <c r="BM633" s="1"/>
      <c r="BN633" s="103"/>
      <c r="BO633" s="147"/>
      <c r="BQ633" s="147"/>
      <c r="BR633" s="6"/>
      <c r="BS633" s="11"/>
      <c r="BT633" s="105"/>
      <c r="BU633" s="105"/>
      <c r="BW633" s="5"/>
      <c r="BX633" s="5"/>
      <c r="CA633" s="6"/>
      <c r="CB633" s="1"/>
      <c r="CD633" s="23"/>
      <c r="CE633" s="23"/>
      <c r="CF633" s="8"/>
      <c r="CG633" s="107"/>
      <c r="CI633" s="109"/>
      <c r="CK633" s="10"/>
      <c r="CL633" s="106"/>
      <c r="CR633" s="1"/>
      <c r="CS633" s="1"/>
      <c r="CT633" s="1"/>
    </row>
    <row r="634" spans="1:98">
      <c r="A634" s="1"/>
      <c r="B634" s="2"/>
      <c r="E634" s="1"/>
      <c r="F634" s="2"/>
      <c r="H634" s="3"/>
      <c r="J634" s="3"/>
      <c r="K634" s="3"/>
      <c r="L634" s="1"/>
      <c r="M634" s="4"/>
      <c r="O634" s="1"/>
      <c r="U634" s="1"/>
      <c r="V634"/>
      <c r="X634" s="111"/>
      <c r="Z634"/>
      <c r="AA634"/>
      <c r="AB634"/>
      <c r="AD634" s="103"/>
      <c r="AE634" s="103"/>
      <c r="AH634"/>
      <c r="AK634" s="107"/>
      <c r="AL634" s="107"/>
      <c r="AM634" s="1"/>
      <c r="AP634" s="100"/>
      <c r="AQ634" s="100"/>
      <c r="AR634" s="100"/>
      <c r="AS634" s="3"/>
      <c r="AT634" s="151"/>
      <c r="AU634"/>
      <c r="AV634" s="147"/>
      <c r="AW634" s="34"/>
      <c r="AY634" s="182"/>
      <c r="BA634" s="100"/>
      <c r="BB634" s="100"/>
      <c r="BC634" s="6"/>
      <c r="BE634" s="1"/>
      <c r="BI634"/>
      <c r="BK634" s="103"/>
      <c r="BL634" s="104"/>
      <c r="BM634" s="1"/>
      <c r="BN634" s="103"/>
      <c r="BO634" s="147"/>
      <c r="BQ634" s="147"/>
      <c r="BR634" s="6"/>
      <c r="BS634" s="11"/>
      <c r="BT634" s="105"/>
      <c r="BU634" s="105"/>
      <c r="BW634" s="5"/>
      <c r="BX634" s="5"/>
      <c r="CA634" s="6"/>
      <c r="CB634" s="1"/>
      <c r="CD634" s="23"/>
      <c r="CE634" s="23"/>
      <c r="CF634" s="8"/>
      <c r="CG634" s="107"/>
      <c r="CI634" s="109"/>
      <c r="CK634" s="10"/>
      <c r="CL634" s="106"/>
      <c r="CR634" s="1"/>
      <c r="CS634" s="1"/>
      <c r="CT634" s="1"/>
    </row>
    <row r="635" spans="1:98">
      <c r="A635" s="1"/>
      <c r="B635" s="2"/>
      <c r="E635" s="1"/>
      <c r="F635" s="2"/>
      <c r="H635" s="3"/>
      <c r="J635" s="3"/>
      <c r="K635" s="3"/>
      <c r="L635" s="1"/>
      <c r="M635" s="4"/>
      <c r="O635" s="1"/>
      <c r="U635" s="1"/>
      <c r="V635"/>
      <c r="X635" s="154"/>
      <c r="Y635" s="155"/>
      <c r="Z635"/>
      <c r="AA635"/>
      <c r="AB635"/>
      <c r="AD635" s="103"/>
      <c r="AE635" s="103"/>
      <c r="AH635"/>
      <c r="AK635" s="107"/>
      <c r="AL635" s="107"/>
      <c r="AM635" s="1"/>
      <c r="AP635" s="100"/>
      <c r="AQ635" s="100"/>
      <c r="AR635" s="100"/>
      <c r="AS635" s="3"/>
      <c r="AT635" s="151"/>
      <c r="AU635"/>
      <c r="AV635" s="147"/>
      <c r="AW635" s="34"/>
      <c r="AY635" s="182"/>
      <c r="BA635" s="100"/>
      <c r="BB635" s="100"/>
      <c r="BC635" s="6"/>
      <c r="BE635" s="1"/>
      <c r="BI635"/>
      <c r="BK635" s="118"/>
      <c r="BL635" s="104"/>
      <c r="BM635" s="1"/>
      <c r="BN635" s="103"/>
      <c r="BO635" s="147"/>
      <c r="BQ635" s="147"/>
      <c r="BR635" s="6"/>
      <c r="BS635" s="11"/>
      <c r="BT635" s="105"/>
      <c r="BU635" s="105"/>
      <c r="BW635" s="5"/>
      <c r="BX635" s="5"/>
      <c r="CA635" s="6"/>
      <c r="CB635" s="1"/>
      <c r="CD635" s="23"/>
      <c r="CE635" s="23"/>
      <c r="CF635" s="8"/>
      <c r="CG635" s="107"/>
      <c r="CI635" s="109"/>
      <c r="CK635" s="10"/>
      <c r="CL635" s="106"/>
      <c r="CR635" s="1"/>
      <c r="CS635" s="1"/>
      <c r="CT635" s="1"/>
    </row>
    <row r="636" spans="1:98">
      <c r="A636" s="1"/>
      <c r="B636" s="2"/>
      <c r="E636" s="1"/>
      <c r="F636" s="2"/>
      <c r="H636" s="3"/>
      <c r="J636" s="3"/>
      <c r="K636" s="3"/>
      <c r="L636" s="1"/>
      <c r="M636" s="4"/>
      <c r="O636" s="1"/>
      <c r="U636" s="1"/>
      <c r="V636"/>
      <c r="X636" s="154"/>
      <c r="Y636" s="155"/>
      <c r="Z636"/>
      <c r="AA636"/>
      <c r="AB636"/>
      <c r="AD636" s="103"/>
      <c r="AE636" s="103"/>
      <c r="AH636"/>
      <c r="AK636" s="107"/>
      <c r="AL636" s="107"/>
      <c r="AM636" s="1"/>
      <c r="AP636" s="100"/>
      <c r="AQ636" s="100"/>
      <c r="AR636" s="100"/>
      <c r="AS636" s="3"/>
      <c r="AT636" s="151"/>
      <c r="AU636"/>
      <c r="AV636" s="147"/>
      <c r="AW636" s="34"/>
      <c r="AY636" s="182"/>
      <c r="BA636" s="100"/>
      <c r="BB636" s="100"/>
      <c r="BC636" s="6"/>
      <c r="BE636" s="1"/>
      <c r="BI636"/>
      <c r="BK636" s="118"/>
      <c r="BL636" s="104"/>
      <c r="BM636" s="1"/>
      <c r="BN636" s="103"/>
      <c r="BO636" s="147"/>
      <c r="BQ636" s="147"/>
      <c r="BR636" s="6"/>
      <c r="BS636" s="11"/>
      <c r="BT636" s="105"/>
      <c r="BU636" s="105"/>
      <c r="BW636" s="5"/>
      <c r="BX636" s="5"/>
      <c r="CA636" s="6"/>
      <c r="CB636" s="1"/>
      <c r="CD636" s="23"/>
      <c r="CE636" s="23"/>
      <c r="CF636" s="8"/>
      <c r="CG636" s="107"/>
      <c r="CI636" s="109"/>
      <c r="CK636" s="10"/>
      <c r="CL636" s="106"/>
      <c r="CR636" s="1"/>
      <c r="CS636" s="1"/>
      <c r="CT636" s="1"/>
    </row>
    <row r="637" spans="1:98">
      <c r="A637" s="1"/>
      <c r="B637" s="2"/>
      <c r="E637" s="1"/>
      <c r="F637" s="2"/>
      <c r="H637" s="3"/>
      <c r="J637" s="3"/>
      <c r="K637" s="3"/>
      <c r="L637" s="1"/>
      <c r="M637" s="4"/>
      <c r="O637" s="1"/>
      <c r="U637" s="1"/>
      <c r="V637"/>
      <c r="X637" s="111"/>
      <c r="Y637" s="155"/>
      <c r="Z637"/>
      <c r="AA637"/>
      <c r="AB637"/>
      <c r="AD637" s="103"/>
      <c r="AE637" s="103"/>
      <c r="AH637"/>
      <c r="AK637" s="107"/>
      <c r="AL637" s="107"/>
      <c r="AM637" s="1"/>
      <c r="AP637" s="100"/>
      <c r="AQ637" s="100"/>
      <c r="AR637" s="100"/>
      <c r="AS637" s="3"/>
      <c r="AT637" s="151"/>
      <c r="AU637"/>
      <c r="AV637" s="147"/>
      <c r="AW637" s="34"/>
      <c r="AY637" s="182"/>
      <c r="BA637" s="100"/>
      <c r="BB637" s="100"/>
      <c r="BC637" s="6"/>
      <c r="BE637" s="1"/>
      <c r="BI637"/>
      <c r="BK637" s="103"/>
      <c r="BL637" s="104"/>
      <c r="BM637" s="1"/>
      <c r="BN637" s="103"/>
      <c r="BO637" s="147"/>
      <c r="BQ637" s="147"/>
      <c r="BR637" s="6"/>
      <c r="BS637" s="11"/>
      <c r="BT637" s="105"/>
      <c r="BU637" s="105"/>
      <c r="BW637" s="5"/>
      <c r="BX637" s="5"/>
      <c r="CA637" s="6"/>
      <c r="CB637" s="1"/>
      <c r="CD637" s="23"/>
      <c r="CE637" s="23"/>
      <c r="CF637" s="8"/>
      <c r="CG637" s="107"/>
      <c r="CI637" s="109"/>
      <c r="CK637" s="10"/>
      <c r="CL637" s="106"/>
      <c r="CR637" s="1"/>
      <c r="CS637" s="1"/>
      <c r="CT637" s="1"/>
    </row>
    <row r="638" spans="1:98">
      <c r="A638" s="1"/>
      <c r="B638" s="2"/>
      <c r="E638" s="1"/>
      <c r="F638" s="2"/>
      <c r="H638" s="3"/>
      <c r="J638" s="3"/>
      <c r="K638" s="3"/>
      <c r="L638" s="1"/>
      <c r="M638" s="4"/>
      <c r="O638" s="1"/>
      <c r="U638" s="1"/>
      <c r="V638"/>
      <c r="X638" s="154"/>
      <c r="Y638" s="155"/>
      <c r="Z638"/>
      <c r="AA638"/>
      <c r="AB638"/>
      <c r="AD638" s="103"/>
      <c r="AE638" s="103"/>
      <c r="AH638"/>
      <c r="AK638" s="107"/>
      <c r="AL638" s="107"/>
      <c r="AM638" s="1"/>
      <c r="AP638" s="100"/>
      <c r="AQ638" s="100"/>
      <c r="AR638" s="100"/>
      <c r="AS638" s="3"/>
      <c r="AT638" s="151"/>
      <c r="AU638"/>
      <c r="AV638" s="147"/>
      <c r="AW638" s="34"/>
      <c r="AY638" s="182"/>
      <c r="BA638" s="100"/>
      <c r="BB638" s="100"/>
      <c r="BC638" s="6"/>
      <c r="BE638" s="1"/>
      <c r="BI638"/>
      <c r="BK638" s="118"/>
      <c r="BL638" s="104"/>
      <c r="BM638" s="1"/>
      <c r="BN638" s="103"/>
      <c r="BO638" s="6"/>
      <c r="BQ638" s="6"/>
      <c r="BR638" s="6"/>
      <c r="BS638" s="11"/>
      <c r="BT638" s="105"/>
      <c r="BU638" s="105"/>
      <c r="BW638" s="5"/>
      <c r="BX638" s="5"/>
      <c r="CA638" s="6"/>
      <c r="CB638" s="1"/>
      <c r="CD638" s="23"/>
      <c r="CE638" s="23"/>
      <c r="CF638" s="8"/>
      <c r="CG638" s="107"/>
      <c r="CI638" s="109"/>
      <c r="CK638" s="10"/>
      <c r="CL638" s="106"/>
      <c r="CR638" s="1"/>
      <c r="CS638" s="1"/>
      <c r="CT638" s="1"/>
    </row>
    <row r="639" spans="1:98">
      <c r="A639" s="1"/>
      <c r="B639" s="2"/>
      <c r="E639" s="1"/>
      <c r="F639" s="2"/>
      <c r="H639" s="3"/>
      <c r="J639" s="3"/>
      <c r="K639" s="3"/>
      <c r="L639" s="1"/>
      <c r="M639" s="4"/>
      <c r="O639" s="1"/>
      <c r="U639" s="1"/>
      <c r="V639"/>
      <c r="X639" s="154"/>
      <c r="Y639" s="155"/>
      <c r="Z639"/>
      <c r="AA639"/>
      <c r="AB639"/>
      <c r="AD639" s="103"/>
      <c r="AE639" s="103"/>
      <c r="AH639"/>
      <c r="AK639" s="107"/>
      <c r="AL639" s="107"/>
      <c r="AM639" s="1"/>
      <c r="AP639" s="100"/>
      <c r="AQ639" s="100"/>
      <c r="AR639" s="100"/>
      <c r="AS639" s="3"/>
      <c r="AT639" s="151"/>
      <c r="AU639"/>
      <c r="AV639" s="147"/>
      <c r="AW639" s="34"/>
      <c r="AY639" s="182"/>
      <c r="BA639" s="100"/>
      <c r="BB639" s="100"/>
      <c r="BC639" s="6"/>
      <c r="BE639" s="1"/>
      <c r="BI639"/>
      <c r="BK639" s="103"/>
      <c r="BL639" s="104"/>
      <c r="BM639" s="1"/>
      <c r="BN639" s="103"/>
      <c r="BO639" s="147"/>
      <c r="BQ639" s="147"/>
      <c r="BR639" s="6"/>
      <c r="BS639" s="11"/>
      <c r="BT639" s="105"/>
      <c r="BU639" s="105"/>
      <c r="BW639" s="5"/>
      <c r="BX639" s="5"/>
      <c r="CA639" s="6"/>
      <c r="CB639" s="1"/>
      <c r="CD639" s="23"/>
      <c r="CE639" s="23"/>
      <c r="CF639" s="8"/>
      <c r="CG639" s="107"/>
      <c r="CI639" s="109"/>
      <c r="CK639" s="10"/>
      <c r="CL639" s="106"/>
      <c r="CR639" s="1"/>
      <c r="CS639" s="1"/>
      <c r="CT639" s="1"/>
    </row>
    <row r="640" spans="1:98">
      <c r="A640" s="1"/>
      <c r="B640" s="2"/>
      <c r="E640" s="1"/>
      <c r="F640" s="2"/>
      <c r="H640" s="3"/>
      <c r="J640" s="3"/>
      <c r="K640" s="3"/>
      <c r="L640" s="1"/>
      <c r="M640" s="4"/>
      <c r="O640" s="1"/>
      <c r="U640" s="1"/>
      <c r="V640"/>
      <c r="X640" s="154"/>
      <c r="Y640" s="155"/>
      <c r="Z640"/>
      <c r="AA640"/>
      <c r="AB640"/>
      <c r="AD640" s="103"/>
      <c r="AE640" s="103"/>
      <c r="AH640"/>
      <c r="AK640" s="107"/>
      <c r="AL640" s="107"/>
      <c r="AM640" s="1"/>
      <c r="AP640" s="100"/>
      <c r="AQ640" s="100"/>
      <c r="AR640" s="100"/>
      <c r="AS640" s="3"/>
      <c r="AT640" s="151"/>
      <c r="AU640"/>
      <c r="AV640" s="147"/>
      <c r="AW640" s="34"/>
      <c r="AY640" s="182"/>
      <c r="BA640" s="100"/>
      <c r="BB640" s="100"/>
      <c r="BC640" s="147"/>
      <c r="BE640" s="1"/>
      <c r="BI640"/>
      <c r="BK640" s="103"/>
      <c r="BL640" s="104"/>
      <c r="BM640" s="1"/>
      <c r="BN640" s="103"/>
      <c r="BO640" s="147"/>
      <c r="BQ640" s="147"/>
      <c r="BR640" s="6"/>
      <c r="BS640" s="11"/>
      <c r="BT640" s="105"/>
      <c r="BU640" s="105"/>
      <c r="BW640" s="5"/>
      <c r="BX640" s="5"/>
      <c r="CA640" s="6"/>
      <c r="CB640" s="1"/>
      <c r="CD640" s="23"/>
      <c r="CE640" s="23"/>
      <c r="CF640" s="8"/>
      <c r="CG640" s="107"/>
      <c r="CI640" s="109"/>
      <c r="CK640" s="10"/>
      <c r="CL640" s="106"/>
      <c r="CR640" s="1"/>
      <c r="CS640" s="1"/>
      <c r="CT640" s="1"/>
    </row>
    <row r="641" spans="1:100">
      <c r="A641" s="1"/>
      <c r="B641" s="2"/>
      <c r="E641" s="1"/>
      <c r="F641" s="2"/>
      <c r="H641" s="3"/>
      <c r="J641" s="3"/>
      <c r="K641" s="3"/>
      <c r="L641" s="1"/>
      <c r="M641" s="4"/>
      <c r="O641" s="1"/>
      <c r="U641" s="1"/>
      <c r="V641" s="156"/>
      <c r="X641" s="111"/>
      <c r="Z641"/>
      <c r="AA641"/>
      <c r="AB641"/>
      <c r="AD641" s="103"/>
      <c r="AE641" s="103"/>
      <c r="AH641"/>
      <c r="AK641" s="107"/>
      <c r="AL641" s="107"/>
      <c r="AM641" s="1"/>
      <c r="AP641" s="100"/>
      <c r="AQ641" s="100"/>
      <c r="AR641" s="100"/>
      <c r="AS641" s="3"/>
      <c r="AT641" s="151"/>
      <c r="AU641"/>
      <c r="AV641" s="147"/>
      <c r="AW641" s="34"/>
      <c r="AY641" s="182"/>
      <c r="BA641" s="100"/>
      <c r="BB641" s="100"/>
      <c r="BC641" s="6"/>
      <c r="BE641" s="1"/>
      <c r="BI641"/>
      <c r="BK641" s="103"/>
      <c r="BL641" s="104"/>
      <c r="BM641" s="1"/>
      <c r="BN641" s="103"/>
      <c r="BO641" s="147"/>
      <c r="BQ641" s="147"/>
      <c r="BR641" s="6"/>
      <c r="BS641" s="11"/>
      <c r="BT641" s="105"/>
      <c r="BU641" s="105"/>
      <c r="BW641" s="5"/>
      <c r="BX641" s="5"/>
      <c r="CA641" s="6"/>
      <c r="CB641" s="1"/>
      <c r="CD641" s="23"/>
      <c r="CE641" s="23"/>
      <c r="CF641" s="8"/>
      <c r="CG641" s="107"/>
      <c r="CI641" s="109"/>
      <c r="CK641" s="10"/>
      <c r="CL641" s="106"/>
      <c r="CR641" s="1"/>
      <c r="CS641" s="1"/>
      <c r="CT641" s="1"/>
    </row>
    <row r="642" spans="1:100">
      <c r="A642" s="1"/>
      <c r="B642" s="2"/>
      <c r="E642" s="1"/>
      <c r="F642" s="2"/>
      <c r="H642" s="3"/>
      <c r="J642" s="3"/>
      <c r="K642" s="3"/>
      <c r="L642" s="1"/>
      <c r="M642" s="4"/>
      <c r="O642" s="1"/>
      <c r="U642" s="1"/>
      <c r="V642" s="156"/>
      <c r="X642" s="111"/>
      <c r="Z642"/>
      <c r="AA642"/>
      <c r="AB642"/>
      <c r="AD642" s="103"/>
      <c r="AE642" s="103"/>
      <c r="AH642"/>
      <c r="AK642" s="107"/>
      <c r="AL642" s="107"/>
      <c r="AM642" s="1"/>
      <c r="AP642" s="100"/>
      <c r="AQ642" s="100"/>
      <c r="AR642" s="100"/>
      <c r="AS642" s="3"/>
      <c r="AT642" s="151"/>
      <c r="AU642"/>
      <c r="AV642" s="147"/>
      <c r="AW642" s="34"/>
      <c r="AY642" s="182"/>
      <c r="BA642" s="100"/>
      <c r="BB642" s="100"/>
      <c r="BC642" s="6"/>
      <c r="BE642" s="1"/>
      <c r="BI642"/>
      <c r="BK642" s="103"/>
      <c r="BL642" s="104"/>
      <c r="BM642" s="1"/>
      <c r="BN642" s="103"/>
      <c r="BO642" s="147"/>
      <c r="BQ642" s="147"/>
      <c r="BR642" s="6"/>
      <c r="BS642" s="11"/>
      <c r="BT642" s="105"/>
      <c r="BU642" s="105"/>
      <c r="BW642" s="5"/>
      <c r="BX642" s="5"/>
      <c r="CA642" s="6"/>
      <c r="CB642" s="1"/>
      <c r="CD642" s="23"/>
      <c r="CE642" s="23"/>
      <c r="CF642" s="8"/>
      <c r="CG642" s="107"/>
      <c r="CI642" s="109"/>
      <c r="CK642" s="10"/>
      <c r="CL642" s="106"/>
      <c r="CR642" s="1"/>
      <c r="CS642" s="1"/>
      <c r="CT642" s="1"/>
    </row>
    <row r="643" spans="1:100">
      <c r="A643" s="1"/>
      <c r="B643" s="2"/>
      <c r="E643" s="1"/>
      <c r="F643" s="2"/>
      <c r="H643" s="3"/>
      <c r="J643" s="3"/>
      <c r="K643" s="3"/>
      <c r="L643" s="1"/>
      <c r="M643" s="4"/>
      <c r="O643" s="1"/>
      <c r="U643" s="1"/>
      <c r="V643"/>
      <c r="X643" s="154"/>
      <c r="Y643" s="155"/>
      <c r="Z643"/>
      <c r="AA643"/>
      <c r="AB643"/>
      <c r="AD643" s="103"/>
      <c r="AE643" s="103"/>
      <c r="AH643"/>
      <c r="AK643" s="107"/>
      <c r="AL643" s="107"/>
      <c r="AM643" s="1"/>
      <c r="AP643" s="100"/>
      <c r="AQ643" s="100"/>
      <c r="AR643" s="100"/>
      <c r="AS643" s="3"/>
      <c r="AT643" s="151"/>
      <c r="AU643"/>
      <c r="AV643" s="147"/>
      <c r="AW643" s="34"/>
      <c r="AY643" s="182"/>
      <c r="BA643" s="100"/>
      <c r="BB643" s="100"/>
      <c r="BC643" s="6"/>
      <c r="BE643" s="1"/>
      <c r="BI643" s="103"/>
      <c r="BK643" s="118"/>
      <c r="BL643" s="104"/>
      <c r="BM643" s="1"/>
      <c r="BN643" s="103"/>
      <c r="BO643" s="147"/>
      <c r="BQ643" s="147"/>
      <c r="BR643" s="6"/>
      <c r="BS643" s="11"/>
      <c r="BT643" s="105"/>
      <c r="BU643" s="105"/>
      <c r="BW643" s="5"/>
      <c r="BX643" s="5"/>
      <c r="CA643" s="6"/>
      <c r="CB643" s="1"/>
      <c r="CD643" s="23"/>
      <c r="CE643" s="23"/>
      <c r="CF643" s="8"/>
      <c r="CG643" s="107"/>
      <c r="CI643" s="109"/>
      <c r="CK643" s="10"/>
      <c r="CL643" s="106"/>
      <c r="CR643" s="1"/>
      <c r="CS643" s="1"/>
      <c r="CT643" s="1"/>
    </row>
    <row r="644" spans="1:100">
      <c r="A644" s="1"/>
      <c r="B644" s="2"/>
      <c r="E644" s="1"/>
      <c r="F644" s="2"/>
      <c r="H644" s="3"/>
      <c r="J644" s="3"/>
      <c r="K644" s="3"/>
      <c r="L644" s="1"/>
      <c r="M644" s="4"/>
      <c r="O644" s="1"/>
      <c r="U644" s="1"/>
      <c r="V644"/>
      <c r="X644" s="154"/>
      <c r="Y644" s="155"/>
      <c r="Z644"/>
      <c r="AA644"/>
      <c r="AB644"/>
      <c r="AD644" s="103"/>
      <c r="AE644" s="103"/>
      <c r="AH644"/>
      <c r="AK644" s="107"/>
      <c r="AL644" s="107"/>
      <c r="AM644" s="1"/>
      <c r="AP644" s="100"/>
      <c r="AQ644" s="100"/>
      <c r="AR644" s="100"/>
      <c r="AS644" s="3"/>
      <c r="AT644" s="151"/>
      <c r="AU644"/>
      <c r="AV644" s="147"/>
      <c r="AW644" s="34"/>
      <c r="AY644" s="182"/>
      <c r="BA644" s="100"/>
      <c r="BB644" s="100"/>
      <c r="BC644" s="6"/>
      <c r="BE644" s="1"/>
      <c r="BI644"/>
      <c r="BK644" s="103"/>
      <c r="BL644" s="104"/>
      <c r="BM644" s="1"/>
      <c r="BN644" s="103"/>
      <c r="BO644" s="147"/>
      <c r="BQ644" s="147"/>
      <c r="BR644" s="6"/>
      <c r="BS644" s="11"/>
      <c r="BT644" s="105"/>
      <c r="BU644" s="105"/>
      <c r="BW644" s="5"/>
      <c r="BX644" s="5"/>
      <c r="CA644" s="6"/>
      <c r="CB644" s="1"/>
      <c r="CD644" s="23"/>
      <c r="CE644" s="23"/>
      <c r="CF644" s="8"/>
      <c r="CG644" s="107"/>
      <c r="CI644" s="109"/>
      <c r="CK644" s="10"/>
      <c r="CL644" s="106"/>
      <c r="CR644" s="1"/>
      <c r="CS644" s="1"/>
      <c r="CT644" s="1"/>
    </row>
    <row r="645" spans="1:100">
      <c r="A645" s="1"/>
      <c r="B645" s="2"/>
      <c r="E645" s="1"/>
      <c r="F645" s="2"/>
      <c r="H645" s="3"/>
      <c r="J645" s="3"/>
      <c r="K645" s="3"/>
      <c r="L645" s="1"/>
      <c r="M645" s="4"/>
      <c r="O645" s="1"/>
      <c r="U645" s="1"/>
      <c r="V645"/>
      <c r="X645" s="154"/>
      <c r="Y645" s="155"/>
      <c r="Z645"/>
      <c r="AA645"/>
      <c r="AB645"/>
      <c r="AD645" s="103"/>
      <c r="AE645" s="103"/>
      <c r="AH645"/>
      <c r="AK645" s="107"/>
      <c r="AL645" s="107"/>
      <c r="AM645" s="1"/>
      <c r="AP645" s="100"/>
      <c r="AQ645" s="100"/>
      <c r="AR645" s="100"/>
      <c r="AS645" s="3"/>
      <c r="AT645" s="151"/>
      <c r="AU645"/>
      <c r="AV645" s="147"/>
      <c r="AW645" s="34"/>
      <c r="AY645" s="182"/>
      <c r="BA645" s="100"/>
      <c r="BB645" s="100"/>
      <c r="BC645" s="6"/>
      <c r="BE645" s="1"/>
      <c r="BI645"/>
      <c r="BK645" s="118"/>
      <c r="BL645" s="104"/>
      <c r="BM645" s="1"/>
      <c r="BN645" s="103"/>
      <c r="BO645" s="147"/>
      <c r="BQ645" s="147"/>
      <c r="BR645" s="6"/>
      <c r="BS645" s="11"/>
      <c r="BT645" s="105"/>
      <c r="BU645" s="105"/>
      <c r="BW645" s="5"/>
      <c r="BX645" s="5"/>
      <c r="CA645" s="6"/>
      <c r="CB645" s="1"/>
      <c r="CD645" s="23"/>
      <c r="CE645" s="23"/>
      <c r="CF645" s="8"/>
      <c r="CG645" s="107"/>
      <c r="CI645" s="109"/>
      <c r="CK645" s="10"/>
      <c r="CL645" s="106"/>
      <c r="CR645" s="1"/>
      <c r="CS645" s="1"/>
      <c r="CT645" s="1"/>
    </row>
    <row r="646" spans="1:100">
      <c r="A646" s="1"/>
      <c r="B646" s="2"/>
      <c r="E646" s="1"/>
      <c r="F646" s="2"/>
      <c r="H646" s="3"/>
      <c r="J646" s="3"/>
      <c r="K646" s="3"/>
      <c r="L646" s="1"/>
      <c r="M646" s="4"/>
      <c r="O646" s="1"/>
      <c r="U646" s="1"/>
      <c r="V646"/>
      <c r="X646" s="154"/>
      <c r="Y646" s="155"/>
      <c r="Z646"/>
      <c r="AA646"/>
      <c r="AB646"/>
      <c r="AD646" s="103"/>
      <c r="AE646" s="103"/>
      <c r="AH646"/>
      <c r="AK646" s="107"/>
      <c r="AL646" s="107"/>
      <c r="AM646" s="1"/>
      <c r="AP646" s="100"/>
      <c r="AQ646" s="100"/>
      <c r="AR646" s="100"/>
      <c r="AS646" s="3"/>
      <c r="AT646" s="151"/>
      <c r="AU646"/>
      <c r="AV646" s="147"/>
      <c r="AW646" s="34"/>
      <c r="AY646" s="182"/>
      <c r="BA646" s="100"/>
      <c r="BB646" s="100"/>
      <c r="BC646" s="6"/>
      <c r="BE646" s="1"/>
      <c r="BI646"/>
      <c r="BK646" s="103"/>
      <c r="BL646" s="104"/>
      <c r="BM646" s="1"/>
      <c r="BN646" s="103"/>
      <c r="BO646" s="147"/>
      <c r="BQ646" s="147"/>
      <c r="BR646" s="6"/>
      <c r="BS646" s="11"/>
      <c r="BT646" s="105"/>
      <c r="BU646" s="105"/>
      <c r="BW646" s="5"/>
      <c r="BX646" s="5"/>
      <c r="CA646" s="6"/>
      <c r="CB646" s="1"/>
      <c r="CD646" s="23"/>
      <c r="CE646" s="23"/>
      <c r="CF646" s="8"/>
      <c r="CG646" s="107"/>
      <c r="CI646" s="109"/>
      <c r="CK646" s="10"/>
      <c r="CL646" s="106"/>
      <c r="CR646" s="1"/>
      <c r="CS646" s="1"/>
      <c r="CT646" s="1"/>
    </row>
    <row r="647" spans="1:100" s="145" customFormat="1">
      <c r="A647" s="1"/>
      <c r="B647" s="2"/>
      <c r="C647" s="1"/>
      <c r="D647" s="1"/>
      <c r="E647" s="1"/>
      <c r="F647" s="2"/>
      <c r="G647" s="3"/>
      <c r="H647" s="3"/>
      <c r="I647" s="1"/>
      <c r="J647" s="3"/>
      <c r="K647" s="3"/>
      <c r="L647" s="1"/>
      <c r="M647" s="4"/>
      <c r="N647" s="1"/>
      <c r="O647" s="1"/>
      <c r="P647"/>
      <c r="Q647"/>
      <c r="R647"/>
      <c r="S647"/>
      <c r="T647" s="1"/>
      <c r="U647" s="1"/>
      <c r="V647"/>
      <c r="W647" s="1"/>
      <c r="X647" s="111"/>
      <c r="Y647" s="103"/>
      <c r="Z647"/>
      <c r="AA647"/>
      <c r="AB647"/>
      <c r="AC647" s="38"/>
      <c r="AD647" s="103"/>
      <c r="AE647" s="103"/>
      <c r="AF647"/>
      <c r="AG647"/>
      <c r="AH647"/>
      <c r="AI647" s="5"/>
      <c r="AJ647" s="5"/>
      <c r="AK647" s="107"/>
      <c r="AL647" s="107"/>
      <c r="AM647" s="1"/>
      <c r="AN647"/>
      <c r="AO647"/>
      <c r="AP647" s="100"/>
      <c r="AQ647" s="100"/>
      <c r="AR647" s="100"/>
      <c r="AS647" s="3"/>
      <c r="AT647" s="151"/>
      <c r="AU647"/>
      <c r="AV647" s="147"/>
      <c r="AW647" s="34"/>
      <c r="AX647"/>
      <c r="AY647" s="182"/>
      <c r="AZ647"/>
      <c r="BA647" s="100"/>
      <c r="BB647" s="100"/>
      <c r="BC647" s="6"/>
      <c r="BD647" s="1"/>
      <c r="BE647" s="1"/>
      <c r="BF647"/>
      <c r="BG647"/>
      <c r="BH647"/>
      <c r="BI647"/>
      <c r="BJ647" s="1"/>
      <c r="BK647" s="103"/>
      <c r="BL647" s="104"/>
      <c r="BM647" s="1"/>
      <c r="BN647" s="103"/>
      <c r="BO647" s="147"/>
      <c r="BP647" s="1"/>
      <c r="BQ647" s="147"/>
      <c r="BR647" s="6"/>
      <c r="BS647" s="11"/>
      <c r="BT647" s="105"/>
      <c r="BU647" s="105"/>
      <c r="BV647"/>
      <c r="BW647" s="5"/>
      <c r="BX647" s="5"/>
      <c r="BY647" s="1"/>
      <c r="BZ647" s="1"/>
      <c r="CA647" s="6"/>
      <c r="CB647" s="1"/>
      <c r="CC647"/>
      <c r="CD647" s="23"/>
      <c r="CE647" s="23"/>
      <c r="CF647" s="8"/>
      <c r="CG647" s="107"/>
      <c r="CH647" s="1"/>
      <c r="CI647" s="109"/>
      <c r="CJ647" s="10"/>
      <c r="CK647" s="10"/>
      <c r="CL647" s="106"/>
      <c r="CM647" s="1"/>
      <c r="CN647" s="1"/>
      <c r="CO647" s="1"/>
      <c r="CP647" s="1"/>
      <c r="CQ647" s="1"/>
      <c r="CR647" s="1"/>
      <c r="CS647" s="1"/>
      <c r="CT647" s="1"/>
      <c r="CU647"/>
      <c r="CV647"/>
    </row>
    <row r="648" spans="1:100">
      <c r="A648" s="1"/>
      <c r="B648" s="2"/>
      <c r="E648" s="1"/>
      <c r="F648" s="2"/>
      <c r="H648" s="3"/>
      <c r="J648" s="3"/>
      <c r="K648" s="3"/>
      <c r="L648" s="1"/>
      <c r="M648" s="4"/>
      <c r="O648" s="1"/>
      <c r="U648" s="1"/>
      <c r="V648"/>
      <c r="X648" s="111"/>
      <c r="Z648"/>
      <c r="AA648"/>
      <c r="AB648"/>
      <c r="AD648" s="103"/>
      <c r="AE648" s="103"/>
      <c r="AH648"/>
      <c r="AK648" s="107"/>
      <c r="AL648" s="107"/>
      <c r="AM648" s="1"/>
      <c r="AP648" s="100"/>
      <c r="AQ648" s="100"/>
      <c r="AR648" s="100"/>
      <c r="AS648" s="3"/>
      <c r="AT648" s="151"/>
      <c r="AU648"/>
      <c r="AV648" s="147"/>
      <c r="AW648" s="34"/>
      <c r="AY648" s="182"/>
      <c r="BA648" s="100"/>
      <c r="BB648" s="100"/>
      <c r="BC648" s="6"/>
      <c r="BE648" s="1"/>
      <c r="BI648"/>
      <c r="BK648" s="118"/>
      <c r="BL648" s="104"/>
      <c r="BM648" s="1"/>
      <c r="BN648" s="103"/>
      <c r="BO648" s="147"/>
      <c r="BQ648" s="147"/>
      <c r="BR648" s="6"/>
      <c r="BS648" s="11"/>
      <c r="BT648" s="105"/>
      <c r="BU648" s="105"/>
      <c r="BW648" s="5"/>
      <c r="BX648" s="5"/>
      <c r="CA648" s="6"/>
      <c r="CB648" s="1"/>
      <c r="CD648" s="23"/>
      <c r="CE648" s="23"/>
      <c r="CF648" s="8"/>
      <c r="CG648" s="107"/>
      <c r="CI648" s="109"/>
      <c r="CK648" s="10"/>
      <c r="CL648" s="106"/>
      <c r="CR648" s="1"/>
      <c r="CS648" s="1"/>
      <c r="CT648" s="1"/>
    </row>
    <row r="649" spans="1:100">
      <c r="A649" s="1"/>
      <c r="B649" s="2"/>
      <c r="E649" s="1"/>
      <c r="F649" s="2"/>
      <c r="H649" s="3"/>
      <c r="J649" s="3"/>
      <c r="K649" s="3"/>
      <c r="L649" s="1"/>
      <c r="M649" s="4"/>
      <c r="O649" s="1"/>
      <c r="U649" s="1"/>
      <c r="V649"/>
      <c r="X649" s="154"/>
      <c r="Y649" s="155"/>
      <c r="Z649"/>
      <c r="AA649"/>
      <c r="AB649"/>
      <c r="AD649" s="103"/>
      <c r="AE649" s="103"/>
      <c r="AH649"/>
      <c r="AK649" s="107"/>
      <c r="AL649" s="107"/>
      <c r="AM649" s="1"/>
      <c r="AP649" s="100"/>
      <c r="AQ649" s="100"/>
      <c r="AR649" s="100"/>
      <c r="AS649" s="3"/>
      <c r="AT649" s="151"/>
      <c r="AU649"/>
      <c r="AV649" s="147"/>
      <c r="AW649" s="34"/>
      <c r="AY649" s="182"/>
      <c r="BA649" s="100"/>
      <c r="BB649" s="100"/>
      <c r="BC649" s="6"/>
      <c r="BE649" s="1"/>
      <c r="BI649"/>
      <c r="BK649" s="103"/>
      <c r="BL649" s="104"/>
      <c r="BM649" s="1"/>
      <c r="BN649" s="103"/>
      <c r="BO649" s="147"/>
      <c r="BQ649" s="147"/>
      <c r="BR649" s="6"/>
      <c r="BS649" s="11"/>
      <c r="BT649" s="105"/>
      <c r="BU649" s="105"/>
      <c r="BW649" s="5"/>
      <c r="BX649" s="5"/>
      <c r="CA649" s="6"/>
      <c r="CB649" s="1"/>
      <c r="CD649" s="23"/>
      <c r="CE649" s="23"/>
      <c r="CF649" s="8"/>
      <c r="CG649" s="107"/>
      <c r="CI649" s="109"/>
      <c r="CK649" s="10"/>
      <c r="CL649" s="106"/>
      <c r="CR649" s="1"/>
      <c r="CS649" s="1"/>
      <c r="CT649" s="1"/>
    </row>
    <row r="650" spans="1:100">
      <c r="A650" s="1"/>
      <c r="B650" s="2"/>
      <c r="E650" s="1"/>
      <c r="F650" s="2"/>
      <c r="H650" s="3"/>
      <c r="J650" s="3"/>
      <c r="K650" s="3"/>
      <c r="L650" s="1"/>
      <c r="M650" s="4"/>
      <c r="O650" s="1"/>
      <c r="U650" s="1"/>
      <c r="V650"/>
      <c r="X650" s="154"/>
      <c r="Y650" s="155"/>
      <c r="Z650"/>
      <c r="AA650"/>
      <c r="AB650"/>
      <c r="AD650" s="103"/>
      <c r="AE650" s="103"/>
      <c r="AH650"/>
      <c r="AK650" s="107"/>
      <c r="AL650" s="107"/>
      <c r="AM650" s="1"/>
      <c r="AP650" s="100"/>
      <c r="AQ650" s="100"/>
      <c r="AR650" s="100"/>
      <c r="AS650" s="3"/>
      <c r="AT650" s="151"/>
      <c r="AU650"/>
      <c r="AV650" s="147"/>
      <c r="AW650" s="34"/>
      <c r="AY650" s="182"/>
      <c r="BA650" s="100"/>
      <c r="BB650" s="100"/>
      <c r="BC650" s="6"/>
      <c r="BE650" s="1"/>
      <c r="BI650"/>
      <c r="BK650" s="103"/>
      <c r="BL650" s="104"/>
      <c r="BM650" s="1"/>
      <c r="BN650" s="103"/>
      <c r="BO650" s="147"/>
      <c r="BQ650" s="147"/>
      <c r="BR650" s="6"/>
      <c r="BS650" s="11"/>
      <c r="BT650" s="105"/>
      <c r="BU650" s="105"/>
      <c r="BW650" s="5"/>
      <c r="BX650" s="5"/>
      <c r="CA650" s="6"/>
      <c r="CB650" s="1"/>
      <c r="CD650" s="23"/>
      <c r="CE650" s="23"/>
      <c r="CF650" s="8"/>
      <c r="CG650" s="107"/>
      <c r="CI650" s="109"/>
      <c r="CK650" s="10"/>
      <c r="CL650" s="106"/>
      <c r="CR650" s="1"/>
      <c r="CS650" s="1"/>
      <c r="CT650" s="1"/>
    </row>
    <row r="651" spans="1:100">
      <c r="A651" s="1"/>
      <c r="B651" s="2"/>
      <c r="E651" s="1"/>
      <c r="F651" s="2"/>
      <c r="H651" s="3"/>
      <c r="J651" s="3"/>
      <c r="K651" s="3"/>
      <c r="L651" s="1"/>
      <c r="M651" s="4"/>
      <c r="O651" s="1"/>
      <c r="U651" s="1"/>
      <c r="V651"/>
      <c r="X651" s="111"/>
      <c r="Y651" s="155"/>
      <c r="Z651"/>
      <c r="AA651"/>
      <c r="AB651"/>
      <c r="AD651" s="103"/>
      <c r="AE651" s="103"/>
      <c r="AH651"/>
      <c r="AK651" s="107"/>
      <c r="AL651" s="107"/>
      <c r="AM651" s="1"/>
      <c r="AP651" s="100"/>
      <c r="AQ651" s="100"/>
      <c r="AR651" s="100"/>
      <c r="AS651" s="3"/>
      <c r="AT651" s="151"/>
      <c r="AU651"/>
      <c r="AV651" s="147"/>
      <c r="AW651" s="34"/>
      <c r="AY651" s="182"/>
      <c r="BA651" s="100"/>
      <c r="BB651" s="100"/>
      <c r="BC651" s="6"/>
      <c r="BE651" s="1"/>
      <c r="BI651"/>
      <c r="BK651" s="103"/>
      <c r="BL651" s="104"/>
      <c r="BM651" s="1"/>
      <c r="BN651" s="103"/>
      <c r="BO651" s="147"/>
      <c r="BQ651" s="147"/>
      <c r="BR651" s="6"/>
      <c r="BS651" s="11"/>
      <c r="BT651" s="105"/>
      <c r="BU651" s="105"/>
      <c r="BW651" s="5"/>
      <c r="BX651" s="5"/>
      <c r="CA651" s="6"/>
      <c r="CB651" s="1"/>
      <c r="CD651" s="23"/>
      <c r="CE651" s="23"/>
      <c r="CF651" s="8"/>
      <c r="CG651" s="107"/>
      <c r="CI651" s="109"/>
      <c r="CK651" s="10"/>
      <c r="CL651" s="106"/>
      <c r="CR651" s="1"/>
      <c r="CS651" s="1"/>
      <c r="CT651" s="1"/>
    </row>
    <row r="652" spans="1:100">
      <c r="A652" s="1"/>
      <c r="B652" s="2"/>
      <c r="E652" s="1"/>
      <c r="F652" s="2"/>
      <c r="H652" s="3"/>
      <c r="J652" s="3"/>
      <c r="K652" s="3"/>
      <c r="L652" s="1"/>
      <c r="M652" s="4"/>
      <c r="O652" s="1"/>
      <c r="U652" s="1"/>
      <c r="V652"/>
      <c r="X652" s="154"/>
      <c r="Y652" s="155"/>
      <c r="Z652"/>
      <c r="AA652"/>
      <c r="AB652"/>
      <c r="AD652" s="103"/>
      <c r="AE652" s="103"/>
      <c r="AH652"/>
      <c r="AK652" s="107"/>
      <c r="AL652" s="107"/>
      <c r="AM652" s="1"/>
      <c r="AP652" s="100"/>
      <c r="AQ652" s="100"/>
      <c r="AR652" s="100"/>
      <c r="AS652" s="3"/>
      <c r="AT652" s="151"/>
      <c r="AU652"/>
      <c r="AV652" s="147"/>
      <c r="AW652" s="34"/>
      <c r="AY652" s="182"/>
      <c r="BA652" s="100"/>
      <c r="BB652" s="100"/>
      <c r="BC652" s="6"/>
      <c r="BE652" s="1"/>
      <c r="BI652"/>
      <c r="BK652" s="103"/>
      <c r="BL652" s="104"/>
      <c r="BM652" s="1"/>
      <c r="BN652" s="103"/>
      <c r="BO652" s="147"/>
      <c r="BQ652" s="147"/>
      <c r="BR652" s="6"/>
      <c r="BS652" s="11"/>
      <c r="BT652" s="105"/>
      <c r="BU652" s="105"/>
      <c r="BW652" s="5"/>
      <c r="BX652" s="5"/>
      <c r="CA652" s="6"/>
      <c r="CB652" s="1"/>
      <c r="CD652" s="23"/>
      <c r="CE652" s="23"/>
      <c r="CF652" s="8"/>
      <c r="CG652" s="107"/>
      <c r="CI652" s="109"/>
      <c r="CK652" s="10"/>
      <c r="CL652" s="106"/>
      <c r="CR652" s="1"/>
      <c r="CS652" s="1"/>
      <c r="CT652" s="1"/>
    </row>
    <row r="653" spans="1:100">
      <c r="A653" s="1"/>
      <c r="B653" s="2"/>
      <c r="E653" s="1"/>
      <c r="F653" s="2"/>
      <c r="H653" s="3"/>
      <c r="J653" s="3"/>
      <c r="K653" s="3"/>
      <c r="L653" s="1"/>
      <c r="M653" s="4"/>
      <c r="O653" s="1"/>
      <c r="U653" s="1"/>
      <c r="V653"/>
      <c r="X653" s="111"/>
      <c r="Z653"/>
      <c r="AA653"/>
      <c r="AB653"/>
      <c r="AD653" s="103"/>
      <c r="AE653" s="103"/>
      <c r="AH653"/>
      <c r="AK653" s="107"/>
      <c r="AL653" s="107"/>
      <c r="AM653" s="1"/>
      <c r="AP653" s="100"/>
      <c r="AQ653" s="100"/>
      <c r="AR653" s="100"/>
      <c r="AS653" s="3"/>
      <c r="AT653" s="151"/>
      <c r="AU653"/>
      <c r="AV653" s="147"/>
      <c r="AW653" s="34"/>
      <c r="AY653" s="182"/>
      <c r="BA653" s="100"/>
      <c r="BB653" s="100"/>
      <c r="BC653" s="6"/>
      <c r="BE653" s="1"/>
      <c r="BI653"/>
      <c r="BK653" s="103"/>
      <c r="BL653" s="104"/>
      <c r="BM653" s="1"/>
      <c r="BN653" s="103"/>
      <c r="BO653" s="147"/>
      <c r="BQ653" s="147"/>
      <c r="BR653" s="6"/>
      <c r="BS653" s="11"/>
      <c r="BT653" s="105"/>
      <c r="BU653" s="105"/>
      <c r="BW653" s="5"/>
      <c r="BX653" s="5"/>
      <c r="CA653" s="6"/>
      <c r="CB653" s="1"/>
      <c r="CD653" s="23"/>
      <c r="CE653" s="23"/>
      <c r="CF653" s="8"/>
      <c r="CG653" s="107"/>
      <c r="CI653" s="109"/>
      <c r="CK653" s="10"/>
      <c r="CL653" s="106"/>
      <c r="CR653" s="1"/>
      <c r="CS653" s="1"/>
      <c r="CT653" s="1"/>
    </row>
    <row r="654" spans="1:100">
      <c r="A654" s="1"/>
      <c r="B654" s="2"/>
      <c r="E654" s="1"/>
      <c r="F654" s="2"/>
      <c r="H654" s="3"/>
      <c r="J654" s="3"/>
      <c r="K654" s="3"/>
      <c r="L654" s="1"/>
      <c r="M654" s="4"/>
      <c r="O654" s="1"/>
      <c r="U654" s="1"/>
      <c r="V654"/>
      <c r="X654" s="111"/>
      <c r="Z654"/>
      <c r="AA654"/>
      <c r="AB654"/>
      <c r="AD654" s="103"/>
      <c r="AE654" s="103"/>
      <c r="AH654"/>
      <c r="AK654" s="107"/>
      <c r="AL654" s="107"/>
      <c r="AM654" s="1"/>
      <c r="AP654" s="100"/>
      <c r="AQ654" s="100"/>
      <c r="AR654" s="100"/>
      <c r="AS654" s="3"/>
      <c r="AT654" s="151"/>
      <c r="AU654"/>
      <c r="AV654" s="147"/>
      <c r="AW654" s="34"/>
      <c r="AY654" s="182"/>
      <c r="BA654" s="100"/>
      <c r="BB654" s="100"/>
      <c r="BC654" s="6"/>
      <c r="BE654" s="1"/>
      <c r="BI654"/>
      <c r="BK654" s="103"/>
      <c r="BL654" s="104"/>
      <c r="BM654" s="1"/>
      <c r="BN654" s="103"/>
      <c r="BO654" s="147"/>
      <c r="BQ654" s="147"/>
      <c r="BR654" s="6"/>
      <c r="BS654" s="11"/>
      <c r="BT654" s="105"/>
      <c r="BU654" s="105"/>
      <c r="BW654" s="5"/>
      <c r="BX654" s="5"/>
      <c r="CA654" s="6"/>
      <c r="CB654" s="1"/>
      <c r="CD654" s="23"/>
      <c r="CE654" s="23"/>
      <c r="CF654" s="8"/>
      <c r="CG654" s="107"/>
      <c r="CI654" s="109"/>
      <c r="CK654" s="10"/>
      <c r="CL654" s="106"/>
      <c r="CR654" s="1"/>
      <c r="CS654" s="1"/>
      <c r="CT654" s="1"/>
    </row>
    <row r="655" spans="1:100">
      <c r="A655" s="1"/>
      <c r="B655" s="2"/>
      <c r="E655" s="1"/>
      <c r="F655" s="2"/>
      <c r="H655" s="3"/>
      <c r="J655" s="3"/>
      <c r="K655" s="3"/>
      <c r="L655" s="1"/>
      <c r="M655" s="4"/>
      <c r="O655" s="1"/>
      <c r="U655" s="1"/>
      <c r="V655"/>
      <c r="X655" s="154"/>
      <c r="Y655" s="155"/>
      <c r="Z655"/>
      <c r="AA655"/>
      <c r="AB655"/>
      <c r="AD655" s="103"/>
      <c r="AE655" s="103"/>
      <c r="AH655"/>
      <c r="AK655" s="107"/>
      <c r="AL655" s="107"/>
      <c r="AM655" s="1"/>
      <c r="AP655" s="100"/>
      <c r="AQ655" s="100"/>
      <c r="AR655" s="100"/>
      <c r="AS655" s="3"/>
      <c r="AT655" s="151"/>
      <c r="AU655"/>
      <c r="AV655" s="147"/>
      <c r="AW655" s="34"/>
      <c r="AY655" s="182"/>
      <c r="BA655" s="100"/>
      <c r="BB655" s="100"/>
      <c r="BC655" s="6"/>
      <c r="BE655" s="1"/>
      <c r="BI655"/>
      <c r="BK655" s="103"/>
      <c r="BL655" s="104"/>
      <c r="BM655" s="1"/>
      <c r="BN655" s="103"/>
      <c r="BO655" s="147"/>
      <c r="BQ655" s="147"/>
      <c r="BR655" s="6"/>
      <c r="BS655" s="11"/>
      <c r="BT655" s="105"/>
      <c r="BU655" s="105"/>
      <c r="BW655" s="5"/>
      <c r="BX655" s="5"/>
      <c r="CA655" s="6"/>
      <c r="CB655" s="1"/>
      <c r="CD655" s="23"/>
      <c r="CE655" s="23"/>
      <c r="CF655" s="8"/>
      <c r="CG655" s="107"/>
      <c r="CI655" s="109"/>
      <c r="CK655" s="10"/>
      <c r="CL655" s="106"/>
      <c r="CR655" s="1"/>
      <c r="CS655" s="1"/>
      <c r="CT655" s="1"/>
    </row>
    <row r="656" spans="1:100">
      <c r="A656" s="1"/>
      <c r="B656" s="2"/>
      <c r="E656" s="1"/>
      <c r="F656" s="2"/>
      <c r="H656" s="3"/>
      <c r="J656" s="3"/>
      <c r="K656" s="3"/>
      <c r="L656" s="1"/>
      <c r="M656" s="4"/>
      <c r="O656" s="1"/>
      <c r="U656" s="1"/>
      <c r="V656"/>
      <c r="X656" s="154"/>
      <c r="Y656" s="155"/>
      <c r="Z656"/>
      <c r="AA656"/>
      <c r="AB656"/>
      <c r="AD656" s="103"/>
      <c r="AE656" s="103"/>
      <c r="AH656"/>
      <c r="AK656" s="107"/>
      <c r="AL656" s="107"/>
      <c r="AM656" s="1"/>
      <c r="AP656" s="100"/>
      <c r="AQ656" s="100"/>
      <c r="AR656" s="100"/>
      <c r="AS656" s="3"/>
      <c r="AT656" s="151"/>
      <c r="AU656"/>
      <c r="AV656" s="147"/>
      <c r="AW656" s="34"/>
      <c r="AY656" s="182"/>
      <c r="BA656" s="100"/>
      <c r="BB656" s="100"/>
      <c r="BC656" s="6"/>
      <c r="BE656" s="1"/>
      <c r="BI656"/>
      <c r="BK656" s="103"/>
      <c r="BL656" s="104"/>
      <c r="BM656" s="1"/>
      <c r="BN656" s="103"/>
      <c r="BO656" s="147"/>
      <c r="BQ656" s="147"/>
      <c r="BR656" s="6"/>
      <c r="BS656" s="11"/>
      <c r="BT656" s="105"/>
      <c r="BU656" s="105"/>
      <c r="BW656" s="5"/>
      <c r="BX656" s="5"/>
      <c r="CA656" s="6"/>
      <c r="CB656" s="1"/>
      <c r="CD656" s="23"/>
      <c r="CE656" s="23"/>
      <c r="CF656" s="8"/>
      <c r="CG656" s="107"/>
      <c r="CI656" s="109"/>
      <c r="CK656" s="10"/>
      <c r="CL656" s="106"/>
      <c r="CR656" s="1"/>
      <c r="CS656" s="1"/>
      <c r="CT656" s="1"/>
    </row>
    <row r="657" spans="1:98">
      <c r="A657" s="1"/>
      <c r="B657" s="2"/>
      <c r="E657" s="1"/>
      <c r="F657" s="2"/>
      <c r="H657" s="3"/>
      <c r="J657" s="3"/>
      <c r="K657" s="3"/>
      <c r="L657" s="1"/>
      <c r="M657" s="4"/>
      <c r="O657" s="1"/>
      <c r="U657" s="1"/>
      <c r="V657"/>
      <c r="X657" s="154"/>
      <c r="Y657" s="155"/>
      <c r="Z657"/>
      <c r="AA657"/>
      <c r="AB657"/>
      <c r="AD657" s="103"/>
      <c r="AE657" s="103"/>
      <c r="AH657"/>
      <c r="AK657" s="107"/>
      <c r="AL657" s="107"/>
      <c r="AM657" s="1"/>
      <c r="AP657" s="100"/>
      <c r="AQ657" s="100"/>
      <c r="AR657" s="100"/>
      <c r="AS657" s="3"/>
      <c r="AT657" s="151"/>
      <c r="AU657"/>
      <c r="AV657" s="147"/>
      <c r="AW657" s="34"/>
      <c r="AY657" s="182"/>
      <c r="BA657" s="100"/>
      <c r="BB657" s="100"/>
      <c r="BC657" s="6"/>
      <c r="BE657" s="1"/>
      <c r="BI657"/>
      <c r="BK657" s="103"/>
      <c r="BL657" s="104"/>
      <c r="BM657" s="1"/>
      <c r="BN657" s="103"/>
      <c r="BO657" s="147"/>
      <c r="BQ657" s="147"/>
      <c r="BR657" s="6"/>
      <c r="BS657" s="11"/>
      <c r="BT657" s="105"/>
      <c r="BU657" s="105"/>
      <c r="BW657" s="5"/>
      <c r="BX657" s="5"/>
      <c r="CA657" s="6"/>
      <c r="CB657" s="1"/>
      <c r="CD657" s="23"/>
      <c r="CE657" s="23"/>
      <c r="CF657" s="8"/>
      <c r="CG657" s="107"/>
      <c r="CI657" s="109"/>
      <c r="CK657" s="10"/>
      <c r="CL657" s="106"/>
      <c r="CR657" s="1"/>
      <c r="CS657" s="1"/>
      <c r="CT657" s="1"/>
    </row>
    <row r="658" spans="1:98">
      <c r="A658" s="1"/>
      <c r="B658" s="2"/>
      <c r="E658" s="1"/>
      <c r="F658" s="2"/>
      <c r="H658" s="3"/>
      <c r="J658" s="3"/>
      <c r="K658" s="3"/>
      <c r="L658" s="1"/>
      <c r="M658" s="4"/>
      <c r="O658" s="1"/>
      <c r="U658" s="1"/>
      <c r="V658"/>
      <c r="X658" s="154"/>
      <c r="Y658" s="155"/>
      <c r="Z658"/>
      <c r="AA658"/>
      <c r="AB658"/>
      <c r="AD658" s="103"/>
      <c r="AE658" s="103"/>
      <c r="AH658"/>
      <c r="AK658" s="107"/>
      <c r="AL658" s="107"/>
      <c r="AM658" s="1"/>
      <c r="AP658" s="100"/>
      <c r="AQ658" s="100"/>
      <c r="AR658" s="100"/>
      <c r="AS658" s="3"/>
      <c r="AT658" s="151"/>
      <c r="AU658"/>
      <c r="AV658" s="147"/>
      <c r="AW658" s="34"/>
      <c r="AY658" s="182"/>
      <c r="BA658" s="100"/>
      <c r="BB658" s="100"/>
      <c r="BC658" s="6"/>
      <c r="BE658" s="1"/>
      <c r="BI658"/>
      <c r="BK658" s="118"/>
      <c r="BL658" s="104"/>
      <c r="BM658" s="1"/>
      <c r="BN658" s="103"/>
      <c r="BO658" s="6"/>
      <c r="BQ658" s="6"/>
      <c r="BR658" s="6"/>
      <c r="BS658" s="11"/>
      <c r="BT658" s="105"/>
      <c r="BU658" s="105"/>
      <c r="BW658" s="5"/>
      <c r="BX658" s="5"/>
      <c r="CA658" s="6"/>
      <c r="CB658" s="1"/>
      <c r="CD658" s="23"/>
      <c r="CE658" s="23"/>
      <c r="CF658" s="8"/>
      <c r="CG658" s="107"/>
      <c r="CI658" s="109"/>
      <c r="CK658" s="10"/>
      <c r="CL658" s="106"/>
      <c r="CR658" s="1"/>
      <c r="CS658" s="1"/>
      <c r="CT658" s="1"/>
    </row>
    <row r="659" spans="1:98">
      <c r="A659" s="1"/>
      <c r="B659" s="2"/>
      <c r="E659" s="1"/>
      <c r="F659" s="2"/>
      <c r="H659" s="3"/>
      <c r="J659" s="3"/>
      <c r="K659" s="3"/>
      <c r="L659" s="1"/>
      <c r="M659" s="4"/>
      <c r="O659" s="1"/>
      <c r="U659" s="1"/>
      <c r="V659"/>
      <c r="X659" s="154"/>
      <c r="Y659" s="155"/>
      <c r="Z659"/>
      <c r="AA659"/>
      <c r="AB659"/>
      <c r="AD659" s="103"/>
      <c r="AE659" s="103"/>
      <c r="AH659"/>
      <c r="AK659" s="107"/>
      <c r="AL659" s="107"/>
      <c r="AM659" s="1"/>
      <c r="AP659" s="100"/>
      <c r="AQ659" s="100"/>
      <c r="AR659" s="100"/>
      <c r="AS659" s="3"/>
      <c r="AT659" s="151"/>
      <c r="AU659"/>
      <c r="AV659" s="147"/>
      <c r="AW659" s="34"/>
      <c r="AY659" s="182"/>
      <c r="BA659" s="100"/>
      <c r="BB659" s="100"/>
      <c r="BC659" s="6"/>
      <c r="BE659" s="1"/>
      <c r="BI659"/>
      <c r="BK659" s="103"/>
      <c r="BL659" s="104"/>
      <c r="BM659" s="1"/>
      <c r="BN659" s="103"/>
      <c r="BO659" s="147"/>
      <c r="BQ659" s="147"/>
      <c r="BR659" s="6"/>
      <c r="BS659" s="11"/>
      <c r="BT659" s="105"/>
      <c r="BU659" s="105"/>
      <c r="BW659" s="5"/>
      <c r="BX659" s="5"/>
      <c r="CA659" s="6"/>
      <c r="CB659" s="1"/>
      <c r="CD659" s="23"/>
      <c r="CE659" s="23"/>
      <c r="CF659" s="8"/>
      <c r="CG659" s="107"/>
      <c r="CI659" s="109"/>
      <c r="CK659" s="10"/>
      <c r="CL659" s="106"/>
      <c r="CR659" s="1"/>
      <c r="CS659" s="1"/>
      <c r="CT659" s="1"/>
    </row>
    <row r="660" spans="1:98">
      <c r="A660" s="1"/>
      <c r="B660" s="2"/>
      <c r="E660" s="1"/>
      <c r="F660" s="2"/>
      <c r="H660" s="3"/>
      <c r="J660" s="3"/>
      <c r="K660" s="3"/>
      <c r="L660" s="1"/>
      <c r="M660" s="4"/>
      <c r="O660" s="1"/>
      <c r="U660" s="1"/>
      <c r="V660"/>
      <c r="X660" s="154"/>
      <c r="Y660" s="155"/>
      <c r="Z660"/>
      <c r="AA660"/>
      <c r="AB660"/>
      <c r="AD660" s="103"/>
      <c r="AE660" s="103"/>
      <c r="AH660"/>
      <c r="AK660" s="107"/>
      <c r="AL660" s="107"/>
      <c r="AM660" s="1"/>
      <c r="AP660" s="100"/>
      <c r="AQ660" s="100"/>
      <c r="AR660" s="100"/>
      <c r="AS660" s="3"/>
      <c r="AT660" s="151"/>
      <c r="AU660"/>
      <c r="AV660" s="147"/>
      <c r="AW660" s="34"/>
      <c r="AY660" s="182"/>
      <c r="BA660" s="100"/>
      <c r="BB660" s="100"/>
      <c r="BC660" s="6"/>
      <c r="BE660" s="1"/>
      <c r="BI660"/>
      <c r="BK660" s="103"/>
      <c r="BL660" s="104"/>
      <c r="BM660" s="1"/>
      <c r="BN660" s="103"/>
      <c r="BO660" s="147"/>
      <c r="BQ660" s="147"/>
      <c r="BR660" s="6"/>
      <c r="BS660" s="11"/>
      <c r="BT660" s="105"/>
      <c r="BU660" s="105"/>
      <c r="BW660" s="5"/>
      <c r="BX660" s="5"/>
      <c r="CA660" s="6"/>
      <c r="CB660" s="1"/>
      <c r="CD660" s="23"/>
      <c r="CE660" s="23"/>
      <c r="CF660" s="8"/>
      <c r="CG660" s="107"/>
      <c r="CI660" s="109"/>
      <c r="CK660" s="10"/>
      <c r="CL660" s="106"/>
      <c r="CR660" s="1"/>
      <c r="CS660" s="1"/>
      <c r="CT660" s="1"/>
    </row>
    <row r="661" spans="1:98">
      <c r="A661" s="1"/>
      <c r="B661" s="2"/>
      <c r="E661" s="1"/>
      <c r="F661" s="2"/>
      <c r="H661" s="3"/>
      <c r="J661" s="3"/>
      <c r="K661" s="3"/>
      <c r="L661" s="1"/>
      <c r="M661" s="4"/>
      <c r="O661" s="1"/>
      <c r="U661" s="1"/>
      <c r="V661"/>
      <c r="X661" s="154"/>
      <c r="Y661" s="155"/>
      <c r="Z661"/>
      <c r="AA661"/>
      <c r="AB661"/>
      <c r="AD661" s="103"/>
      <c r="AE661" s="103"/>
      <c r="AH661"/>
      <c r="AK661" s="107"/>
      <c r="AL661" s="107"/>
      <c r="AM661" s="1"/>
      <c r="AP661" s="100"/>
      <c r="AQ661" s="100"/>
      <c r="AR661" s="100"/>
      <c r="AS661" s="3"/>
      <c r="AT661" s="151"/>
      <c r="AU661"/>
      <c r="AV661" s="147"/>
      <c r="AW661" s="34"/>
      <c r="AY661" s="182"/>
      <c r="BA661" s="100"/>
      <c r="BB661" s="100"/>
      <c r="BC661" s="6"/>
      <c r="BE661" s="1"/>
      <c r="BI661"/>
      <c r="BK661" s="118"/>
      <c r="BL661" s="104"/>
      <c r="BM661" s="1"/>
      <c r="BN661" s="103"/>
      <c r="BO661" s="147"/>
      <c r="BQ661" s="147"/>
      <c r="BR661" s="6"/>
      <c r="BS661" s="11"/>
      <c r="BT661" s="105"/>
      <c r="BU661" s="105"/>
      <c r="BW661" s="5"/>
      <c r="BX661" s="5"/>
      <c r="CA661" s="6"/>
      <c r="CB661" s="1"/>
      <c r="CD661" s="23"/>
      <c r="CE661" s="23"/>
      <c r="CF661" s="8"/>
      <c r="CG661" s="107"/>
      <c r="CI661" s="109"/>
      <c r="CK661" s="10"/>
      <c r="CL661" s="106"/>
      <c r="CR661" s="1"/>
      <c r="CS661" s="1"/>
      <c r="CT661" s="1"/>
    </row>
    <row r="662" spans="1:98">
      <c r="A662" s="1"/>
      <c r="B662" s="2"/>
      <c r="E662" s="1"/>
      <c r="F662" s="2"/>
      <c r="H662" s="3"/>
      <c r="J662" s="3"/>
      <c r="K662" s="3"/>
      <c r="L662" s="1"/>
      <c r="M662" s="4"/>
      <c r="O662" s="1"/>
      <c r="U662" s="1"/>
      <c r="V662"/>
      <c r="X662" s="154"/>
      <c r="Y662" s="155"/>
      <c r="Z662"/>
      <c r="AA662"/>
      <c r="AB662"/>
      <c r="AD662" s="103"/>
      <c r="AE662" s="103"/>
      <c r="AH662"/>
      <c r="AK662" s="107"/>
      <c r="AL662" s="107"/>
      <c r="AM662" s="1"/>
      <c r="AP662" s="100"/>
      <c r="AQ662" s="100"/>
      <c r="AR662" s="100"/>
      <c r="AS662" s="3"/>
      <c r="AT662" s="151"/>
      <c r="AU662"/>
      <c r="AV662" s="147"/>
      <c r="AW662" s="34"/>
      <c r="AY662" s="182"/>
      <c r="BA662" s="100"/>
      <c r="BB662" s="100"/>
      <c r="BC662" s="6"/>
      <c r="BE662" s="1"/>
      <c r="BI662"/>
      <c r="BK662" s="118"/>
      <c r="BL662" s="104"/>
      <c r="BM662" s="1"/>
      <c r="BN662" s="103"/>
      <c r="BO662" s="147"/>
      <c r="BQ662" s="147"/>
      <c r="BR662" s="6"/>
      <c r="BS662" s="11"/>
      <c r="BT662" s="105"/>
      <c r="BU662" s="105"/>
      <c r="BW662" s="5"/>
      <c r="BX662" s="5"/>
      <c r="CA662" s="6"/>
      <c r="CB662" s="1"/>
      <c r="CD662" s="23"/>
      <c r="CE662" s="23"/>
      <c r="CF662" s="8"/>
      <c r="CG662" s="107"/>
      <c r="CI662" s="109"/>
      <c r="CK662" s="10"/>
      <c r="CL662" s="106"/>
      <c r="CR662" s="1"/>
      <c r="CS662" s="1"/>
      <c r="CT662" s="1"/>
    </row>
    <row r="663" spans="1:98">
      <c r="A663" s="1"/>
      <c r="B663" s="2"/>
      <c r="E663" s="1"/>
      <c r="F663" s="2"/>
      <c r="H663" s="3"/>
      <c r="J663" s="3"/>
      <c r="K663" s="3"/>
      <c r="L663" s="1"/>
      <c r="M663" s="4"/>
      <c r="O663" s="1"/>
      <c r="U663" s="1"/>
      <c r="V663"/>
      <c r="X663" s="154"/>
      <c r="Y663" s="155"/>
      <c r="Z663"/>
      <c r="AA663"/>
      <c r="AB663"/>
      <c r="AD663" s="103"/>
      <c r="AE663" s="103"/>
      <c r="AH663"/>
      <c r="AK663" s="107"/>
      <c r="AL663" s="107"/>
      <c r="AM663" s="1"/>
      <c r="AP663" s="100"/>
      <c r="AQ663" s="100"/>
      <c r="AR663" s="100"/>
      <c r="AS663" s="3"/>
      <c r="AT663" s="151"/>
      <c r="AU663"/>
      <c r="AV663" s="147"/>
      <c r="AW663" s="34"/>
      <c r="AY663" s="182"/>
      <c r="BA663" s="100"/>
      <c r="BB663" s="100"/>
      <c r="BC663" s="6"/>
      <c r="BE663" s="1"/>
      <c r="BI663"/>
      <c r="BK663" s="118"/>
      <c r="BL663" s="104"/>
      <c r="BM663" s="1"/>
      <c r="BN663" s="103"/>
      <c r="BO663" s="147"/>
      <c r="BQ663" s="147"/>
      <c r="BR663" s="6"/>
      <c r="BS663" s="11"/>
      <c r="BT663" s="105"/>
      <c r="BU663" s="105"/>
      <c r="BW663" s="5"/>
      <c r="BX663" s="5"/>
      <c r="CA663" s="6"/>
      <c r="CB663" s="1"/>
      <c r="CD663" s="23"/>
      <c r="CE663" s="23"/>
      <c r="CF663" s="8"/>
      <c r="CG663" s="107"/>
      <c r="CI663" s="109"/>
      <c r="CK663" s="10"/>
      <c r="CL663" s="106"/>
      <c r="CR663" s="1"/>
      <c r="CS663" s="1"/>
      <c r="CT663" s="1"/>
    </row>
    <row r="664" spans="1:98">
      <c r="A664" s="1"/>
      <c r="B664" s="2"/>
      <c r="E664" s="1"/>
      <c r="F664" s="2"/>
      <c r="H664" s="3"/>
      <c r="J664" s="3"/>
      <c r="K664" s="3"/>
      <c r="L664" s="1"/>
      <c r="M664" s="4"/>
      <c r="O664" s="1"/>
      <c r="U664" s="1"/>
      <c r="V664"/>
      <c r="X664" s="154"/>
      <c r="Y664" s="155"/>
      <c r="Z664"/>
      <c r="AA664"/>
      <c r="AB664"/>
      <c r="AD664" s="103"/>
      <c r="AE664" s="103"/>
      <c r="AH664"/>
      <c r="AK664" s="107"/>
      <c r="AL664" s="107"/>
      <c r="AM664" s="1"/>
      <c r="AP664" s="100"/>
      <c r="AQ664" s="100"/>
      <c r="AR664" s="100"/>
      <c r="AS664" s="3"/>
      <c r="AT664" s="151"/>
      <c r="AU664"/>
      <c r="AV664" s="147"/>
      <c r="AW664" s="34"/>
      <c r="AY664" s="182"/>
      <c r="BA664" s="100"/>
      <c r="BB664" s="100"/>
      <c r="BC664" s="6"/>
      <c r="BE664" s="1"/>
      <c r="BI664"/>
      <c r="BK664" s="103"/>
      <c r="BL664" s="104"/>
      <c r="BM664" s="1"/>
      <c r="BN664" s="103"/>
      <c r="BO664" s="147"/>
      <c r="BQ664" s="147"/>
      <c r="BR664" s="6"/>
      <c r="BS664" s="11"/>
      <c r="BT664" s="105"/>
      <c r="BU664" s="105"/>
      <c r="BW664" s="5"/>
      <c r="BX664" s="5"/>
      <c r="CA664" s="6"/>
      <c r="CB664" s="1"/>
      <c r="CD664" s="23"/>
      <c r="CE664" s="23"/>
      <c r="CF664" s="8"/>
      <c r="CG664" s="107"/>
      <c r="CI664" s="109"/>
      <c r="CK664" s="10"/>
      <c r="CL664" s="106"/>
      <c r="CR664" s="1"/>
      <c r="CS664" s="1"/>
      <c r="CT664" s="1"/>
    </row>
    <row r="665" spans="1:98">
      <c r="A665" s="1"/>
      <c r="B665" s="2"/>
      <c r="E665" s="1"/>
      <c r="F665" s="2"/>
      <c r="H665" s="3"/>
      <c r="J665" s="3"/>
      <c r="K665" s="3"/>
      <c r="L665" s="1"/>
      <c r="M665" s="4"/>
      <c r="O665" s="1"/>
      <c r="U665" s="1"/>
      <c r="V665"/>
      <c r="X665" s="111"/>
      <c r="Y665" s="155"/>
      <c r="Z665"/>
      <c r="AA665"/>
      <c r="AB665"/>
      <c r="AD665" s="103"/>
      <c r="AE665" s="103"/>
      <c r="AH665"/>
      <c r="AK665" s="107"/>
      <c r="AL665" s="107"/>
      <c r="AM665" s="1"/>
      <c r="AP665" s="100"/>
      <c r="AQ665" s="100"/>
      <c r="AR665" s="100"/>
      <c r="AS665" s="3"/>
      <c r="AT665" s="151"/>
      <c r="AU665"/>
      <c r="AV665" s="147"/>
      <c r="AW665" s="34"/>
      <c r="AY665" s="182"/>
      <c r="BA665" s="100"/>
      <c r="BB665" s="100"/>
      <c r="BC665" s="6"/>
      <c r="BE665" s="1"/>
      <c r="BI665"/>
      <c r="BK665" s="103"/>
      <c r="BL665" s="104"/>
      <c r="BM665" s="1"/>
      <c r="BN665" s="103"/>
      <c r="BO665" s="147"/>
      <c r="BQ665" s="147"/>
      <c r="BR665" s="6"/>
      <c r="BS665" s="11"/>
      <c r="BT665" s="105"/>
      <c r="BU665" s="105"/>
      <c r="BW665" s="5"/>
      <c r="BX665" s="5"/>
      <c r="CA665" s="6"/>
      <c r="CB665" s="1"/>
      <c r="CD665" s="23"/>
      <c r="CE665" s="23"/>
      <c r="CF665" s="8"/>
      <c r="CG665" s="107"/>
      <c r="CI665" s="109"/>
      <c r="CK665" s="10"/>
      <c r="CL665" s="106"/>
      <c r="CR665" s="1"/>
      <c r="CS665" s="1"/>
      <c r="CT665" s="1"/>
    </row>
    <row r="666" spans="1:98">
      <c r="A666" s="1"/>
      <c r="B666" s="2"/>
      <c r="E666" s="1"/>
      <c r="F666" s="2"/>
      <c r="H666" s="3"/>
      <c r="J666" s="3"/>
      <c r="K666" s="3"/>
      <c r="L666" s="1"/>
      <c r="M666" s="4"/>
      <c r="O666" s="1"/>
      <c r="U666" s="1"/>
      <c r="V666"/>
      <c r="X666" s="111"/>
      <c r="Y666" s="155"/>
      <c r="Z666"/>
      <c r="AA666"/>
      <c r="AB666"/>
      <c r="AD666" s="103"/>
      <c r="AE666" s="103"/>
      <c r="AH666"/>
      <c r="AK666" s="107"/>
      <c r="AL666" s="107"/>
      <c r="AM666" s="1"/>
      <c r="AP666" s="100"/>
      <c r="AQ666" s="100"/>
      <c r="AR666" s="100"/>
      <c r="AS666" s="3"/>
      <c r="AT666" s="151"/>
      <c r="AU666"/>
      <c r="AV666" s="147"/>
      <c r="AW666" s="34"/>
      <c r="AY666" s="182"/>
      <c r="BA666" s="100"/>
      <c r="BB666" s="100"/>
      <c r="BC666" s="6"/>
      <c r="BE666" s="1"/>
      <c r="BI666"/>
      <c r="BK666" s="103"/>
      <c r="BL666" s="104"/>
      <c r="BM666" s="1"/>
      <c r="BN666" s="103"/>
      <c r="BO666" s="147"/>
      <c r="BQ666" s="147"/>
      <c r="BR666" s="147"/>
      <c r="BS666" s="11"/>
      <c r="BT666" s="105"/>
      <c r="BU666" s="105"/>
      <c r="BW666" s="5"/>
      <c r="BX666" s="5"/>
      <c r="CA666" s="6"/>
      <c r="CB666" s="1"/>
      <c r="CD666" s="23"/>
      <c r="CE666" s="23"/>
      <c r="CF666" s="8"/>
      <c r="CG666" s="107"/>
      <c r="CI666" s="109"/>
      <c r="CK666" s="10"/>
      <c r="CL666" s="106"/>
      <c r="CR666" s="1"/>
      <c r="CS666" s="1"/>
      <c r="CT666" s="1"/>
    </row>
    <row r="667" spans="1:98">
      <c r="A667" s="1"/>
      <c r="B667" s="2"/>
      <c r="E667" s="1"/>
      <c r="F667" s="2"/>
      <c r="H667" s="3"/>
      <c r="J667" s="3"/>
      <c r="K667" s="3"/>
      <c r="L667" s="1"/>
      <c r="M667" s="4"/>
      <c r="O667" s="1"/>
      <c r="U667" s="1"/>
      <c r="V667"/>
      <c r="X667" s="111"/>
      <c r="Y667" s="155"/>
      <c r="Z667"/>
      <c r="AA667"/>
      <c r="AB667"/>
      <c r="AD667" s="103"/>
      <c r="AE667" s="103"/>
      <c r="AH667"/>
      <c r="AK667" s="107"/>
      <c r="AL667" s="107"/>
      <c r="AM667" s="1"/>
      <c r="AP667" s="100"/>
      <c r="AQ667" s="100"/>
      <c r="AR667" s="100"/>
      <c r="AS667" s="3"/>
      <c r="AT667" s="151"/>
      <c r="AU667"/>
      <c r="AV667" s="147"/>
      <c r="AW667" s="34"/>
      <c r="AY667" s="182"/>
      <c r="BA667" s="100"/>
      <c r="BB667" s="100"/>
      <c r="BC667" s="6"/>
      <c r="BE667" s="1"/>
      <c r="BI667"/>
      <c r="BK667" s="103"/>
      <c r="BL667" s="104"/>
      <c r="BM667" s="1"/>
      <c r="BN667" s="103"/>
      <c r="BO667" s="147"/>
      <c r="BQ667" s="147"/>
      <c r="BR667" s="6"/>
      <c r="BS667" s="11"/>
      <c r="BT667" s="105"/>
      <c r="BU667" s="105"/>
      <c r="BW667" s="5"/>
      <c r="BX667" s="5"/>
      <c r="CA667" s="6"/>
      <c r="CB667" s="1"/>
      <c r="CD667" s="23"/>
      <c r="CE667" s="23"/>
      <c r="CF667" s="8"/>
      <c r="CG667" s="107"/>
      <c r="CI667" s="109"/>
      <c r="CK667" s="10"/>
      <c r="CL667" s="106"/>
      <c r="CR667" s="1"/>
      <c r="CS667" s="1"/>
      <c r="CT667" s="1"/>
    </row>
    <row r="668" spans="1:98">
      <c r="A668" s="1"/>
      <c r="B668" s="2"/>
      <c r="E668" s="1"/>
      <c r="F668" s="2"/>
      <c r="H668" s="3"/>
      <c r="J668" s="3"/>
      <c r="K668" s="3"/>
      <c r="L668" s="1"/>
      <c r="M668" s="4"/>
      <c r="O668" s="1"/>
      <c r="U668" s="1"/>
      <c r="V668"/>
      <c r="X668" s="111"/>
      <c r="Y668" s="155"/>
      <c r="Z668"/>
      <c r="AA668"/>
      <c r="AB668"/>
      <c r="AD668" s="103"/>
      <c r="AE668" s="103"/>
      <c r="AH668"/>
      <c r="AK668" s="107"/>
      <c r="AL668" s="107"/>
      <c r="AM668" s="1"/>
      <c r="AP668" s="100"/>
      <c r="AQ668" s="100"/>
      <c r="AR668" s="100"/>
      <c r="AS668" s="3"/>
      <c r="AT668" s="151"/>
      <c r="AU668"/>
      <c r="AV668" s="147"/>
      <c r="AW668" s="34"/>
      <c r="AY668" s="182"/>
      <c r="BA668" s="100"/>
      <c r="BB668" s="100"/>
      <c r="BC668" s="6"/>
      <c r="BE668" s="1"/>
      <c r="BI668"/>
      <c r="BK668" s="103"/>
      <c r="BL668" s="104"/>
      <c r="BM668" s="1"/>
      <c r="BN668" s="103"/>
      <c r="BO668" s="147"/>
      <c r="BQ668" s="147"/>
      <c r="BR668" s="6"/>
      <c r="BS668" s="11"/>
      <c r="BT668" s="105"/>
      <c r="BU668" s="105"/>
      <c r="BW668" s="5"/>
      <c r="BX668" s="5"/>
      <c r="CA668" s="6"/>
      <c r="CB668" s="1"/>
      <c r="CD668" s="23"/>
      <c r="CE668" s="23"/>
      <c r="CF668" s="8"/>
      <c r="CG668" s="107"/>
      <c r="CI668" s="109"/>
      <c r="CK668" s="10"/>
      <c r="CL668" s="106"/>
      <c r="CR668" s="1"/>
      <c r="CS668" s="1"/>
      <c r="CT668" s="1"/>
    </row>
    <row r="669" spans="1:98">
      <c r="A669" s="1"/>
      <c r="B669" s="2"/>
      <c r="E669" s="1"/>
      <c r="F669" s="2"/>
      <c r="H669" s="3"/>
      <c r="J669" s="3"/>
      <c r="K669" s="3"/>
      <c r="L669" s="1"/>
      <c r="M669" s="4"/>
      <c r="O669" s="1"/>
      <c r="U669" s="1"/>
      <c r="V669"/>
      <c r="X669" s="111"/>
      <c r="Y669" s="155"/>
      <c r="Z669"/>
      <c r="AA669"/>
      <c r="AB669"/>
      <c r="AD669" s="103"/>
      <c r="AE669" s="103"/>
      <c r="AH669"/>
      <c r="AK669" s="107"/>
      <c r="AL669" s="107"/>
      <c r="AM669" s="1"/>
      <c r="AP669" s="100"/>
      <c r="AQ669" s="100"/>
      <c r="AR669" s="100"/>
      <c r="AS669" s="3"/>
      <c r="AT669" s="151"/>
      <c r="AU669"/>
      <c r="AV669" s="147"/>
      <c r="AW669" s="34"/>
      <c r="AY669" s="182"/>
      <c r="BA669" s="100"/>
      <c r="BB669" s="100"/>
      <c r="BC669" s="6"/>
      <c r="BE669" s="1"/>
      <c r="BI669"/>
      <c r="BK669" s="103"/>
      <c r="BL669" s="104"/>
      <c r="BM669" s="1"/>
      <c r="BN669" s="103"/>
      <c r="BO669" s="147"/>
      <c r="BQ669" s="147"/>
      <c r="BR669" s="6"/>
      <c r="BS669" s="11"/>
      <c r="BT669" s="105"/>
      <c r="BU669" s="105"/>
      <c r="BW669" s="5"/>
      <c r="BX669" s="5"/>
      <c r="CA669" s="6"/>
      <c r="CB669" s="1"/>
      <c r="CD669" s="23"/>
      <c r="CE669" s="23"/>
      <c r="CF669" s="8"/>
      <c r="CG669" s="107"/>
      <c r="CI669" s="109"/>
      <c r="CK669" s="10"/>
      <c r="CL669" s="106"/>
      <c r="CR669" s="1"/>
      <c r="CS669" s="1"/>
      <c r="CT669" s="1"/>
    </row>
    <row r="670" spans="1:98">
      <c r="A670" s="1"/>
      <c r="B670" s="2"/>
      <c r="E670" s="1"/>
      <c r="F670" s="2"/>
      <c r="H670" s="3"/>
      <c r="J670" s="3"/>
      <c r="K670" s="3"/>
      <c r="L670" s="1"/>
      <c r="M670" s="4"/>
      <c r="N670" s="144"/>
      <c r="O670" s="144"/>
      <c r="P670" s="145"/>
      <c r="Q670" s="145"/>
      <c r="R670" s="145"/>
      <c r="S670" s="145"/>
      <c r="T670" s="144"/>
      <c r="U670" s="144"/>
      <c r="V670" s="145"/>
      <c r="W670" s="144"/>
      <c r="X670" s="172"/>
      <c r="Y670" s="174"/>
      <c r="Z670" s="145"/>
      <c r="AA670" s="145"/>
      <c r="AB670" s="145"/>
      <c r="AC670" s="143"/>
      <c r="AD670" s="141"/>
      <c r="AE670" s="141"/>
      <c r="AF670" s="145"/>
      <c r="AG670" s="145"/>
      <c r="AH670" s="145"/>
      <c r="AI670" s="138"/>
      <c r="AJ670" s="138"/>
      <c r="AK670" s="175"/>
      <c r="AL670" s="175"/>
      <c r="AM670" s="144"/>
      <c r="AN670" s="145"/>
      <c r="AO670" s="145"/>
      <c r="AP670" s="140"/>
      <c r="AQ670" s="140"/>
      <c r="AR670" s="140"/>
      <c r="AS670" s="137"/>
      <c r="AT670" s="176"/>
      <c r="AU670" s="145"/>
      <c r="AV670" s="173"/>
      <c r="AW670" s="178"/>
      <c r="AX670" s="145"/>
      <c r="AY670" s="183"/>
      <c r="AZ670" s="145"/>
      <c r="BA670" s="140"/>
      <c r="BB670" s="140"/>
      <c r="BC670" s="134"/>
      <c r="BD670" s="144"/>
      <c r="BE670" s="144"/>
      <c r="BF670" s="145"/>
      <c r="BG670" s="145"/>
      <c r="BH670" s="145"/>
      <c r="BI670" s="145"/>
      <c r="BJ670" s="144"/>
      <c r="BK670" s="141"/>
      <c r="BL670" s="104"/>
      <c r="BM670" s="144"/>
      <c r="BN670" s="141"/>
      <c r="BO670" s="173"/>
      <c r="BP670" s="144"/>
      <c r="BQ670" s="173"/>
      <c r="BR670" s="144"/>
      <c r="BS670" s="137"/>
      <c r="BT670" s="105"/>
      <c r="BU670" s="105"/>
      <c r="BV670" s="145"/>
      <c r="BW670" s="5"/>
      <c r="BX670" s="5"/>
      <c r="CA670" s="6"/>
      <c r="CB670" s="144"/>
      <c r="CD670" s="23"/>
      <c r="CE670" s="23"/>
      <c r="CF670" s="8"/>
      <c r="CG670" s="175"/>
      <c r="CH670" s="144"/>
      <c r="CI670" s="177"/>
      <c r="CJ670" s="139"/>
      <c r="CK670" s="139"/>
      <c r="CL670" s="136"/>
      <c r="CM670" s="144"/>
      <c r="CN670" s="144"/>
      <c r="CO670" s="144"/>
      <c r="CR670" s="1"/>
      <c r="CS670" s="1"/>
      <c r="CT670" s="1"/>
    </row>
    <row r="671" spans="1:98" ht="15" customHeight="1">
      <c r="A671" s="1"/>
      <c r="B671" s="2"/>
      <c r="E671" s="1"/>
      <c r="F671" s="2"/>
      <c r="H671" s="3"/>
      <c r="J671" s="3"/>
      <c r="K671" s="3"/>
      <c r="L671" s="1"/>
      <c r="M671" s="4"/>
      <c r="O671" s="1"/>
      <c r="U671" s="1"/>
      <c r="V671"/>
      <c r="X671" s="111"/>
      <c r="Z671"/>
      <c r="AA671"/>
      <c r="AB671"/>
      <c r="AD671" s="103"/>
      <c r="AE671" s="103"/>
      <c r="AH671"/>
      <c r="AK671" s="107"/>
      <c r="AL671" s="107"/>
      <c r="AM671" s="1"/>
      <c r="AP671" s="100"/>
      <c r="AQ671" s="100"/>
      <c r="AR671" s="100"/>
      <c r="AS671" s="3"/>
      <c r="AT671" s="151"/>
      <c r="AU671"/>
      <c r="AV671" s="147"/>
      <c r="AW671" s="34"/>
      <c r="AY671" s="182"/>
      <c r="BA671" s="100"/>
      <c r="BB671" s="100"/>
      <c r="BC671" s="6"/>
      <c r="BE671" s="1"/>
      <c r="BI671"/>
      <c r="BK671" s="118"/>
      <c r="BL671" s="104"/>
      <c r="BM671" s="1"/>
      <c r="BN671" s="103"/>
      <c r="BO671" s="147"/>
      <c r="BQ671" s="147"/>
      <c r="BR671" s="6"/>
      <c r="BS671" s="11"/>
      <c r="BT671" s="105"/>
      <c r="BU671" s="105"/>
      <c r="BW671" s="5"/>
      <c r="BX671" s="5"/>
      <c r="CA671" s="6"/>
      <c r="CB671" s="1"/>
      <c r="CD671" s="23"/>
      <c r="CE671" s="23"/>
      <c r="CF671" s="8"/>
      <c r="CG671" s="107"/>
      <c r="CI671" s="109"/>
      <c r="CK671" s="10"/>
      <c r="CL671" s="106"/>
      <c r="CR671" s="1"/>
      <c r="CS671" s="1"/>
      <c r="CT671" s="1"/>
    </row>
    <row r="672" spans="1:98">
      <c r="A672" s="1"/>
      <c r="B672" s="2"/>
      <c r="E672" s="1"/>
      <c r="F672" s="2"/>
      <c r="H672" s="3"/>
      <c r="J672" s="3"/>
      <c r="K672" s="3"/>
      <c r="L672" s="1"/>
      <c r="M672" s="4"/>
      <c r="O672" s="1"/>
      <c r="U672" s="1"/>
      <c r="V672"/>
      <c r="X672" s="111"/>
      <c r="Y672" s="155"/>
      <c r="Z672"/>
      <c r="AA672"/>
      <c r="AB672"/>
      <c r="AD672" s="103"/>
      <c r="AE672" s="103"/>
      <c r="AH672"/>
      <c r="AK672" s="107"/>
      <c r="AL672" s="107"/>
      <c r="AM672" s="1"/>
      <c r="AP672" s="100"/>
      <c r="AQ672" s="100"/>
      <c r="AR672" s="100"/>
      <c r="AS672" s="3"/>
      <c r="AT672" s="151"/>
      <c r="AU672"/>
      <c r="AV672" s="147"/>
      <c r="AW672" s="34"/>
      <c r="AY672" s="182"/>
      <c r="BA672" s="100"/>
      <c r="BB672" s="100"/>
      <c r="BC672" s="6"/>
      <c r="BE672" s="1"/>
      <c r="BI672"/>
      <c r="BK672" s="103"/>
      <c r="BL672" s="104"/>
      <c r="BM672" s="1"/>
      <c r="BN672" s="103"/>
      <c r="BO672" s="147"/>
      <c r="BQ672" s="147"/>
      <c r="BR672" s="6"/>
      <c r="BS672" s="11"/>
      <c r="BT672" s="105"/>
      <c r="BU672" s="105"/>
      <c r="BW672" s="5"/>
      <c r="BX672" s="5"/>
      <c r="CA672" s="6"/>
      <c r="CB672" s="1"/>
      <c r="CD672" s="23"/>
      <c r="CE672" s="23"/>
      <c r="CF672" s="8"/>
      <c r="CG672" s="107"/>
      <c r="CI672" s="109"/>
      <c r="CK672" s="10"/>
      <c r="CL672" s="106"/>
      <c r="CR672" s="1"/>
      <c r="CS672" s="1"/>
      <c r="CT672" s="1"/>
    </row>
    <row r="673" spans="1:98">
      <c r="A673" s="1"/>
      <c r="B673" s="2"/>
      <c r="E673" s="1"/>
      <c r="F673" s="2"/>
      <c r="H673" s="3"/>
      <c r="J673" s="3"/>
      <c r="K673" s="3"/>
      <c r="L673" s="1"/>
      <c r="M673" s="4"/>
      <c r="O673" s="1"/>
      <c r="U673" s="1"/>
      <c r="V673"/>
      <c r="X673" s="111"/>
      <c r="Y673" s="155"/>
      <c r="Z673"/>
      <c r="AA673"/>
      <c r="AB673"/>
      <c r="AD673" s="103"/>
      <c r="AE673" s="103"/>
      <c r="AH673"/>
      <c r="AK673" s="107"/>
      <c r="AL673" s="107"/>
      <c r="AM673" s="1"/>
      <c r="AP673" s="100"/>
      <c r="AQ673" s="100"/>
      <c r="AR673" s="100"/>
      <c r="AS673" s="3"/>
      <c r="AT673" s="151"/>
      <c r="AU673"/>
      <c r="AV673" s="147"/>
      <c r="AW673" s="34"/>
      <c r="AY673" s="182"/>
      <c r="BA673" s="100"/>
      <c r="BB673" s="100"/>
      <c r="BC673" s="6"/>
      <c r="BE673" s="1"/>
      <c r="BI673"/>
      <c r="BK673" s="103"/>
      <c r="BL673" s="104"/>
      <c r="BM673" s="1"/>
      <c r="BN673" s="103"/>
      <c r="BO673" s="147"/>
      <c r="BQ673" s="147"/>
      <c r="BR673" s="6"/>
      <c r="BS673" s="11"/>
      <c r="BT673" s="105"/>
      <c r="BU673" s="105"/>
      <c r="BW673" s="5"/>
      <c r="BX673" s="5"/>
      <c r="CA673" s="6"/>
      <c r="CB673" s="1"/>
      <c r="CD673" s="23"/>
      <c r="CE673" s="23"/>
      <c r="CF673" s="8"/>
      <c r="CG673" s="107"/>
      <c r="CI673" s="109"/>
      <c r="CK673" s="10"/>
      <c r="CL673" s="106"/>
      <c r="CR673" s="1"/>
      <c r="CS673" s="1"/>
      <c r="CT673" s="1"/>
    </row>
    <row r="674" spans="1:98">
      <c r="A674" s="1"/>
      <c r="B674" s="2"/>
      <c r="E674" s="1"/>
      <c r="F674" s="2"/>
      <c r="H674" s="3"/>
      <c r="J674" s="3"/>
      <c r="K674" s="3"/>
      <c r="L674" s="1"/>
      <c r="M674" s="4"/>
      <c r="O674" s="1"/>
      <c r="U674" s="1"/>
      <c r="V674"/>
      <c r="X674" s="111"/>
      <c r="Y674" s="155"/>
      <c r="Z674"/>
      <c r="AA674"/>
      <c r="AB674"/>
      <c r="AD674" s="103"/>
      <c r="AE674" s="103"/>
      <c r="AH674"/>
      <c r="AK674" s="107"/>
      <c r="AL674" s="107"/>
      <c r="AM674" s="1"/>
      <c r="AP674" s="100"/>
      <c r="AQ674" s="100"/>
      <c r="AR674" s="100"/>
      <c r="AS674" s="3"/>
      <c r="AT674" s="151"/>
      <c r="AU674"/>
      <c r="AV674" s="147"/>
      <c r="AW674" s="34"/>
      <c r="AY674" s="182"/>
      <c r="BA674" s="100"/>
      <c r="BB674" s="100"/>
      <c r="BC674" s="6"/>
      <c r="BE674" s="1"/>
      <c r="BI674"/>
      <c r="BK674" s="118"/>
      <c r="BL674" s="104"/>
      <c r="BM674" s="1"/>
      <c r="BN674" s="103"/>
      <c r="BO674" s="6"/>
      <c r="BP674" s="103"/>
      <c r="BQ674" s="6"/>
      <c r="BR674" s="6"/>
      <c r="BS674" s="11"/>
      <c r="BT674" s="105"/>
      <c r="BU674" s="105"/>
      <c r="BW674" s="5"/>
      <c r="BX674" s="5"/>
      <c r="CA674" s="6"/>
      <c r="CB674" s="1"/>
      <c r="CD674" s="23"/>
      <c r="CE674" s="23"/>
      <c r="CF674" s="8"/>
      <c r="CG674" s="107"/>
      <c r="CI674" s="109"/>
      <c r="CK674" s="10"/>
      <c r="CL674" s="106"/>
      <c r="CR674" s="1"/>
      <c r="CS674" s="1"/>
      <c r="CT674" s="1"/>
    </row>
    <row r="675" spans="1:98">
      <c r="A675" s="1"/>
      <c r="B675" s="2"/>
      <c r="E675" s="1"/>
      <c r="F675" s="2"/>
      <c r="H675" s="3"/>
      <c r="J675" s="3"/>
      <c r="K675" s="3"/>
      <c r="L675" s="1"/>
      <c r="M675" s="4"/>
      <c r="O675" s="1"/>
      <c r="U675" s="1"/>
      <c r="V675"/>
      <c r="X675" s="111"/>
      <c r="Z675"/>
      <c r="AA675"/>
      <c r="AB675"/>
      <c r="AD675" s="103"/>
      <c r="AE675" s="103"/>
      <c r="AH675"/>
      <c r="AK675" s="107"/>
      <c r="AL675" s="107"/>
      <c r="AM675" s="1"/>
      <c r="AP675" s="100"/>
      <c r="AQ675" s="100"/>
      <c r="AR675" s="100"/>
      <c r="AS675" s="3"/>
      <c r="AT675" s="151"/>
      <c r="AU675"/>
      <c r="AV675" s="147"/>
      <c r="AW675" s="34"/>
      <c r="AY675" s="182"/>
      <c r="BA675" s="100"/>
      <c r="BB675" s="100"/>
      <c r="BC675" s="6"/>
      <c r="BE675" s="1"/>
      <c r="BI675"/>
      <c r="BK675" s="103"/>
      <c r="BL675" s="104"/>
      <c r="BM675" s="1"/>
      <c r="BN675" s="103"/>
      <c r="BO675" s="147"/>
      <c r="BQ675" s="147"/>
      <c r="BR675" s="6"/>
      <c r="BS675" s="11"/>
      <c r="BT675" s="105"/>
      <c r="BU675" s="105"/>
      <c r="BW675" s="5"/>
      <c r="BX675" s="5"/>
      <c r="CA675" s="6"/>
      <c r="CB675" s="1"/>
      <c r="CD675" s="23"/>
      <c r="CE675" s="23"/>
      <c r="CF675" s="8"/>
      <c r="CG675" s="107"/>
      <c r="CI675" s="109"/>
      <c r="CK675" s="10"/>
      <c r="CL675" s="106"/>
      <c r="CR675" s="1"/>
      <c r="CS675" s="1"/>
      <c r="CT675" s="1"/>
    </row>
    <row r="676" spans="1:98">
      <c r="A676" s="1"/>
      <c r="B676" s="2"/>
      <c r="E676" s="1"/>
      <c r="F676" s="2"/>
      <c r="H676" s="3"/>
      <c r="J676" s="3"/>
      <c r="K676" s="3"/>
      <c r="L676" s="1"/>
      <c r="M676" s="4"/>
      <c r="O676" s="1"/>
      <c r="U676" s="1"/>
      <c r="V676"/>
      <c r="X676" s="111"/>
      <c r="Y676" s="155"/>
      <c r="Z676"/>
      <c r="AA676"/>
      <c r="AB676"/>
      <c r="AD676" s="103"/>
      <c r="AE676" s="103"/>
      <c r="AH676"/>
      <c r="AK676" s="107"/>
      <c r="AL676" s="107"/>
      <c r="AM676" s="1"/>
      <c r="AP676" s="100"/>
      <c r="AQ676" s="100"/>
      <c r="AR676" s="100"/>
      <c r="AS676" s="3"/>
      <c r="AT676" s="151"/>
      <c r="AU676"/>
      <c r="AV676" s="147"/>
      <c r="AW676" s="34"/>
      <c r="AY676" s="182"/>
      <c r="BA676" s="100"/>
      <c r="BB676" s="100"/>
      <c r="BC676" s="6"/>
      <c r="BE676" s="1"/>
      <c r="BI676"/>
      <c r="BK676" s="103"/>
      <c r="BL676" s="104"/>
      <c r="BM676" s="1"/>
      <c r="BN676" s="103"/>
      <c r="BO676" s="147"/>
      <c r="BQ676" s="147"/>
      <c r="BR676" s="6"/>
      <c r="BS676" s="11"/>
      <c r="BT676" s="105"/>
      <c r="BU676" s="105"/>
      <c r="BW676" s="5"/>
      <c r="BX676" s="5"/>
      <c r="CA676" s="6"/>
      <c r="CB676" s="1"/>
      <c r="CD676" s="23"/>
      <c r="CE676" s="23"/>
      <c r="CF676" s="8"/>
      <c r="CG676" s="107"/>
      <c r="CI676" s="109"/>
      <c r="CK676" s="10"/>
      <c r="CL676" s="106"/>
      <c r="CR676" s="1"/>
      <c r="CS676" s="1"/>
      <c r="CT676" s="1"/>
    </row>
    <row r="677" spans="1:98" ht="16.5" customHeight="1">
      <c r="A677" s="1"/>
      <c r="B677" s="2"/>
      <c r="E677" s="1"/>
      <c r="F677" s="2"/>
      <c r="H677" s="3"/>
      <c r="J677" s="3"/>
      <c r="K677" s="3"/>
      <c r="L677" s="1"/>
      <c r="M677" s="4"/>
      <c r="O677" s="1"/>
      <c r="U677" s="1"/>
      <c r="V677"/>
      <c r="X677" s="111"/>
      <c r="Y677" s="155"/>
      <c r="Z677"/>
      <c r="AA677"/>
      <c r="AB677"/>
      <c r="AD677" s="103"/>
      <c r="AE677" s="103"/>
      <c r="AH677"/>
      <c r="AK677" s="107"/>
      <c r="AL677" s="107"/>
      <c r="AM677" s="1"/>
      <c r="AP677" s="100"/>
      <c r="AQ677" s="100"/>
      <c r="AR677" s="100"/>
      <c r="AS677" s="3"/>
      <c r="AT677" s="151"/>
      <c r="AU677"/>
      <c r="AV677" s="147"/>
      <c r="AW677" s="34"/>
      <c r="AY677" s="182"/>
      <c r="BA677" s="100"/>
      <c r="BB677" s="100"/>
      <c r="BC677" s="6"/>
      <c r="BE677" s="1"/>
      <c r="BI677"/>
      <c r="BK677" s="103"/>
      <c r="BL677" s="104"/>
      <c r="BM677" s="1"/>
      <c r="BN677" s="103"/>
      <c r="BO677" s="147"/>
      <c r="BQ677" s="147"/>
      <c r="BR677" s="6"/>
      <c r="BS677" s="11"/>
      <c r="BT677" s="105"/>
      <c r="BU677" s="105"/>
      <c r="BW677" s="5"/>
      <c r="BX677" s="5"/>
      <c r="CA677" s="6"/>
      <c r="CB677" s="1"/>
      <c r="CD677" s="23"/>
      <c r="CE677" s="23"/>
      <c r="CF677" s="8"/>
      <c r="CG677" s="107"/>
      <c r="CI677" s="109"/>
      <c r="CK677" s="10"/>
      <c r="CL677" s="106"/>
      <c r="CR677" s="1"/>
      <c r="CS677" s="1"/>
      <c r="CT677" s="1"/>
    </row>
    <row r="678" spans="1:98">
      <c r="A678" s="1"/>
      <c r="B678" s="2"/>
      <c r="E678" s="1"/>
      <c r="F678" s="2"/>
      <c r="H678" s="3"/>
      <c r="J678" s="3"/>
      <c r="K678" s="3"/>
      <c r="L678" s="1"/>
      <c r="M678" s="4"/>
      <c r="O678" s="1"/>
      <c r="U678" s="1"/>
      <c r="V678"/>
      <c r="X678" s="111"/>
      <c r="Y678" s="155"/>
      <c r="Z678"/>
      <c r="AA678"/>
      <c r="AB678"/>
      <c r="AD678" s="103"/>
      <c r="AE678" s="103"/>
      <c r="AH678"/>
      <c r="AK678" s="107"/>
      <c r="AL678" s="107"/>
      <c r="AM678" s="1"/>
      <c r="AP678" s="100"/>
      <c r="AQ678" s="100"/>
      <c r="AR678" s="100"/>
      <c r="AS678" s="3"/>
      <c r="AT678" s="151"/>
      <c r="AU678"/>
      <c r="AV678" s="147"/>
      <c r="AW678" s="34"/>
      <c r="AY678" s="182"/>
      <c r="BA678" s="100"/>
      <c r="BB678" s="100"/>
      <c r="BC678" s="6"/>
      <c r="BE678" s="1"/>
      <c r="BI678"/>
      <c r="BK678" s="103"/>
      <c r="BL678" s="104"/>
      <c r="BM678" s="1"/>
      <c r="BN678" s="103"/>
      <c r="BO678" s="6"/>
      <c r="BQ678" s="6"/>
      <c r="BR678" s="6"/>
      <c r="BS678" s="11"/>
      <c r="BT678" s="105"/>
      <c r="BU678" s="105"/>
      <c r="BW678" s="5"/>
      <c r="BX678" s="5"/>
      <c r="CA678" s="6"/>
      <c r="CB678" s="1"/>
      <c r="CD678" s="23"/>
      <c r="CE678" s="23"/>
      <c r="CF678" s="8"/>
      <c r="CG678" s="107"/>
      <c r="CI678" s="109"/>
      <c r="CK678" s="10"/>
      <c r="CL678" s="106"/>
      <c r="CR678" s="1"/>
      <c r="CS678" s="1"/>
      <c r="CT678" s="1"/>
    </row>
    <row r="679" spans="1:98">
      <c r="A679" s="1"/>
      <c r="B679" s="2"/>
      <c r="E679" s="1"/>
      <c r="F679" s="2"/>
      <c r="H679" s="3"/>
      <c r="J679" s="3"/>
      <c r="K679" s="3"/>
      <c r="L679" s="1"/>
      <c r="M679" s="4"/>
      <c r="O679" s="1"/>
      <c r="U679" s="1"/>
      <c r="V679"/>
      <c r="X679" s="111"/>
      <c r="Y679" s="155"/>
      <c r="Z679"/>
      <c r="AA679"/>
      <c r="AB679"/>
      <c r="AD679" s="103"/>
      <c r="AE679" s="103"/>
      <c r="AH679"/>
      <c r="AK679" s="107"/>
      <c r="AL679" s="107"/>
      <c r="AM679" s="1"/>
      <c r="AP679" s="100"/>
      <c r="AQ679" s="100"/>
      <c r="AR679" s="100"/>
      <c r="AS679" s="3"/>
      <c r="AT679" s="151"/>
      <c r="AU679"/>
      <c r="AV679" s="147"/>
      <c r="AW679" s="34"/>
      <c r="AY679" s="182"/>
      <c r="BA679" s="100"/>
      <c r="BB679" s="100"/>
      <c r="BC679" s="6"/>
      <c r="BE679" s="1"/>
      <c r="BI679"/>
      <c r="BK679" s="118"/>
      <c r="BL679" s="104"/>
      <c r="BM679" s="1"/>
      <c r="BN679" s="103"/>
      <c r="BO679" s="6"/>
      <c r="BQ679" s="147"/>
      <c r="BR679" s="6"/>
      <c r="BS679" s="11"/>
      <c r="BT679" s="105"/>
      <c r="BU679" s="105"/>
      <c r="BW679" s="5"/>
      <c r="BX679" s="5"/>
      <c r="CA679" s="6"/>
      <c r="CB679" s="1"/>
      <c r="CD679" s="23"/>
      <c r="CE679" s="23"/>
      <c r="CF679" s="8"/>
      <c r="CG679" s="107"/>
      <c r="CI679" s="109"/>
      <c r="CK679" s="10"/>
      <c r="CL679" s="106"/>
      <c r="CR679" s="1"/>
      <c r="CS679" s="1"/>
      <c r="CT679" s="1"/>
    </row>
    <row r="680" spans="1:98">
      <c r="A680" s="1"/>
      <c r="B680" s="2"/>
      <c r="E680" s="1"/>
      <c r="F680" s="2"/>
      <c r="H680" s="3"/>
      <c r="J680" s="3"/>
      <c r="K680" s="3"/>
      <c r="L680" s="1"/>
      <c r="M680" s="4"/>
      <c r="O680" s="1"/>
      <c r="U680" s="1"/>
      <c r="V680"/>
      <c r="X680" s="111"/>
      <c r="Y680" s="155"/>
      <c r="Z680"/>
      <c r="AA680"/>
      <c r="AB680"/>
      <c r="AD680" s="103"/>
      <c r="AE680" s="103"/>
      <c r="AH680"/>
      <c r="AK680" s="107"/>
      <c r="AL680" s="107"/>
      <c r="AM680" s="1"/>
      <c r="AP680" s="100"/>
      <c r="AQ680" s="100"/>
      <c r="AR680" s="100"/>
      <c r="AS680" s="3"/>
      <c r="AT680" s="151"/>
      <c r="AU680"/>
      <c r="AV680" s="147"/>
      <c r="AW680" s="34"/>
      <c r="AY680" s="182"/>
      <c r="BA680" s="100"/>
      <c r="BB680" s="100"/>
      <c r="BC680" s="6"/>
      <c r="BE680" s="1"/>
      <c r="BI680"/>
      <c r="BK680" s="118"/>
      <c r="BL680" s="104"/>
      <c r="BM680" s="1"/>
      <c r="BN680" s="103"/>
      <c r="BO680" s="147"/>
      <c r="BQ680" s="147"/>
      <c r="BR680" s="6"/>
      <c r="BS680" s="11"/>
      <c r="BT680" s="105"/>
      <c r="BU680" s="105"/>
      <c r="BW680" s="5"/>
      <c r="BX680" s="5"/>
      <c r="CA680" s="6"/>
      <c r="CB680" s="1"/>
      <c r="CD680" s="23"/>
      <c r="CE680" s="23"/>
      <c r="CF680" s="8"/>
      <c r="CG680" s="107"/>
      <c r="CI680" s="109"/>
      <c r="CK680" s="10"/>
      <c r="CL680" s="106"/>
      <c r="CR680" s="1"/>
      <c r="CS680" s="1"/>
      <c r="CT680" s="1"/>
    </row>
    <row r="681" spans="1:98">
      <c r="A681" s="1"/>
      <c r="B681" s="2"/>
      <c r="E681" s="1"/>
      <c r="F681" s="2"/>
      <c r="H681" s="3"/>
      <c r="J681" s="3"/>
      <c r="K681" s="3"/>
      <c r="L681" s="1"/>
      <c r="M681" s="4"/>
      <c r="O681" s="1"/>
      <c r="U681" s="1"/>
      <c r="V681"/>
      <c r="X681" s="111"/>
      <c r="Y681" s="155"/>
      <c r="Z681"/>
      <c r="AA681"/>
      <c r="AB681"/>
      <c r="AD681" s="103"/>
      <c r="AE681" s="103"/>
      <c r="AH681"/>
      <c r="AK681" s="107"/>
      <c r="AL681" s="107"/>
      <c r="AM681" s="1"/>
      <c r="AP681" s="100"/>
      <c r="AQ681" s="100"/>
      <c r="AR681" s="100"/>
      <c r="AS681" s="3"/>
      <c r="AT681" s="151"/>
      <c r="AU681"/>
      <c r="AV681" s="147"/>
      <c r="AW681" s="34"/>
      <c r="AY681" s="182"/>
      <c r="BA681" s="100"/>
      <c r="BB681" s="100"/>
      <c r="BC681" s="6"/>
      <c r="BE681" s="1"/>
      <c r="BI681"/>
      <c r="BK681" s="118"/>
      <c r="BL681" s="104"/>
      <c r="BM681" s="1"/>
      <c r="BN681" s="103"/>
      <c r="BO681" s="147"/>
      <c r="BQ681" s="147"/>
      <c r="BR681" s="6"/>
      <c r="BS681" s="11"/>
      <c r="BT681" s="105"/>
      <c r="BU681" s="105"/>
      <c r="BW681" s="5"/>
      <c r="BX681" s="5"/>
      <c r="CA681" s="6"/>
      <c r="CB681" s="1"/>
      <c r="CD681" s="23"/>
      <c r="CE681" s="23"/>
      <c r="CF681" s="8"/>
      <c r="CG681" s="107"/>
      <c r="CI681" s="109"/>
      <c r="CK681" s="10"/>
      <c r="CL681" s="106"/>
      <c r="CR681" s="1"/>
      <c r="CS681" s="1"/>
      <c r="CT681" s="1"/>
    </row>
    <row r="682" spans="1:98">
      <c r="A682" s="1"/>
      <c r="B682" s="2"/>
      <c r="E682" s="1"/>
      <c r="F682" s="2"/>
      <c r="H682" s="3"/>
      <c r="J682" s="3"/>
      <c r="K682" s="3"/>
      <c r="L682" s="1"/>
      <c r="M682" s="4"/>
      <c r="O682" s="1"/>
      <c r="U682" s="1"/>
      <c r="V682"/>
      <c r="X682" s="111"/>
      <c r="Y682" s="155"/>
      <c r="Z682"/>
      <c r="AA682"/>
      <c r="AB682"/>
      <c r="AD682" s="103"/>
      <c r="AE682" s="103"/>
      <c r="AH682"/>
      <c r="AK682" s="107"/>
      <c r="AL682" s="107"/>
      <c r="AM682" s="1"/>
      <c r="AP682" s="100"/>
      <c r="AQ682" s="100"/>
      <c r="AR682" s="100"/>
      <c r="AS682" s="3"/>
      <c r="AT682" s="151"/>
      <c r="AU682"/>
      <c r="AV682" s="147"/>
      <c r="AW682" s="34"/>
      <c r="AY682" s="182"/>
      <c r="BA682" s="100"/>
      <c r="BB682" s="100"/>
      <c r="BC682" s="147"/>
      <c r="BE682" s="1"/>
      <c r="BI682"/>
      <c r="BK682" s="118"/>
      <c r="BL682" s="104"/>
      <c r="BM682" s="1"/>
      <c r="BN682" s="103"/>
      <c r="BO682" s="6"/>
      <c r="BQ682" s="6"/>
      <c r="BR682" s="6"/>
      <c r="BS682" s="11"/>
      <c r="BT682" s="105"/>
      <c r="BU682" s="105"/>
      <c r="BW682" s="5"/>
      <c r="BX682" s="5"/>
      <c r="CA682" s="6"/>
      <c r="CB682" s="1"/>
      <c r="CD682" s="23"/>
      <c r="CE682" s="23"/>
      <c r="CF682" s="8"/>
      <c r="CG682" s="107"/>
      <c r="CI682" s="109"/>
      <c r="CK682" s="10"/>
      <c r="CL682" s="106"/>
      <c r="CR682" s="1"/>
      <c r="CS682" s="1"/>
      <c r="CT682" s="1"/>
    </row>
    <row r="683" spans="1:98">
      <c r="A683" s="1"/>
      <c r="B683" s="2"/>
      <c r="E683" s="1"/>
      <c r="F683" s="2"/>
      <c r="H683" s="3"/>
      <c r="J683" s="3"/>
      <c r="K683" s="3"/>
      <c r="L683" s="1"/>
      <c r="M683" s="4"/>
      <c r="O683" s="1"/>
      <c r="U683" s="1"/>
      <c r="V683"/>
      <c r="X683" s="111"/>
      <c r="Y683" s="155"/>
      <c r="Z683"/>
      <c r="AA683"/>
      <c r="AB683"/>
      <c r="AD683" s="103"/>
      <c r="AE683" s="103"/>
      <c r="AH683"/>
      <c r="AK683" s="107"/>
      <c r="AL683" s="107"/>
      <c r="AM683" s="1"/>
      <c r="AP683" s="100"/>
      <c r="AQ683" s="100"/>
      <c r="AR683" s="100"/>
      <c r="AS683" s="3"/>
      <c r="AT683" s="151"/>
      <c r="AU683"/>
      <c r="AV683" s="147"/>
      <c r="AW683" s="34"/>
      <c r="AY683" s="182"/>
      <c r="BA683" s="100"/>
      <c r="BB683" s="100"/>
      <c r="BC683" s="6"/>
      <c r="BE683" s="1"/>
      <c r="BI683"/>
      <c r="BK683" s="118"/>
      <c r="BL683" s="104"/>
      <c r="BM683" s="1"/>
      <c r="BN683" s="103"/>
      <c r="BO683" s="147"/>
      <c r="BQ683" s="147"/>
      <c r="BR683" s="6"/>
      <c r="BS683" s="11"/>
      <c r="BT683" s="105"/>
      <c r="BU683" s="105"/>
      <c r="BW683" s="5"/>
      <c r="BX683" s="5"/>
      <c r="CA683" s="6"/>
      <c r="CB683" s="1"/>
      <c r="CD683" s="23"/>
      <c r="CE683" s="23"/>
      <c r="CF683" s="8"/>
      <c r="CG683" s="107"/>
      <c r="CI683" s="109"/>
      <c r="CK683" s="10"/>
      <c r="CL683" s="106"/>
      <c r="CR683" s="1"/>
      <c r="CS683" s="1"/>
      <c r="CT683" s="1"/>
    </row>
    <row r="684" spans="1:98">
      <c r="A684" s="1"/>
      <c r="B684" s="2"/>
      <c r="E684" s="1"/>
      <c r="F684" s="2"/>
      <c r="H684" s="3"/>
      <c r="J684" s="3"/>
      <c r="K684" s="3"/>
      <c r="L684" s="1"/>
      <c r="M684" s="4"/>
      <c r="O684" s="1"/>
      <c r="U684" s="1"/>
      <c r="V684"/>
      <c r="X684" s="111"/>
      <c r="Z684"/>
      <c r="AA684"/>
      <c r="AB684"/>
      <c r="AD684" s="103"/>
      <c r="AE684" s="103"/>
      <c r="AH684"/>
      <c r="AK684" s="107"/>
      <c r="AL684" s="107"/>
      <c r="AM684" s="1"/>
      <c r="AP684" s="100"/>
      <c r="AQ684" s="100"/>
      <c r="AR684" s="100"/>
      <c r="AS684" s="3"/>
      <c r="AT684" s="151"/>
      <c r="AU684"/>
      <c r="AV684" s="147"/>
      <c r="AW684" s="34"/>
      <c r="AY684" s="182"/>
      <c r="BA684" s="100"/>
      <c r="BB684" s="100"/>
      <c r="BC684" s="6"/>
      <c r="BE684" s="1"/>
      <c r="BI684"/>
      <c r="BK684" s="103"/>
      <c r="BL684" s="104"/>
      <c r="BM684" s="1"/>
      <c r="BN684" s="103"/>
      <c r="BO684" s="147"/>
      <c r="BQ684" s="147"/>
      <c r="BR684" s="6"/>
      <c r="BS684" s="11"/>
      <c r="BT684" s="105"/>
      <c r="BU684" s="105"/>
      <c r="BW684" s="5"/>
      <c r="BX684" s="5"/>
      <c r="CA684" s="6"/>
      <c r="CB684" s="1"/>
      <c r="CD684" s="23"/>
      <c r="CE684" s="23"/>
      <c r="CF684" s="8"/>
      <c r="CG684" s="107"/>
      <c r="CI684" s="109"/>
      <c r="CK684" s="10"/>
      <c r="CL684" s="106"/>
      <c r="CR684" s="1"/>
      <c r="CS684" s="1"/>
      <c r="CT684" s="1"/>
    </row>
    <row r="685" spans="1:98">
      <c r="A685" s="1"/>
      <c r="B685" s="2"/>
      <c r="E685" s="1"/>
      <c r="F685" s="2"/>
      <c r="H685" s="3"/>
      <c r="J685" s="3"/>
      <c r="K685" s="3"/>
      <c r="L685" s="1"/>
      <c r="M685" s="4"/>
      <c r="O685" s="1"/>
      <c r="U685" s="1"/>
      <c r="V685"/>
      <c r="X685" s="111"/>
      <c r="Y685" s="155"/>
      <c r="Z685"/>
      <c r="AA685"/>
      <c r="AB685"/>
      <c r="AD685" s="103"/>
      <c r="AE685" s="103"/>
      <c r="AH685"/>
      <c r="AK685" s="107"/>
      <c r="AL685" s="107"/>
      <c r="AM685" s="1"/>
      <c r="AP685" s="100"/>
      <c r="AQ685" s="100"/>
      <c r="AR685" s="100"/>
      <c r="AS685" s="3"/>
      <c r="AT685" s="151"/>
      <c r="AU685"/>
      <c r="AV685" s="147"/>
      <c r="AW685" s="34"/>
      <c r="AY685" s="182"/>
      <c r="BA685" s="100"/>
      <c r="BB685" s="100"/>
      <c r="BC685" s="6"/>
      <c r="BE685" s="1"/>
      <c r="BI685" s="103"/>
      <c r="BK685" s="118"/>
      <c r="BL685" s="104"/>
      <c r="BM685" s="1"/>
      <c r="BN685" s="103"/>
      <c r="BO685" s="147"/>
      <c r="BQ685" s="147"/>
      <c r="BR685" s="6"/>
      <c r="BS685" s="11"/>
      <c r="BT685" s="105"/>
      <c r="BU685" s="105"/>
      <c r="BW685" s="5"/>
      <c r="BX685" s="5"/>
      <c r="CA685" s="6"/>
      <c r="CB685" s="1"/>
      <c r="CD685" s="23"/>
      <c r="CE685" s="23"/>
      <c r="CF685" s="8"/>
      <c r="CG685" s="107"/>
      <c r="CI685" s="109"/>
      <c r="CK685" s="10"/>
      <c r="CL685" s="106"/>
      <c r="CR685" s="1"/>
      <c r="CS685" s="1"/>
      <c r="CT685" s="1"/>
    </row>
    <row r="686" spans="1:98">
      <c r="A686" s="1"/>
      <c r="B686" s="2"/>
      <c r="E686" s="1"/>
      <c r="F686" s="2"/>
      <c r="H686" s="3"/>
      <c r="J686" s="3"/>
      <c r="K686" s="3"/>
      <c r="L686" s="1"/>
      <c r="M686" s="4"/>
      <c r="O686" s="1"/>
      <c r="U686" s="1"/>
      <c r="V686"/>
      <c r="X686" s="111"/>
      <c r="Z686"/>
      <c r="AA686"/>
      <c r="AB686"/>
      <c r="AD686" s="103"/>
      <c r="AE686" s="103"/>
      <c r="AH686"/>
      <c r="AK686" s="107"/>
      <c r="AL686" s="107"/>
      <c r="AM686" s="1"/>
      <c r="AP686" s="100"/>
      <c r="AQ686" s="100"/>
      <c r="AR686" s="100"/>
      <c r="AS686" s="3"/>
      <c r="AT686" s="151"/>
      <c r="AU686"/>
      <c r="AV686" s="147"/>
      <c r="AW686" s="34"/>
      <c r="AY686" s="182"/>
      <c r="BA686" s="100"/>
      <c r="BB686" s="100"/>
      <c r="BC686" s="6"/>
      <c r="BE686" s="1"/>
      <c r="BI686"/>
      <c r="BK686" s="118"/>
      <c r="BL686" s="104"/>
      <c r="BM686" s="1"/>
      <c r="BN686" s="103"/>
      <c r="BO686" s="147"/>
      <c r="BQ686" s="147"/>
      <c r="BR686" s="6"/>
      <c r="BS686" s="11"/>
      <c r="BT686" s="105"/>
      <c r="BU686" s="105"/>
      <c r="BW686" s="5"/>
      <c r="BX686" s="5"/>
      <c r="CA686" s="6"/>
      <c r="CB686" s="1"/>
      <c r="CD686" s="23"/>
      <c r="CE686" s="23"/>
      <c r="CF686" s="8"/>
      <c r="CG686" s="107"/>
      <c r="CI686" s="109"/>
      <c r="CK686" s="10"/>
      <c r="CL686" s="106"/>
      <c r="CR686" s="1"/>
      <c r="CS686" s="1"/>
      <c r="CT686" s="1"/>
    </row>
    <row r="687" spans="1:98">
      <c r="A687" s="1"/>
      <c r="B687" s="2"/>
      <c r="E687" s="1"/>
      <c r="F687" s="2"/>
      <c r="H687" s="3"/>
      <c r="J687" s="3"/>
      <c r="K687" s="3"/>
      <c r="L687" s="1"/>
      <c r="M687" s="4"/>
      <c r="O687" s="1"/>
      <c r="U687" s="1"/>
      <c r="V687"/>
      <c r="X687" s="111"/>
      <c r="Y687" s="155"/>
      <c r="Z687"/>
      <c r="AA687"/>
      <c r="AB687"/>
      <c r="AD687" s="103"/>
      <c r="AE687" s="103"/>
      <c r="AH687"/>
      <c r="AK687" s="107"/>
      <c r="AL687" s="107"/>
      <c r="AM687" s="1"/>
      <c r="AP687" s="100"/>
      <c r="AQ687" s="100"/>
      <c r="AR687" s="100"/>
      <c r="AS687" s="3"/>
      <c r="AT687" s="151"/>
      <c r="AU687"/>
      <c r="AV687" s="147"/>
      <c r="AW687" s="34"/>
      <c r="AY687" s="182"/>
      <c r="BA687" s="100"/>
      <c r="BB687" s="100"/>
      <c r="BC687" s="6"/>
      <c r="BE687" s="1"/>
      <c r="BI687"/>
      <c r="BK687" s="118"/>
      <c r="BL687" s="104"/>
      <c r="BM687" s="1"/>
      <c r="BN687" s="103"/>
      <c r="BO687" s="147"/>
      <c r="BQ687" s="147"/>
      <c r="BR687" s="6"/>
      <c r="BS687" s="11"/>
      <c r="BT687" s="105"/>
      <c r="BU687" s="105"/>
      <c r="BW687" s="5"/>
      <c r="BX687" s="5"/>
      <c r="CA687" s="6"/>
      <c r="CB687" s="1"/>
      <c r="CD687" s="23"/>
      <c r="CE687" s="23"/>
      <c r="CF687" s="8"/>
      <c r="CG687" s="107"/>
      <c r="CI687" s="109"/>
      <c r="CK687" s="10"/>
      <c r="CL687" s="106"/>
      <c r="CR687" s="1"/>
      <c r="CS687" s="1"/>
      <c r="CT687" s="1"/>
    </row>
    <row r="688" spans="1:98">
      <c r="A688" s="1"/>
      <c r="B688" s="2"/>
      <c r="E688" s="1"/>
      <c r="F688" s="2"/>
      <c r="H688" s="3"/>
      <c r="J688" s="3"/>
      <c r="K688" s="3"/>
      <c r="L688" s="1"/>
      <c r="M688" s="4"/>
      <c r="O688" s="1"/>
      <c r="U688" s="1"/>
      <c r="V688"/>
      <c r="X688" s="111"/>
      <c r="Y688" s="155"/>
      <c r="Z688"/>
      <c r="AA688"/>
      <c r="AB688"/>
      <c r="AD688" s="103"/>
      <c r="AE688" s="103"/>
      <c r="AH688"/>
      <c r="AK688" s="107"/>
      <c r="AL688" s="107"/>
      <c r="AM688" s="1"/>
      <c r="AP688" s="100"/>
      <c r="AQ688" s="100"/>
      <c r="AR688" s="100"/>
      <c r="AS688" s="3"/>
      <c r="AT688" s="151"/>
      <c r="AU688"/>
      <c r="AV688" s="147"/>
      <c r="AW688" s="34"/>
      <c r="AY688" s="182"/>
      <c r="BA688" s="100"/>
      <c r="BB688" s="100"/>
      <c r="BC688" s="6"/>
      <c r="BE688" s="1"/>
      <c r="BI688"/>
      <c r="BK688" s="103"/>
      <c r="BL688" s="104"/>
      <c r="BM688" s="1"/>
      <c r="BN688" s="103"/>
      <c r="BO688" s="147"/>
      <c r="BQ688" s="147"/>
      <c r="BR688" s="6"/>
      <c r="BS688" s="11"/>
      <c r="BT688" s="105"/>
      <c r="BU688" s="105"/>
      <c r="BW688" s="5"/>
      <c r="BX688" s="5"/>
      <c r="CA688" s="6"/>
      <c r="CB688" s="1"/>
      <c r="CD688" s="23"/>
      <c r="CE688" s="23"/>
      <c r="CF688" s="8"/>
      <c r="CG688" s="107"/>
      <c r="CI688" s="109"/>
      <c r="CK688" s="10"/>
      <c r="CL688" s="106"/>
      <c r="CR688" s="1"/>
      <c r="CS688" s="1"/>
      <c r="CT688" s="1"/>
    </row>
    <row r="689" spans="1:98">
      <c r="A689" s="1"/>
      <c r="B689" s="2"/>
      <c r="E689" s="1"/>
      <c r="F689" s="2"/>
      <c r="H689" s="3"/>
      <c r="J689" s="3"/>
      <c r="K689" s="3"/>
      <c r="L689" s="1"/>
      <c r="M689" s="4"/>
      <c r="O689" s="1"/>
      <c r="U689" s="1"/>
      <c r="V689"/>
      <c r="X689" s="111"/>
      <c r="Y689" s="155"/>
      <c r="Z689"/>
      <c r="AA689"/>
      <c r="AB689"/>
      <c r="AD689" s="103"/>
      <c r="AE689" s="103"/>
      <c r="AH689"/>
      <c r="AK689" s="107"/>
      <c r="AL689" s="107"/>
      <c r="AM689" s="1"/>
      <c r="AP689" s="100"/>
      <c r="AQ689" s="100"/>
      <c r="AR689" s="100"/>
      <c r="AS689" s="3"/>
      <c r="AT689" s="151"/>
      <c r="AU689"/>
      <c r="AV689" s="147"/>
      <c r="AW689" s="34"/>
      <c r="AY689" s="182"/>
      <c r="BA689" s="100"/>
      <c r="BB689" s="100"/>
      <c r="BC689" s="6"/>
      <c r="BE689" s="1"/>
      <c r="BI689"/>
      <c r="BK689" s="103"/>
      <c r="BL689" s="104"/>
      <c r="BM689" s="1"/>
      <c r="BN689" s="103"/>
      <c r="BO689" s="147"/>
      <c r="BQ689" s="147"/>
      <c r="BR689" s="6"/>
      <c r="BS689" s="11"/>
      <c r="BT689" s="105"/>
      <c r="BU689" s="105"/>
      <c r="BW689" s="5"/>
      <c r="BX689" s="5"/>
      <c r="CA689" s="6"/>
      <c r="CB689" s="1"/>
      <c r="CD689" s="23"/>
      <c r="CE689" s="23"/>
      <c r="CF689" s="8"/>
      <c r="CG689" s="107"/>
      <c r="CI689" s="109"/>
      <c r="CK689" s="10"/>
      <c r="CL689" s="106"/>
      <c r="CR689" s="1"/>
      <c r="CS689" s="1"/>
      <c r="CT689" s="1"/>
    </row>
    <row r="690" spans="1:98">
      <c r="A690" s="1"/>
      <c r="B690" s="2"/>
      <c r="E690" s="1"/>
      <c r="F690" s="2"/>
      <c r="H690" s="3"/>
      <c r="J690" s="3"/>
      <c r="K690" s="3"/>
      <c r="L690" s="1"/>
      <c r="M690" s="4"/>
      <c r="O690" s="1"/>
      <c r="U690" s="1"/>
      <c r="V690"/>
      <c r="X690" s="111"/>
      <c r="Y690" s="155"/>
      <c r="Z690"/>
      <c r="AA690"/>
      <c r="AB690"/>
      <c r="AD690" s="103"/>
      <c r="AE690" s="103"/>
      <c r="AH690"/>
      <c r="AK690" s="107"/>
      <c r="AL690" s="107"/>
      <c r="AM690" s="1"/>
      <c r="AP690" s="100"/>
      <c r="AQ690" s="100"/>
      <c r="AR690" s="100"/>
      <c r="AS690" s="3"/>
      <c r="AT690" s="151"/>
      <c r="AU690"/>
      <c r="AV690" s="147"/>
      <c r="AW690" s="34"/>
      <c r="AY690" s="182"/>
      <c r="BA690" s="100"/>
      <c r="BB690" s="100"/>
      <c r="BC690" s="6"/>
      <c r="BE690" s="1"/>
      <c r="BI690"/>
      <c r="BK690" s="103"/>
      <c r="BL690" s="104"/>
      <c r="BM690" s="1"/>
      <c r="BN690" s="103"/>
      <c r="BO690" s="147"/>
      <c r="BQ690" s="147"/>
      <c r="BR690" s="6"/>
      <c r="BS690" s="11"/>
      <c r="BT690" s="105"/>
      <c r="BU690" s="105"/>
      <c r="BW690" s="5"/>
      <c r="BX690" s="5"/>
      <c r="CA690" s="6"/>
      <c r="CB690" s="1"/>
      <c r="CD690" s="23"/>
      <c r="CE690" s="23"/>
      <c r="CF690" s="8"/>
      <c r="CG690" s="107"/>
      <c r="CI690" s="109"/>
      <c r="CK690" s="10"/>
      <c r="CL690" s="106"/>
      <c r="CR690" s="1"/>
      <c r="CS690" s="1"/>
      <c r="CT690" s="1"/>
    </row>
    <row r="691" spans="1:98">
      <c r="A691" s="1"/>
      <c r="B691" s="2"/>
      <c r="E691" s="1"/>
      <c r="F691" s="2"/>
      <c r="H691" s="3"/>
      <c r="J691" s="3"/>
      <c r="K691" s="3"/>
      <c r="L691" s="1"/>
      <c r="M691" s="4"/>
      <c r="O691" s="1"/>
      <c r="U691" s="1"/>
      <c r="V691"/>
      <c r="X691" s="111"/>
      <c r="Z691"/>
      <c r="AA691"/>
      <c r="AB691"/>
      <c r="AD691" s="103"/>
      <c r="AE691" s="103"/>
      <c r="AH691"/>
      <c r="AK691" s="107"/>
      <c r="AL691" s="107"/>
      <c r="AM691" s="1"/>
      <c r="AP691" s="100"/>
      <c r="AQ691" s="100"/>
      <c r="AR691" s="100"/>
      <c r="AS691" s="3"/>
      <c r="AT691" s="151"/>
      <c r="AU691"/>
      <c r="AV691" s="147"/>
      <c r="AW691" s="34"/>
      <c r="AY691" s="182"/>
      <c r="BA691" s="100"/>
      <c r="BB691" s="100"/>
      <c r="BC691" s="6"/>
      <c r="BE691" s="1"/>
      <c r="BI691"/>
      <c r="BK691" s="103"/>
      <c r="BL691" s="104"/>
      <c r="BM691" s="1"/>
      <c r="BN691" s="103"/>
      <c r="BO691" s="147"/>
      <c r="BQ691" s="147"/>
      <c r="BR691" s="6"/>
      <c r="BS691" s="11"/>
      <c r="BT691" s="105"/>
      <c r="BU691" s="105"/>
      <c r="BW691" s="5"/>
      <c r="BX691" s="5"/>
      <c r="CA691" s="6"/>
      <c r="CB691" s="1"/>
      <c r="CD691" s="23"/>
      <c r="CE691" s="23"/>
      <c r="CF691" s="8"/>
      <c r="CG691" s="107"/>
      <c r="CI691" s="109"/>
      <c r="CK691" s="10"/>
      <c r="CL691" s="106"/>
      <c r="CR691" s="1"/>
      <c r="CS691" s="1"/>
      <c r="CT691" s="1"/>
    </row>
    <row r="692" spans="1:98">
      <c r="A692" s="1"/>
      <c r="B692" s="2"/>
      <c r="E692" s="1"/>
      <c r="F692" s="2"/>
      <c r="H692" s="3"/>
      <c r="J692" s="3"/>
      <c r="K692" s="3"/>
      <c r="L692" s="1"/>
      <c r="M692" s="4"/>
      <c r="O692" s="1"/>
      <c r="U692" s="1"/>
      <c r="V692"/>
      <c r="X692" s="111"/>
      <c r="Y692" s="155"/>
      <c r="Z692"/>
      <c r="AA692"/>
      <c r="AB692"/>
      <c r="AD692" s="103"/>
      <c r="AE692" s="103"/>
      <c r="AH692"/>
      <c r="AK692" s="107"/>
      <c r="AL692" s="107"/>
      <c r="AM692" s="1"/>
      <c r="AP692" s="100"/>
      <c r="AQ692" s="100"/>
      <c r="AR692" s="100"/>
      <c r="AS692" s="3"/>
      <c r="AT692" s="151"/>
      <c r="AU692"/>
      <c r="AV692" s="147"/>
      <c r="AW692" s="34"/>
      <c r="AY692" s="182"/>
      <c r="BA692" s="100"/>
      <c r="BB692" s="100"/>
      <c r="BC692" s="6"/>
      <c r="BE692" s="1"/>
      <c r="BI692"/>
      <c r="BK692" s="103"/>
      <c r="BL692" s="104"/>
      <c r="BM692" s="1"/>
      <c r="BN692" s="103"/>
      <c r="BO692" s="147"/>
      <c r="BQ692" s="147"/>
      <c r="BR692" s="6"/>
      <c r="BS692" s="11"/>
      <c r="BT692" s="105"/>
      <c r="BU692" s="105"/>
      <c r="BW692" s="5"/>
      <c r="BX692" s="5"/>
      <c r="CA692" s="6"/>
      <c r="CB692" s="1"/>
      <c r="CD692" s="23"/>
      <c r="CE692" s="23"/>
      <c r="CF692" s="8"/>
      <c r="CG692" s="107"/>
      <c r="CI692" s="109"/>
      <c r="CK692" s="10"/>
      <c r="CL692" s="106"/>
      <c r="CR692" s="1"/>
      <c r="CS692" s="1"/>
      <c r="CT692" s="1"/>
    </row>
    <row r="693" spans="1:98">
      <c r="A693" s="1"/>
      <c r="B693" s="2"/>
      <c r="E693" s="1"/>
      <c r="F693" s="2"/>
      <c r="H693" s="3"/>
      <c r="J693" s="3"/>
      <c r="K693" s="3"/>
      <c r="L693" s="1"/>
      <c r="M693" s="4"/>
      <c r="O693" s="1"/>
      <c r="U693" s="1"/>
      <c r="V693"/>
      <c r="X693" s="111"/>
      <c r="Y693" s="155"/>
      <c r="Z693"/>
      <c r="AA693"/>
      <c r="AB693"/>
      <c r="AD693" s="103"/>
      <c r="AE693" s="103"/>
      <c r="AH693"/>
      <c r="AK693" s="107"/>
      <c r="AL693" s="107"/>
      <c r="AM693" s="1"/>
      <c r="AP693" s="100"/>
      <c r="AQ693" s="100"/>
      <c r="AR693" s="100"/>
      <c r="AS693" s="3"/>
      <c r="AT693" s="151"/>
      <c r="AU693"/>
      <c r="AV693" s="147"/>
      <c r="AW693" s="34"/>
      <c r="AY693" s="182"/>
      <c r="BA693" s="100"/>
      <c r="BB693" s="100"/>
      <c r="BC693" s="6"/>
      <c r="BE693" s="1"/>
      <c r="BI693"/>
      <c r="BK693" s="103"/>
      <c r="BL693" s="104"/>
      <c r="BM693" s="1"/>
      <c r="BN693" s="103"/>
      <c r="BO693" s="147"/>
      <c r="BQ693" s="147"/>
      <c r="BR693" s="6"/>
      <c r="BS693" s="11"/>
      <c r="BT693" s="105"/>
      <c r="BU693" s="105"/>
      <c r="BW693" s="5"/>
      <c r="BX693" s="5"/>
      <c r="CA693" s="6"/>
      <c r="CB693" s="1"/>
      <c r="CD693" s="23"/>
      <c r="CE693" s="23"/>
      <c r="CF693" s="8"/>
      <c r="CG693" s="107"/>
      <c r="CI693" s="109"/>
      <c r="CK693" s="10"/>
      <c r="CL693" s="106"/>
      <c r="CR693" s="1"/>
      <c r="CS693" s="1"/>
      <c r="CT693" s="1"/>
    </row>
    <row r="694" spans="1:98">
      <c r="A694" s="1"/>
      <c r="B694" s="2"/>
      <c r="E694" s="1"/>
      <c r="F694" s="2"/>
      <c r="H694" s="3"/>
      <c r="J694" s="3"/>
      <c r="K694" s="3"/>
      <c r="L694" s="1"/>
      <c r="M694" s="4"/>
      <c r="O694" s="1"/>
      <c r="U694" s="1"/>
      <c r="V694"/>
      <c r="X694" s="111"/>
      <c r="Y694" s="155"/>
      <c r="Z694"/>
      <c r="AA694" s="168"/>
      <c r="AB694" s="168"/>
      <c r="AD694" s="103"/>
      <c r="AE694" s="103"/>
      <c r="AH694"/>
      <c r="AK694" s="107"/>
      <c r="AL694" s="107"/>
      <c r="AM694" s="1"/>
      <c r="AP694" s="100"/>
      <c r="AQ694" s="100"/>
      <c r="AR694" s="100"/>
      <c r="AS694" s="3"/>
      <c r="AT694" s="151"/>
      <c r="AU694"/>
      <c r="AV694" s="147"/>
      <c r="AW694" s="34"/>
      <c r="AY694" s="182"/>
      <c r="BA694" s="100"/>
      <c r="BB694" s="100"/>
      <c r="BC694" s="6"/>
      <c r="BE694" s="1"/>
      <c r="BI694"/>
      <c r="BK694" s="118"/>
      <c r="BL694" s="104"/>
      <c r="BM694" s="1"/>
      <c r="BN694" s="103"/>
      <c r="BO694" s="6"/>
      <c r="BQ694" s="6"/>
      <c r="BR694" s="6"/>
      <c r="BS694" s="11"/>
      <c r="BT694" s="105"/>
      <c r="BU694" s="105"/>
      <c r="BW694" s="5"/>
      <c r="BX694" s="5"/>
      <c r="CA694" s="6"/>
      <c r="CB694" s="1"/>
      <c r="CD694" s="23"/>
      <c r="CE694" s="23"/>
      <c r="CF694" s="8"/>
      <c r="CG694" s="107"/>
      <c r="CI694" s="109"/>
      <c r="CK694" s="10"/>
      <c r="CL694" s="106"/>
      <c r="CR694" s="1"/>
      <c r="CS694" s="1"/>
      <c r="CT694" s="1"/>
    </row>
    <row r="695" spans="1:98">
      <c r="A695" s="1"/>
      <c r="B695" s="2"/>
      <c r="E695" s="1"/>
      <c r="F695" s="2"/>
      <c r="H695" s="3"/>
      <c r="J695" s="3"/>
      <c r="K695" s="3"/>
      <c r="L695" s="1"/>
      <c r="M695" s="4"/>
      <c r="O695" s="1"/>
      <c r="U695" s="1"/>
      <c r="V695"/>
      <c r="X695" s="111"/>
      <c r="Y695" s="155"/>
      <c r="Z695"/>
      <c r="AA695"/>
      <c r="AB695"/>
      <c r="AD695" s="103"/>
      <c r="AE695" s="103"/>
      <c r="AH695"/>
      <c r="AK695" s="107"/>
      <c r="AL695" s="107"/>
      <c r="AM695" s="1"/>
      <c r="AP695" s="100"/>
      <c r="AQ695" s="100"/>
      <c r="AR695" s="100"/>
      <c r="AS695" s="3"/>
      <c r="AT695" s="151"/>
      <c r="AU695"/>
      <c r="AV695" s="147"/>
      <c r="AW695" s="34"/>
      <c r="AY695" s="182"/>
      <c r="BA695" s="100"/>
      <c r="BB695" s="100"/>
      <c r="BC695" s="6"/>
      <c r="BE695" s="1"/>
      <c r="BI695"/>
      <c r="BK695" s="118"/>
      <c r="BL695" s="104"/>
      <c r="BM695" s="1"/>
      <c r="BN695" s="103"/>
      <c r="BO695" s="147"/>
      <c r="BQ695" s="147"/>
      <c r="BR695" s="6"/>
      <c r="BS695" s="11"/>
      <c r="BT695" s="105"/>
      <c r="BU695" s="105"/>
      <c r="BW695" s="5"/>
      <c r="BX695" s="5"/>
      <c r="CA695" s="6"/>
      <c r="CB695" s="1"/>
      <c r="CD695" s="23"/>
      <c r="CE695" s="23"/>
      <c r="CF695" s="8"/>
      <c r="CG695" s="107"/>
      <c r="CI695" s="109"/>
      <c r="CK695" s="10"/>
      <c r="CL695" s="106"/>
      <c r="CR695" s="1"/>
      <c r="CS695" s="1"/>
      <c r="CT695" s="1"/>
    </row>
    <row r="696" spans="1:98">
      <c r="A696" s="1"/>
      <c r="B696" s="2"/>
      <c r="E696" s="1"/>
      <c r="F696" s="2"/>
      <c r="H696" s="3"/>
      <c r="J696" s="3"/>
      <c r="K696" s="3"/>
      <c r="L696" s="1"/>
      <c r="M696" s="4"/>
      <c r="O696" s="1"/>
      <c r="U696" s="1"/>
      <c r="V696"/>
      <c r="X696" s="111"/>
      <c r="Y696" s="155"/>
      <c r="Z696"/>
      <c r="AA696"/>
      <c r="AB696"/>
      <c r="AD696" s="103"/>
      <c r="AE696" s="103"/>
      <c r="AH696"/>
      <c r="AK696" s="107"/>
      <c r="AL696" s="107"/>
      <c r="AM696" s="1"/>
      <c r="AP696" s="100"/>
      <c r="AQ696" s="100"/>
      <c r="AR696" s="100"/>
      <c r="AS696" s="3"/>
      <c r="AT696" s="151"/>
      <c r="AU696"/>
      <c r="AV696" s="147"/>
      <c r="AW696" s="34"/>
      <c r="AY696" s="182"/>
      <c r="BA696" s="100"/>
      <c r="BB696" s="100"/>
      <c r="BC696" s="6"/>
      <c r="BE696" s="1"/>
      <c r="BI696"/>
      <c r="BK696" s="103"/>
      <c r="BL696" s="104"/>
      <c r="BM696" s="1"/>
      <c r="BN696" s="103"/>
      <c r="BO696" s="6"/>
      <c r="BQ696" s="6"/>
      <c r="BR696" s="6"/>
      <c r="BS696" s="11"/>
      <c r="BT696" s="105"/>
      <c r="BU696" s="105"/>
      <c r="BW696" s="5"/>
      <c r="BX696" s="5"/>
      <c r="CA696" s="6"/>
      <c r="CB696" s="1"/>
      <c r="CD696" s="23"/>
      <c r="CE696" s="23"/>
      <c r="CF696" s="8"/>
      <c r="CG696" s="107"/>
      <c r="CI696" s="109"/>
      <c r="CK696" s="10"/>
      <c r="CL696" s="106"/>
      <c r="CR696" s="1"/>
      <c r="CS696" s="1"/>
      <c r="CT696" s="1"/>
    </row>
    <row r="697" spans="1:98">
      <c r="A697" s="1"/>
      <c r="B697" s="2"/>
      <c r="E697" s="1"/>
      <c r="F697" s="2"/>
      <c r="H697" s="3"/>
      <c r="J697" s="3"/>
      <c r="K697" s="3"/>
      <c r="L697" s="1"/>
      <c r="M697" s="4"/>
      <c r="O697" s="1"/>
      <c r="U697" s="1"/>
      <c r="V697"/>
      <c r="X697" s="111"/>
      <c r="Z697"/>
      <c r="AA697"/>
      <c r="AB697"/>
      <c r="AD697" s="103"/>
      <c r="AE697" s="103"/>
      <c r="AH697"/>
      <c r="AK697" s="107"/>
      <c r="AL697" s="107"/>
      <c r="AM697" s="1"/>
      <c r="AP697" s="100"/>
      <c r="AQ697" s="100"/>
      <c r="AR697" s="100"/>
      <c r="AS697" s="3"/>
      <c r="AT697" s="151"/>
      <c r="AU697"/>
      <c r="AV697" s="147"/>
      <c r="AW697" s="34"/>
      <c r="AY697" s="182"/>
      <c r="BA697" s="100"/>
      <c r="BB697" s="100"/>
      <c r="BC697" s="6"/>
      <c r="BE697" s="1"/>
      <c r="BI697"/>
      <c r="BK697" s="103"/>
      <c r="BL697" s="104"/>
      <c r="BM697" s="1"/>
      <c r="BN697" s="103"/>
      <c r="BO697" s="147"/>
      <c r="BQ697" s="147"/>
      <c r="BR697" s="6"/>
      <c r="BS697" s="11"/>
      <c r="BT697" s="105"/>
      <c r="BU697" s="105"/>
      <c r="BW697" s="5"/>
      <c r="BX697" s="5"/>
      <c r="CA697" s="6"/>
      <c r="CB697" s="1"/>
      <c r="CD697" s="23"/>
      <c r="CE697" s="23"/>
      <c r="CF697" s="8"/>
      <c r="CG697" s="107"/>
      <c r="CI697" s="109"/>
      <c r="CK697" s="10"/>
      <c r="CL697" s="106"/>
      <c r="CR697" s="1"/>
      <c r="CS697" s="1"/>
      <c r="CT697" s="1"/>
    </row>
    <row r="698" spans="1:98">
      <c r="A698" s="1"/>
      <c r="B698" s="2"/>
      <c r="E698" s="1"/>
      <c r="F698" s="2"/>
      <c r="H698" s="3"/>
      <c r="J698" s="3"/>
      <c r="K698" s="3"/>
      <c r="L698" s="1"/>
      <c r="M698" s="4"/>
      <c r="O698" s="1"/>
      <c r="U698" s="1"/>
      <c r="V698"/>
      <c r="X698" s="111"/>
      <c r="Y698" s="155"/>
      <c r="Z698"/>
      <c r="AA698"/>
      <c r="AB698"/>
      <c r="AD698" s="103"/>
      <c r="AE698" s="103"/>
      <c r="AH698"/>
      <c r="AK698" s="107"/>
      <c r="AL698" s="107"/>
      <c r="AM698" s="1"/>
      <c r="AP698" s="100"/>
      <c r="AQ698" s="100"/>
      <c r="AR698" s="100"/>
      <c r="AS698" s="3"/>
      <c r="AT698" s="151"/>
      <c r="AU698"/>
      <c r="AV698" s="147"/>
      <c r="AW698" s="34"/>
      <c r="AY698" s="182"/>
      <c r="BA698" s="100"/>
      <c r="BB698" s="100"/>
      <c r="BC698" s="6"/>
      <c r="BE698" s="1"/>
      <c r="BI698"/>
      <c r="BK698" s="103"/>
      <c r="BL698" s="104"/>
      <c r="BM698" s="1"/>
      <c r="BN698" s="103"/>
      <c r="BO698" s="147"/>
      <c r="BQ698" s="147"/>
      <c r="BR698" s="6"/>
      <c r="BS698" s="11"/>
      <c r="BT698" s="105"/>
      <c r="BU698" s="105"/>
      <c r="BW698" s="5"/>
      <c r="BX698" s="5"/>
      <c r="CA698" s="6"/>
      <c r="CB698" s="1"/>
      <c r="CD698" s="23"/>
      <c r="CE698" s="23"/>
      <c r="CF698" s="8"/>
      <c r="CG698" s="107"/>
      <c r="CI698" s="109"/>
      <c r="CK698" s="10"/>
      <c r="CL698" s="106"/>
      <c r="CR698" s="1"/>
      <c r="CS698" s="1"/>
      <c r="CT698" s="1"/>
    </row>
    <row r="699" spans="1:98">
      <c r="A699" s="1"/>
      <c r="B699" s="2"/>
      <c r="E699" s="1"/>
      <c r="F699" s="2"/>
      <c r="H699" s="3"/>
      <c r="J699" s="3"/>
      <c r="K699" s="3"/>
      <c r="L699" s="1"/>
      <c r="M699" s="4"/>
      <c r="O699" s="1"/>
      <c r="U699" s="1"/>
      <c r="V699"/>
      <c r="X699" s="111"/>
      <c r="Y699" s="155"/>
      <c r="Z699"/>
      <c r="AA699"/>
      <c r="AB699"/>
      <c r="AD699" s="103"/>
      <c r="AE699" s="103"/>
      <c r="AH699"/>
      <c r="AK699" s="107"/>
      <c r="AL699" s="107"/>
      <c r="AM699" s="1"/>
      <c r="AP699" s="100"/>
      <c r="AQ699" s="100"/>
      <c r="AR699" s="100"/>
      <c r="AS699" s="3"/>
      <c r="AT699" s="151"/>
      <c r="AU699"/>
      <c r="AV699" s="147"/>
      <c r="AW699" s="34"/>
      <c r="AY699" s="182"/>
      <c r="BA699" s="100"/>
      <c r="BB699" s="100"/>
      <c r="BC699" s="6"/>
      <c r="BE699" s="1"/>
      <c r="BI699"/>
      <c r="BK699" s="118"/>
      <c r="BL699" s="104"/>
      <c r="BM699" s="1"/>
      <c r="BN699" s="103"/>
      <c r="BO699" s="147"/>
      <c r="BQ699" s="147"/>
      <c r="BR699" s="6"/>
      <c r="BS699" s="11"/>
      <c r="BT699" s="105"/>
      <c r="BU699" s="105"/>
      <c r="BW699" s="5"/>
      <c r="BX699" s="5"/>
      <c r="CA699" s="6"/>
      <c r="CB699" s="1"/>
      <c r="CD699" s="23"/>
      <c r="CE699" s="23"/>
      <c r="CF699" s="8"/>
      <c r="CG699" s="107"/>
      <c r="CI699" s="109"/>
      <c r="CK699" s="10"/>
      <c r="CL699" s="106"/>
      <c r="CR699" s="1"/>
      <c r="CS699" s="1"/>
      <c r="CT699" s="1"/>
    </row>
    <row r="700" spans="1:98">
      <c r="A700" s="1"/>
      <c r="B700" s="2"/>
      <c r="E700" s="1"/>
      <c r="F700" s="2"/>
      <c r="H700" s="3"/>
      <c r="J700" s="3"/>
      <c r="K700" s="3"/>
      <c r="L700" s="1"/>
      <c r="M700" s="4"/>
      <c r="O700" s="1"/>
      <c r="U700" s="1"/>
      <c r="V700"/>
      <c r="X700" s="111"/>
      <c r="Y700" s="155"/>
      <c r="Z700"/>
      <c r="AA700" s="169"/>
      <c r="AB700" s="169"/>
      <c r="AD700" s="103"/>
      <c r="AE700" s="103"/>
      <c r="AH700"/>
      <c r="AK700" s="107"/>
      <c r="AL700" s="107"/>
      <c r="AM700" s="1"/>
      <c r="AP700" s="100"/>
      <c r="AQ700" s="100"/>
      <c r="AR700" s="100"/>
      <c r="AS700" s="3"/>
      <c r="AT700" s="151"/>
      <c r="AU700"/>
      <c r="AV700" s="147"/>
      <c r="AW700" s="34"/>
      <c r="AY700" s="182"/>
      <c r="BA700" s="100"/>
      <c r="BB700" s="100"/>
      <c r="BC700" s="6"/>
      <c r="BE700" s="1"/>
      <c r="BI700"/>
      <c r="BK700" s="118"/>
      <c r="BL700" s="104"/>
      <c r="BM700" s="1"/>
      <c r="BN700" s="103"/>
      <c r="BO700" s="147"/>
      <c r="BQ700" s="147"/>
      <c r="BR700" s="6"/>
      <c r="BS700" s="11"/>
      <c r="BT700" s="105"/>
      <c r="BU700" s="105"/>
      <c r="BW700" s="5"/>
      <c r="BX700" s="5"/>
      <c r="CA700" s="6"/>
      <c r="CB700" s="1"/>
      <c r="CD700" s="23"/>
      <c r="CE700" s="23"/>
      <c r="CF700" s="8"/>
      <c r="CG700" s="107"/>
      <c r="CI700" s="109"/>
      <c r="CK700" s="10"/>
      <c r="CL700" s="106"/>
      <c r="CR700" s="1"/>
      <c r="CS700" s="1"/>
      <c r="CT700" s="1"/>
    </row>
    <row r="701" spans="1:98">
      <c r="A701" s="1"/>
      <c r="B701" s="2"/>
      <c r="E701" s="1"/>
      <c r="F701" s="2"/>
      <c r="H701" s="3"/>
      <c r="J701" s="3"/>
      <c r="K701" s="3"/>
      <c r="L701" s="1"/>
      <c r="M701" s="4"/>
      <c r="O701" s="1"/>
      <c r="U701" s="1"/>
      <c r="V701"/>
      <c r="X701" s="111"/>
      <c r="Y701" s="155"/>
      <c r="Z701"/>
      <c r="AA701"/>
      <c r="AB701"/>
      <c r="AD701" s="103"/>
      <c r="AE701" s="103"/>
      <c r="AH701"/>
      <c r="AK701" s="107"/>
      <c r="AL701" s="107"/>
      <c r="AM701" s="1"/>
      <c r="AP701" s="100"/>
      <c r="AQ701" s="100"/>
      <c r="AR701" s="100"/>
      <c r="AS701" s="3"/>
      <c r="AT701" s="151"/>
      <c r="AU701"/>
      <c r="AV701" s="147"/>
      <c r="AW701" s="34"/>
      <c r="AY701" s="182"/>
      <c r="BA701" s="100"/>
      <c r="BB701" s="100"/>
      <c r="BC701" s="6"/>
      <c r="BE701" s="1"/>
      <c r="BI701"/>
      <c r="BK701" s="118"/>
      <c r="BL701" s="104"/>
      <c r="BM701" s="1"/>
      <c r="BN701" s="103"/>
      <c r="BO701" s="147"/>
      <c r="BQ701" s="147"/>
      <c r="BR701" s="6"/>
      <c r="BS701" s="11"/>
      <c r="BT701" s="105"/>
      <c r="BU701" s="105"/>
      <c r="BW701" s="5"/>
      <c r="BX701" s="5"/>
      <c r="CA701" s="6"/>
      <c r="CB701" s="1"/>
      <c r="CD701" s="23"/>
      <c r="CE701" s="23"/>
      <c r="CF701" s="8"/>
      <c r="CG701" s="107"/>
      <c r="CI701" s="109"/>
      <c r="CK701" s="10"/>
      <c r="CL701" s="106"/>
      <c r="CR701" s="1"/>
      <c r="CS701" s="1"/>
      <c r="CT701" s="1"/>
    </row>
    <row r="702" spans="1:98">
      <c r="A702" s="1"/>
      <c r="B702" s="2"/>
      <c r="E702" s="1"/>
      <c r="F702" s="2"/>
      <c r="H702" s="3"/>
      <c r="J702" s="3"/>
      <c r="K702" s="3"/>
      <c r="L702" s="1"/>
      <c r="M702" s="4"/>
      <c r="O702" s="1"/>
      <c r="U702" s="1"/>
      <c r="V702"/>
      <c r="X702" s="111"/>
      <c r="Y702" s="155"/>
      <c r="Z702"/>
      <c r="AA702"/>
      <c r="AB702"/>
      <c r="AD702" s="103"/>
      <c r="AE702" s="103"/>
      <c r="AH702"/>
      <c r="AK702" s="107"/>
      <c r="AL702" s="107"/>
      <c r="AM702" s="1"/>
      <c r="AP702" s="100"/>
      <c r="AQ702" s="100"/>
      <c r="AR702" s="100"/>
      <c r="AS702" s="3"/>
      <c r="AT702" s="151"/>
      <c r="AU702"/>
      <c r="AV702" s="147"/>
      <c r="AW702" s="34"/>
      <c r="AY702" s="182"/>
      <c r="BA702" s="100"/>
      <c r="BB702" s="100"/>
      <c r="BC702" s="6"/>
      <c r="BE702" s="1"/>
      <c r="BI702"/>
      <c r="BK702" s="103"/>
      <c r="BL702" s="104"/>
      <c r="BM702" s="1"/>
      <c r="BN702" s="103"/>
      <c r="BO702" s="147"/>
      <c r="BQ702" s="147"/>
      <c r="BR702" s="6"/>
      <c r="BS702" s="11"/>
      <c r="BT702" s="105"/>
      <c r="BU702" s="105"/>
      <c r="BW702" s="5"/>
      <c r="BX702" s="5"/>
      <c r="CA702" s="6"/>
      <c r="CB702" s="1"/>
      <c r="CD702" s="23"/>
      <c r="CE702" s="23"/>
      <c r="CF702" s="8"/>
      <c r="CG702" s="107"/>
      <c r="CI702" s="109"/>
      <c r="CK702" s="10"/>
      <c r="CL702" s="106"/>
      <c r="CR702" s="1"/>
      <c r="CS702" s="1"/>
      <c r="CT702" s="1"/>
    </row>
    <row r="703" spans="1:98">
      <c r="A703" s="1"/>
      <c r="B703" s="2"/>
      <c r="E703" s="1"/>
      <c r="F703" s="2"/>
      <c r="H703" s="3"/>
      <c r="J703" s="3"/>
      <c r="K703" s="3"/>
      <c r="L703" s="1"/>
      <c r="M703" s="4"/>
      <c r="O703" s="1"/>
      <c r="U703" s="1"/>
      <c r="V703"/>
      <c r="X703" s="111"/>
      <c r="Y703" s="155"/>
      <c r="Z703"/>
      <c r="AA703"/>
      <c r="AB703"/>
      <c r="AD703" s="103"/>
      <c r="AE703" s="103"/>
      <c r="AH703"/>
      <c r="AK703" s="107"/>
      <c r="AL703" s="107"/>
      <c r="AM703" s="1"/>
      <c r="AP703" s="100"/>
      <c r="AQ703" s="100"/>
      <c r="AR703" s="100"/>
      <c r="AS703" s="3"/>
      <c r="AT703" s="151"/>
      <c r="AU703"/>
      <c r="AV703" s="147"/>
      <c r="AW703" s="34"/>
      <c r="AY703" s="182"/>
      <c r="BA703" s="100"/>
      <c r="BB703" s="100"/>
      <c r="BC703" s="6"/>
      <c r="BE703" s="1"/>
      <c r="BI703"/>
      <c r="BK703" s="103"/>
      <c r="BL703" s="104"/>
      <c r="BM703" s="1"/>
      <c r="BN703" s="103"/>
      <c r="BO703" s="147"/>
      <c r="BQ703" s="147"/>
      <c r="BR703" s="6"/>
      <c r="BS703" s="11"/>
      <c r="BT703" s="105"/>
      <c r="BU703" s="105"/>
      <c r="BW703" s="5"/>
      <c r="BX703" s="5"/>
      <c r="CA703" s="6"/>
      <c r="CB703" s="1"/>
      <c r="CD703" s="23"/>
      <c r="CE703" s="23"/>
      <c r="CF703" s="8"/>
      <c r="CG703" s="107"/>
      <c r="CI703" s="109"/>
      <c r="CK703" s="10"/>
      <c r="CL703" s="106"/>
      <c r="CR703" s="1"/>
      <c r="CS703" s="1"/>
      <c r="CT703" s="1"/>
    </row>
    <row r="704" spans="1:98">
      <c r="A704" s="1"/>
      <c r="B704" s="2"/>
      <c r="E704" s="1"/>
      <c r="F704" s="2"/>
      <c r="H704" s="3"/>
      <c r="J704" s="3"/>
      <c r="K704" s="3"/>
      <c r="L704" s="1"/>
      <c r="M704" s="4"/>
      <c r="O704" s="1"/>
      <c r="U704" s="1"/>
      <c r="V704"/>
      <c r="X704" s="111"/>
      <c r="Y704" s="155"/>
      <c r="Z704"/>
      <c r="AA704"/>
      <c r="AB704"/>
      <c r="AD704" s="103"/>
      <c r="AE704" s="103"/>
      <c r="AH704"/>
      <c r="AK704" s="107"/>
      <c r="AL704" s="107"/>
      <c r="AM704" s="1"/>
      <c r="AP704" s="100"/>
      <c r="AQ704" s="100"/>
      <c r="AR704" s="100"/>
      <c r="AS704" s="3"/>
      <c r="AT704" s="151"/>
      <c r="AU704"/>
      <c r="AV704" s="147"/>
      <c r="AW704" s="34"/>
      <c r="AY704" s="182"/>
      <c r="BA704" s="100"/>
      <c r="BB704" s="100"/>
      <c r="BC704" s="6"/>
      <c r="BE704" s="1"/>
      <c r="BI704"/>
      <c r="BK704" s="103"/>
      <c r="BL704" s="104"/>
      <c r="BM704" s="1"/>
      <c r="BN704" s="103"/>
      <c r="BO704" s="147"/>
      <c r="BQ704" s="147"/>
      <c r="BR704" s="6"/>
      <c r="BS704" s="11"/>
      <c r="BT704" s="105"/>
      <c r="BU704" s="105"/>
      <c r="BW704" s="5"/>
      <c r="BX704" s="5"/>
      <c r="CA704" s="6"/>
      <c r="CB704" s="1"/>
      <c r="CD704" s="23"/>
      <c r="CE704" s="23"/>
      <c r="CF704" s="8"/>
      <c r="CG704" s="107"/>
      <c r="CI704" s="109"/>
      <c r="CK704" s="10"/>
      <c r="CL704" s="106"/>
      <c r="CR704" s="1"/>
      <c r="CS704" s="1"/>
      <c r="CT704" s="1"/>
    </row>
    <row r="705" spans="1:100">
      <c r="A705" s="1"/>
      <c r="B705" s="2"/>
      <c r="E705" s="1"/>
      <c r="F705" s="2"/>
      <c r="H705" s="3"/>
      <c r="J705" s="3"/>
      <c r="K705" s="3"/>
      <c r="L705" s="1"/>
      <c r="M705" s="4"/>
      <c r="O705" s="1"/>
      <c r="U705" s="1"/>
      <c r="V705"/>
      <c r="X705" s="111"/>
      <c r="Z705"/>
      <c r="AA705"/>
      <c r="AB705"/>
      <c r="AD705" s="103"/>
      <c r="AE705" s="103"/>
      <c r="AH705"/>
      <c r="AK705" s="107"/>
      <c r="AL705" s="107"/>
      <c r="AM705" s="1"/>
      <c r="AP705" s="100"/>
      <c r="AQ705" s="100"/>
      <c r="AR705" s="100"/>
      <c r="AS705" s="3"/>
      <c r="AT705" s="151"/>
      <c r="AU705"/>
      <c r="AV705" s="147"/>
      <c r="AW705" s="34"/>
      <c r="AY705" s="182"/>
      <c r="BA705" s="100"/>
      <c r="BB705" s="100"/>
      <c r="BC705" s="6"/>
      <c r="BE705" s="1"/>
      <c r="BI705"/>
      <c r="BK705" s="103"/>
      <c r="BL705" s="104"/>
      <c r="BM705" s="1"/>
      <c r="BN705" s="103"/>
      <c r="BO705" s="147"/>
      <c r="BQ705" s="147"/>
      <c r="BR705" s="6"/>
      <c r="BS705" s="11"/>
      <c r="BT705" s="105"/>
      <c r="BU705" s="105"/>
      <c r="BW705" s="5"/>
      <c r="BX705" s="5"/>
      <c r="CA705" s="6"/>
      <c r="CB705" s="1"/>
      <c r="CD705" s="23"/>
      <c r="CE705" s="23"/>
      <c r="CF705" s="8"/>
      <c r="CG705" s="107"/>
      <c r="CI705" s="109"/>
      <c r="CK705" s="10"/>
      <c r="CL705" s="106"/>
      <c r="CR705" s="1"/>
      <c r="CS705" s="1"/>
      <c r="CT705" s="1"/>
    </row>
    <row r="706" spans="1:100">
      <c r="A706" s="1"/>
      <c r="B706" s="2"/>
      <c r="E706" s="1"/>
      <c r="F706" s="2"/>
      <c r="H706" s="3"/>
      <c r="J706" s="3"/>
      <c r="K706" s="3"/>
      <c r="L706" s="1"/>
      <c r="M706" s="4"/>
      <c r="O706" s="1"/>
      <c r="U706" s="1"/>
      <c r="V706"/>
      <c r="X706" s="111"/>
      <c r="Z706"/>
      <c r="AA706"/>
      <c r="AB706"/>
      <c r="AD706" s="103"/>
      <c r="AE706" s="103"/>
      <c r="AH706"/>
      <c r="AK706" s="107"/>
      <c r="AL706" s="107"/>
      <c r="AM706" s="1"/>
      <c r="AP706" s="100"/>
      <c r="AQ706" s="100"/>
      <c r="AR706" s="100"/>
      <c r="AS706" s="3"/>
      <c r="AT706" s="151"/>
      <c r="AU706"/>
      <c r="AV706" s="147"/>
      <c r="AW706" s="34"/>
      <c r="AY706" s="182"/>
      <c r="BA706" s="100"/>
      <c r="BB706" s="100"/>
      <c r="BC706" s="6"/>
      <c r="BE706" s="1"/>
      <c r="BI706"/>
      <c r="BK706" s="118"/>
      <c r="BL706" s="104"/>
      <c r="BM706" s="1"/>
      <c r="BN706" s="103"/>
      <c r="BO706" s="147"/>
      <c r="BQ706" s="147"/>
      <c r="BR706" s="6"/>
      <c r="BS706" s="11"/>
      <c r="BT706" s="105"/>
      <c r="BU706" s="105"/>
      <c r="BW706" s="5"/>
      <c r="BX706" s="5"/>
      <c r="CA706" s="6"/>
      <c r="CB706" s="1"/>
      <c r="CD706" s="23"/>
      <c r="CE706" s="23"/>
      <c r="CF706" s="8"/>
      <c r="CG706" s="107"/>
      <c r="CI706" s="109"/>
      <c r="CK706" s="10"/>
      <c r="CL706" s="106"/>
      <c r="CR706" s="1"/>
      <c r="CS706" s="1"/>
      <c r="CT706" s="1"/>
    </row>
    <row r="707" spans="1:100">
      <c r="A707" s="1"/>
      <c r="B707" s="2"/>
      <c r="E707" s="1"/>
      <c r="F707" s="2"/>
      <c r="H707" s="3"/>
      <c r="J707" s="3"/>
      <c r="K707" s="3"/>
      <c r="L707" s="1"/>
      <c r="M707" s="4"/>
      <c r="O707" s="1"/>
      <c r="U707" s="1"/>
      <c r="V707"/>
      <c r="X707" s="111"/>
      <c r="Z707"/>
      <c r="AA707"/>
      <c r="AB707"/>
      <c r="AD707" s="103"/>
      <c r="AE707" s="103"/>
      <c r="AH707"/>
      <c r="AK707" s="107"/>
      <c r="AL707" s="107"/>
      <c r="AM707" s="1"/>
      <c r="AP707" s="100"/>
      <c r="AQ707" s="100"/>
      <c r="AR707" s="100"/>
      <c r="AS707" s="3"/>
      <c r="AT707" s="151"/>
      <c r="AU707"/>
      <c r="AV707" s="147"/>
      <c r="AW707" s="34"/>
      <c r="AY707" s="182"/>
      <c r="BA707" s="100"/>
      <c r="BB707" s="100"/>
      <c r="BC707" s="6"/>
      <c r="BE707" s="1"/>
      <c r="BI707"/>
      <c r="BK707" s="103"/>
      <c r="BL707" s="104"/>
      <c r="BM707" s="1"/>
      <c r="BN707" s="103"/>
      <c r="BO707" s="147"/>
      <c r="BQ707" s="147"/>
      <c r="BR707" s="6"/>
      <c r="BS707" s="11"/>
      <c r="BT707" s="105"/>
      <c r="BU707" s="105"/>
      <c r="BW707" s="5"/>
      <c r="BX707" s="5"/>
      <c r="CA707" s="6"/>
      <c r="CB707" s="1"/>
      <c r="CD707" s="23"/>
      <c r="CE707" s="23"/>
      <c r="CF707" s="8"/>
      <c r="CG707" s="107"/>
      <c r="CI707" s="109"/>
      <c r="CK707" s="10"/>
      <c r="CL707" s="106"/>
      <c r="CR707" s="1"/>
      <c r="CS707" s="1"/>
      <c r="CT707" s="1"/>
    </row>
    <row r="708" spans="1:100">
      <c r="A708" s="1"/>
      <c r="B708" s="2"/>
      <c r="E708" s="1"/>
      <c r="F708" s="2"/>
      <c r="H708" s="3"/>
      <c r="J708" s="3"/>
      <c r="K708" s="3"/>
      <c r="L708" s="1"/>
      <c r="M708" s="4"/>
      <c r="O708" s="1"/>
      <c r="U708" s="1"/>
      <c r="V708"/>
      <c r="X708" s="111"/>
      <c r="Y708" s="155"/>
      <c r="Z708"/>
      <c r="AA708"/>
      <c r="AB708"/>
      <c r="AD708" s="103"/>
      <c r="AE708" s="103"/>
      <c r="AH708"/>
      <c r="AK708" s="107"/>
      <c r="AL708" s="107"/>
      <c r="AM708" s="1"/>
      <c r="AP708" s="100"/>
      <c r="AQ708" s="100"/>
      <c r="AR708" s="100"/>
      <c r="AS708" s="3"/>
      <c r="AT708" s="151"/>
      <c r="AU708"/>
      <c r="AV708" s="147"/>
      <c r="AW708" s="34"/>
      <c r="AY708" s="182"/>
      <c r="BA708" s="100"/>
      <c r="BB708" s="100"/>
      <c r="BC708" s="6"/>
      <c r="BE708" s="1"/>
      <c r="BI708"/>
      <c r="BK708" s="103"/>
      <c r="BL708" s="104"/>
      <c r="BM708" s="1"/>
      <c r="BN708" s="103"/>
      <c r="BO708" s="147"/>
      <c r="BQ708" s="147"/>
      <c r="BR708" s="6"/>
      <c r="BS708" s="11"/>
      <c r="BT708" s="105"/>
      <c r="BU708" s="105"/>
      <c r="BW708" s="5"/>
      <c r="BX708" s="5"/>
      <c r="CA708" s="6"/>
      <c r="CB708" s="1"/>
      <c r="CD708" s="23"/>
      <c r="CE708" s="23"/>
      <c r="CF708" s="8"/>
      <c r="CG708" s="107"/>
      <c r="CI708" s="109"/>
      <c r="CK708" s="10"/>
      <c r="CL708" s="106"/>
      <c r="CR708" s="1"/>
      <c r="CS708" s="1"/>
      <c r="CT708" s="1"/>
    </row>
    <row r="709" spans="1:100">
      <c r="A709" s="1"/>
      <c r="B709" s="2"/>
      <c r="E709" s="1"/>
      <c r="F709" s="2"/>
      <c r="H709" s="3"/>
      <c r="J709" s="3"/>
      <c r="K709" s="3"/>
      <c r="L709" s="1"/>
      <c r="M709" s="4"/>
      <c r="O709" s="1"/>
      <c r="U709" s="1"/>
      <c r="V709"/>
      <c r="X709" s="111"/>
      <c r="Z709"/>
      <c r="AA709"/>
      <c r="AB709"/>
      <c r="AD709" s="103"/>
      <c r="AE709" s="103"/>
      <c r="AH709"/>
      <c r="AK709" s="107"/>
      <c r="AL709" s="107"/>
      <c r="AM709" s="1"/>
      <c r="AP709" s="100"/>
      <c r="AQ709" s="100"/>
      <c r="AR709" s="100"/>
      <c r="AS709" s="3"/>
      <c r="AT709" s="151"/>
      <c r="AU709"/>
      <c r="AV709" s="147"/>
      <c r="AW709" s="34"/>
      <c r="AY709" s="182"/>
      <c r="BA709" s="100"/>
      <c r="BB709" s="100"/>
      <c r="BC709" s="6"/>
      <c r="BE709" s="1"/>
      <c r="BI709"/>
      <c r="BK709" s="118"/>
      <c r="BL709" s="104"/>
      <c r="BM709" s="1"/>
      <c r="BN709" s="103"/>
      <c r="BO709" s="6"/>
      <c r="BP709" s="103"/>
      <c r="BQ709" s="6"/>
      <c r="BR709" s="6"/>
      <c r="BS709" s="11"/>
      <c r="BT709" s="105"/>
      <c r="BU709" s="105"/>
      <c r="BW709" s="5"/>
      <c r="BX709" s="5"/>
      <c r="CA709" s="6"/>
      <c r="CB709" s="1"/>
      <c r="CD709" s="23"/>
      <c r="CE709" s="23"/>
      <c r="CF709" s="8"/>
      <c r="CG709" s="107"/>
      <c r="CI709" s="109"/>
      <c r="CK709" s="10"/>
      <c r="CL709" s="106"/>
      <c r="CR709" s="1"/>
      <c r="CS709" s="1"/>
      <c r="CT709" s="1"/>
    </row>
    <row r="710" spans="1:100">
      <c r="A710" s="1"/>
      <c r="B710" s="2"/>
      <c r="E710" s="1"/>
      <c r="F710" s="2"/>
      <c r="H710" s="3"/>
      <c r="J710" s="3"/>
      <c r="K710" s="3"/>
      <c r="L710" s="1"/>
      <c r="M710" s="4"/>
      <c r="O710" s="1"/>
      <c r="U710" s="1"/>
      <c r="V710"/>
      <c r="X710" s="111"/>
      <c r="Y710" s="155"/>
      <c r="Z710"/>
      <c r="AA710"/>
      <c r="AB710"/>
      <c r="AD710" s="103"/>
      <c r="AE710" s="103"/>
      <c r="AH710"/>
      <c r="AK710" s="107"/>
      <c r="AL710" s="107"/>
      <c r="AM710" s="1"/>
      <c r="AP710" s="100"/>
      <c r="AQ710" s="100"/>
      <c r="AR710" s="100"/>
      <c r="AS710" s="3"/>
      <c r="AT710" s="151"/>
      <c r="AU710"/>
      <c r="AV710" s="147"/>
      <c r="AW710" s="34"/>
      <c r="AY710" s="182"/>
      <c r="BA710" s="100"/>
      <c r="BB710" s="100"/>
      <c r="BC710" s="6"/>
      <c r="BE710" s="1"/>
      <c r="BI710"/>
      <c r="BK710" s="118"/>
      <c r="BL710" s="104"/>
      <c r="BM710" s="1"/>
      <c r="BN710" s="103"/>
      <c r="BO710" s="6"/>
      <c r="BP710" s="103"/>
      <c r="BQ710" s="6"/>
      <c r="BR710" s="6"/>
      <c r="BS710" s="11"/>
      <c r="BT710" s="105"/>
      <c r="BU710" s="105"/>
      <c r="BW710" s="5"/>
      <c r="BX710" s="5"/>
      <c r="CA710" s="6"/>
      <c r="CB710" s="1"/>
      <c r="CD710" s="23"/>
      <c r="CE710" s="23"/>
      <c r="CF710" s="8"/>
      <c r="CG710" s="107"/>
      <c r="CI710" s="109"/>
      <c r="CK710" s="10"/>
      <c r="CL710" s="106"/>
      <c r="CR710" s="1"/>
      <c r="CS710" s="1"/>
      <c r="CT710" s="1"/>
    </row>
    <row r="711" spans="1:100">
      <c r="A711" s="1"/>
      <c r="B711" s="2"/>
      <c r="E711" s="1"/>
      <c r="F711" s="2"/>
      <c r="H711" s="3"/>
      <c r="J711" s="3"/>
      <c r="K711" s="3"/>
      <c r="L711" s="1"/>
      <c r="M711" s="4"/>
      <c r="O711" s="1"/>
      <c r="U711" s="1"/>
      <c r="V711"/>
      <c r="X711" s="111"/>
      <c r="Y711" s="155"/>
      <c r="Z711"/>
      <c r="AA711"/>
      <c r="AB711"/>
      <c r="AD711" s="103"/>
      <c r="AE711" s="103"/>
      <c r="AH711"/>
      <c r="AK711" s="107"/>
      <c r="AL711" s="107"/>
      <c r="AM711" s="1"/>
      <c r="AP711" s="100"/>
      <c r="AQ711" s="100"/>
      <c r="AR711" s="100"/>
      <c r="AS711" s="3"/>
      <c r="AT711" s="151"/>
      <c r="AU711"/>
      <c r="AV711" s="147"/>
      <c r="AW711" s="34"/>
      <c r="AY711" s="182"/>
      <c r="BA711" s="100"/>
      <c r="BB711" s="100"/>
      <c r="BC711" s="6"/>
      <c r="BE711" s="1"/>
      <c r="BI711"/>
      <c r="BK711" s="103"/>
      <c r="BL711" s="104"/>
      <c r="BM711" s="1"/>
      <c r="BN711" s="103"/>
      <c r="BO711" s="6"/>
      <c r="BQ711" s="6"/>
      <c r="BR711" s="6"/>
      <c r="BS711" s="11"/>
      <c r="BT711" s="105"/>
      <c r="BU711" s="105"/>
      <c r="BW711" s="5"/>
      <c r="BX711" s="5"/>
      <c r="CA711" s="6"/>
      <c r="CB711" s="1"/>
      <c r="CD711" s="23"/>
      <c r="CE711" s="23"/>
      <c r="CF711" s="8"/>
      <c r="CG711" s="107"/>
      <c r="CI711" s="109"/>
      <c r="CK711" s="10"/>
      <c r="CL711" s="106"/>
      <c r="CR711" s="1"/>
      <c r="CS711" s="1"/>
      <c r="CT711" s="1"/>
    </row>
    <row r="712" spans="1:100">
      <c r="A712" s="1"/>
      <c r="B712" s="2"/>
      <c r="E712" s="1"/>
      <c r="F712" s="2"/>
      <c r="H712" s="3"/>
      <c r="J712" s="3"/>
      <c r="K712" s="3"/>
      <c r="L712" s="1"/>
      <c r="M712" s="4"/>
      <c r="O712" s="1"/>
      <c r="U712" s="1"/>
      <c r="V712"/>
      <c r="X712" s="111"/>
      <c r="Y712" s="155"/>
      <c r="Z712"/>
      <c r="AA712"/>
      <c r="AB712"/>
      <c r="AD712" s="103"/>
      <c r="AE712" s="103"/>
      <c r="AH712"/>
      <c r="AK712" s="107"/>
      <c r="AL712" s="107"/>
      <c r="AM712" s="1"/>
      <c r="AP712" s="100"/>
      <c r="AQ712" s="100"/>
      <c r="AR712" s="100"/>
      <c r="AS712" s="3"/>
      <c r="AT712" s="151"/>
      <c r="AU712"/>
      <c r="AV712" s="147"/>
      <c r="AW712" s="34"/>
      <c r="AY712" s="182"/>
      <c r="BA712" s="100"/>
      <c r="BB712" s="100"/>
      <c r="BC712" s="6"/>
      <c r="BE712" s="1"/>
      <c r="BI712"/>
      <c r="BK712" s="103"/>
      <c r="BL712" s="104"/>
      <c r="BM712" s="1"/>
      <c r="BN712" s="103"/>
      <c r="BO712" s="6"/>
      <c r="BP712" s="103"/>
      <c r="BQ712" s="6"/>
      <c r="BR712" s="6"/>
      <c r="BS712" s="11"/>
      <c r="BT712" s="105"/>
      <c r="BU712" s="105"/>
      <c r="BW712" s="5"/>
      <c r="BX712" s="5"/>
      <c r="CA712" s="6"/>
      <c r="CB712" s="1"/>
      <c r="CD712" s="23"/>
      <c r="CE712" s="23"/>
      <c r="CF712" s="8"/>
      <c r="CG712" s="107"/>
      <c r="CI712" s="109"/>
      <c r="CK712" s="10"/>
      <c r="CL712" s="106"/>
      <c r="CR712" s="1"/>
      <c r="CS712" s="1"/>
      <c r="CT712" s="1"/>
    </row>
    <row r="713" spans="1:100">
      <c r="A713" s="1"/>
      <c r="B713" s="2"/>
      <c r="E713" s="1"/>
      <c r="F713" s="2"/>
      <c r="H713" s="3"/>
      <c r="J713" s="3"/>
      <c r="K713" s="3"/>
      <c r="L713" s="1"/>
      <c r="M713" s="4"/>
      <c r="O713" s="1"/>
      <c r="U713" s="1"/>
      <c r="V713"/>
      <c r="X713" s="111"/>
      <c r="Z713"/>
      <c r="AA713"/>
      <c r="AB713"/>
      <c r="AD713" s="103"/>
      <c r="AE713" s="103"/>
      <c r="AH713"/>
      <c r="AK713" s="107"/>
      <c r="AL713" s="107"/>
      <c r="AM713" s="1"/>
      <c r="AP713" s="100"/>
      <c r="AQ713" s="100"/>
      <c r="AR713" s="100"/>
      <c r="AS713" s="3"/>
      <c r="AT713" s="151"/>
      <c r="AU713"/>
      <c r="AV713" s="147"/>
      <c r="AW713" s="34"/>
      <c r="AY713" s="35"/>
      <c r="BA713" s="100"/>
      <c r="BB713" s="100"/>
      <c r="BC713" s="6"/>
      <c r="BE713" s="1"/>
      <c r="BI713"/>
      <c r="BK713" s="103"/>
      <c r="BL713" s="104"/>
      <c r="BM713" s="1"/>
      <c r="BN713" s="103"/>
      <c r="BO713" s="6"/>
      <c r="BP713" s="103"/>
      <c r="BQ713" s="6"/>
      <c r="BR713" s="6"/>
      <c r="BS713" s="11"/>
      <c r="BT713" s="105"/>
      <c r="BU713" s="105"/>
      <c r="BW713" s="5"/>
      <c r="BX713" s="5"/>
      <c r="CA713" s="6"/>
      <c r="CB713" s="1"/>
      <c r="CD713" s="23"/>
      <c r="CE713" s="23"/>
      <c r="CF713" s="8"/>
      <c r="CG713" s="107"/>
      <c r="CI713" s="109"/>
      <c r="CK713" s="10"/>
      <c r="CL713" s="106"/>
      <c r="CR713" s="1"/>
      <c r="CS713" s="1"/>
      <c r="CT713" s="1"/>
    </row>
    <row r="714" spans="1:100">
      <c r="A714" s="1"/>
      <c r="B714" s="2"/>
      <c r="E714" s="1"/>
      <c r="F714" s="2"/>
      <c r="H714" s="3"/>
      <c r="J714" s="3"/>
      <c r="K714" s="3"/>
      <c r="L714" s="1"/>
      <c r="M714" s="4"/>
      <c r="O714" s="1"/>
      <c r="U714" s="1"/>
      <c r="V714"/>
      <c r="X714" s="111"/>
      <c r="Y714" s="155"/>
      <c r="Z714"/>
      <c r="AA714"/>
      <c r="AB714"/>
      <c r="AD714" s="103"/>
      <c r="AE714" s="103"/>
      <c r="AH714"/>
      <c r="AK714" s="107"/>
      <c r="AL714" s="107"/>
      <c r="AM714" s="1"/>
      <c r="AP714" s="100"/>
      <c r="AQ714" s="100"/>
      <c r="AR714" s="100"/>
      <c r="AS714" s="3"/>
      <c r="AT714" s="151"/>
      <c r="AU714"/>
      <c r="AV714" s="147"/>
      <c r="AW714" s="34"/>
      <c r="AY714" s="182"/>
      <c r="BA714" s="100"/>
      <c r="BB714" s="100"/>
      <c r="BC714" s="6"/>
      <c r="BE714" s="1"/>
      <c r="BI714"/>
      <c r="BK714" s="118"/>
      <c r="BL714" s="104"/>
      <c r="BM714" s="1"/>
      <c r="BN714" s="103"/>
      <c r="BO714" s="6"/>
      <c r="BQ714" s="6"/>
      <c r="BR714" s="6"/>
      <c r="BS714" s="11"/>
      <c r="BT714" s="105"/>
      <c r="BU714" s="105"/>
      <c r="BW714" s="5"/>
      <c r="BX714" s="5"/>
      <c r="CA714" s="6"/>
      <c r="CB714" s="1"/>
      <c r="CD714" s="23"/>
      <c r="CE714" s="23"/>
      <c r="CF714" s="8"/>
      <c r="CG714" s="107"/>
      <c r="CI714" s="109"/>
      <c r="CK714" s="10"/>
      <c r="CL714" s="106"/>
      <c r="CR714" s="1"/>
      <c r="CS714" s="1"/>
      <c r="CT714" s="1"/>
    </row>
    <row r="715" spans="1:100">
      <c r="A715" s="1"/>
      <c r="B715" s="2"/>
      <c r="E715" s="1"/>
      <c r="F715" s="2"/>
      <c r="H715" s="3"/>
      <c r="J715" s="3"/>
      <c r="K715" s="3"/>
      <c r="L715" s="1"/>
      <c r="M715" s="4"/>
      <c r="O715" s="1"/>
      <c r="U715" s="1"/>
      <c r="V715"/>
      <c r="X715" s="111"/>
      <c r="Y715" s="155"/>
      <c r="Z715"/>
      <c r="AA715"/>
      <c r="AB715"/>
      <c r="AD715" s="103"/>
      <c r="AE715" s="103"/>
      <c r="AH715"/>
      <c r="AK715" s="107"/>
      <c r="AL715" s="107"/>
      <c r="AM715" s="1"/>
      <c r="AP715" s="100"/>
      <c r="AQ715" s="100"/>
      <c r="AR715" s="100"/>
      <c r="AS715" s="3"/>
      <c r="AT715" s="151"/>
      <c r="AU715"/>
      <c r="AV715" s="147"/>
      <c r="AW715" s="34"/>
      <c r="AY715" s="182"/>
      <c r="BA715" s="100"/>
      <c r="BB715" s="100"/>
      <c r="BC715" s="6"/>
      <c r="BE715" s="1"/>
      <c r="BI715"/>
      <c r="BK715" s="103"/>
      <c r="BL715" s="104"/>
      <c r="BM715" s="1"/>
      <c r="BN715" s="103"/>
      <c r="BO715" s="6"/>
      <c r="BQ715" s="6"/>
      <c r="BR715" s="6"/>
      <c r="BS715" s="11"/>
      <c r="BT715" s="105"/>
      <c r="BU715" s="105"/>
      <c r="BW715" s="5"/>
      <c r="BX715" s="5"/>
      <c r="CA715" s="6"/>
      <c r="CB715" s="1"/>
      <c r="CD715" s="23"/>
      <c r="CE715" s="23"/>
      <c r="CF715" s="8"/>
      <c r="CG715" s="107"/>
      <c r="CI715" s="109"/>
      <c r="CK715" s="10"/>
      <c r="CL715" s="106"/>
      <c r="CR715" s="1"/>
      <c r="CS715" s="1"/>
      <c r="CT715" s="1"/>
    </row>
    <row r="716" spans="1:100" s="145" customFormat="1">
      <c r="A716" s="1"/>
      <c r="B716" s="2"/>
      <c r="C716" s="1"/>
      <c r="D716" s="1"/>
      <c r="E716" s="1"/>
      <c r="F716" s="2"/>
      <c r="G716" s="3"/>
      <c r="H716" s="3"/>
      <c r="I716" s="1"/>
      <c r="J716" s="3"/>
      <c r="K716" s="3"/>
      <c r="L716" s="1"/>
      <c r="M716" s="4"/>
      <c r="N716" s="1"/>
      <c r="O716" s="1"/>
      <c r="P716"/>
      <c r="Q716"/>
      <c r="R716"/>
      <c r="S716"/>
      <c r="T716" s="1"/>
      <c r="U716" s="1"/>
      <c r="V716"/>
      <c r="W716" s="1"/>
      <c r="X716" s="111"/>
      <c r="Y716" s="155"/>
      <c r="Z716"/>
      <c r="AA716"/>
      <c r="AB716"/>
      <c r="AC716" s="38"/>
      <c r="AD716" s="103"/>
      <c r="AE716" s="103"/>
      <c r="AF716"/>
      <c r="AG716"/>
      <c r="AH716"/>
      <c r="AI716" s="5"/>
      <c r="AJ716" s="5"/>
      <c r="AK716" s="107"/>
      <c r="AL716" s="107"/>
      <c r="AM716" s="1"/>
      <c r="AN716"/>
      <c r="AO716"/>
      <c r="AP716" s="100"/>
      <c r="AQ716" s="100"/>
      <c r="AR716" s="100"/>
      <c r="AS716" s="3"/>
      <c r="AT716" s="151"/>
      <c r="AU716"/>
      <c r="AV716" s="147"/>
      <c r="AW716" s="34"/>
      <c r="AX716"/>
      <c r="AY716" s="182"/>
      <c r="AZ716"/>
      <c r="BA716" s="100"/>
      <c r="BB716" s="100"/>
      <c r="BC716" s="6"/>
      <c r="BD716" s="1"/>
      <c r="BE716" s="1"/>
      <c r="BF716"/>
      <c r="BG716"/>
      <c r="BH716"/>
      <c r="BI716"/>
      <c r="BJ716" s="1"/>
      <c r="BK716" s="103"/>
      <c r="BL716" s="104"/>
      <c r="BM716" s="1"/>
      <c r="BN716" s="103"/>
      <c r="BO716" s="6"/>
      <c r="BP716" s="1"/>
      <c r="BQ716" s="6"/>
      <c r="BR716" s="6"/>
      <c r="BS716" s="11"/>
      <c r="BT716" s="105"/>
      <c r="BU716" s="105"/>
      <c r="BV716"/>
      <c r="BW716" s="5"/>
      <c r="BX716" s="5"/>
      <c r="BY716" s="1"/>
      <c r="BZ716" s="1"/>
      <c r="CA716" s="6"/>
      <c r="CB716" s="1"/>
      <c r="CC716"/>
      <c r="CD716" s="23"/>
      <c r="CE716" s="23"/>
      <c r="CF716" s="8"/>
      <c r="CG716" s="107"/>
      <c r="CH716" s="1"/>
      <c r="CI716" s="109"/>
      <c r="CJ716" s="10"/>
      <c r="CK716" s="10"/>
      <c r="CL716" s="106"/>
      <c r="CM716" s="1"/>
      <c r="CN716" s="1"/>
      <c r="CO716" s="1"/>
      <c r="CP716" s="1"/>
      <c r="CQ716" s="1"/>
      <c r="CR716" s="1"/>
      <c r="CS716" s="1"/>
      <c r="CT716" s="1"/>
      <c r="CU716"/>
      <c r="CV716"/>
    </row>
    <row r="717" spans="1:100" s="145" customFormat="1">
      <c r="A717" s="1"/>
      <c r="B717" s="2"/>
      <c r="C717" s="1"/>
      <c r="D717" s="1"/>
      <c r="E717" s="1"/>
      <c r="F717" s="2"/>
      <c r="G717" s="3"/>
      <c r="H717" s="3"/>
      <c r="I717" s="1"/>
      <c r="J717" s="3"/>
      <c r="K717" s="3"/>
      <c r="L717" s="1"/>
      <c r="M717" s="4"/>
      <c r="N717" s="1"/>
      <c r="O717" s="1"/>
      <c r="P717"/>
      <c r="Q717"/>
      <c r="R717"/>
      <c r="S717"/>
      <c r="T717" s="1"/>
      <c r="U717" s="1"/>
      <c r="V717"/>
      <c r="W717" s="1"/>
      <c r="X717" s="111"/>
      <c r="Y717" s="155"/>
      <c r="Z717"/>
      <c r="AA717"/>
      <c r="AB717"/>
      <c r="AC717" s="38"/>
      <c r="AD717" s="103"/>
      <c r="AE717" s="103"/>
      <c r="AF717"/>
      <c r="AG717"/>
      <c r="AH717"/>
      <c r="AI717" s="5"/>
      <c r="AJ717" s="5"/>
      <c r="AK717" s="107"/>
      <c r="AL717" s="107"/>
      <c r="AM717" s="1"/>
      <c r="AN717"/>
      <c r="AO717"/>
      <c r="AP717" s="100"/>
      <c r="AQ717" s="100"/>
      <c r="AR717" s="100"/>
      <c r="AS717" s="3"/>
      <c r="AT717" s="151"/>
      <c r="AU717"/>
      <c r="AV717" s="147"/>
      <c r="AW717" s="34"/>
      <c r="AX717"/>
      <c r="AY717" s="182"/>
      <c r="AZ717"/>
      <c r="BA717" s="100"/>
      <c r="BB717" s="100"/>
      <c r="BC717" s="6"/>
      <c r="BD717" s="1"/>
      <c r="BE717" s="1"/>
      <c r="BF717"/>
      <c r="BG717"/>
      <c r="BH717"/>
      <c r="BI717"/>
      <c r="BJ717" s="1"/>
      <c r="BK717" s="103"/>
      <c r="BL717" s="104"/>
      <c r="BM717" s="1"/>
      <c r="BN717" s="103"/>
      <c r="BO717" s="147"/>
      <c r="BP717" s="1"/>
      <c r="BQ717" s="147"/>
      <c r="BR717" s="6"/>
      <c r="BS717" s="11"/>
      <c r="BT717" s="105"/>
      <c r="BU717" s="105"/>
      <c r="BV717"/>
      <c r="BW717" s="5"/>
      <c r="BX717" s="5"/>
      <c r="BY717" s="1"/>
      <c r="BZ717" s="1"/>
      <c r="CA717" s="6"/>
      <c r="CB717" s="1"/>
      <c r="CC717"/>
      <c r="CD717" s="23"/>
      <c r="CE717" s="23"/>
      <c r="CF717" s="8"/>
      <c r="CG717" s="107"/>
      <c r="CH717" s="1"/>
      <c r="CI717" s="109"/>
      <c r="CJ717" s="10"/>
      <c r="CK717" s="10"/>
      <c r="CL717" s="106"/>
      <c r="CM717" s="1"/>
      <c r="CN717" s="1"/>
      <c r="CO717" s="1"/>
      <c r="CP717" s="1"/>
      <c r="CQ717" s="1"/>
      <c r="CR717" s="1"/>
      <c r="CS717" s="1"/>
      <c r="CT717" s="1"/>
      <c r="CU717"/>
      <c r="CV717"/>
    </row>
    <row r="718" spans="1:100">
      <c r="A718" s="1"/>
      <c r="B718" s="2"/>
      <c r="E718" s="1"/>
      <c r="F718" s="2"/>
      <c r="H718" s="3"/>
      <c r="J718" s="3"/>
      <c r="K718" s="3"/>
      <c r="L718" s="1"/>
      <c r="M718" s="4"/>
      <c r="O718" s="1"/>
      <c r="U718" s="1"/>
      <c r="V718"/>
      <c r="X718" s="111"/>
      <c r="Y718" s="155"/>
      <c r="Z718"/>
      <c r="AA718"/>
      <c r="AB718"/>
      <c r="AD718" s="103"/>
      <c r="AE718" s="103"/>
      <c r="AH718"/>
      <c r="AK718" s="107"/>
      <c r="AL718" s="107"/>
      <c r="AM718" s="1"/>
      <c r="AP718" s="100"/>
      <c r="AQ718" s="100"/>
      <c r="AR718" s="100"/>
      <c r="AS718" s="3"/>
      <c r="AT718" s="151"/>
      <c r="AU718"/>
      <c r="AV718" s="147"/>
      <c r="AW718" s="34"/>
      <c r="AY718" s="182"/>
      <c r="BA718" s="100"/>
      <c r="BB718" s="100"/>
      <c r="BC718" s="6"/>
      <c r="BE718" s="1"/>
      <c r="BI718"/>
      <c r="BK718" s="103"/>
      <c r="BL718" s="104"/>
      <c r="BM718" s="1"/>
      <c r="BN718" s="103"/>
      <c r="BO718" s="147"/>
      <c r="BQ718" s="147"/>
      <c r="BR718" s="6"/>
      <c r="BS718" s="11"/>
      <c r="BT718" s="105"/>
      <c r="BU718" s="105"/>
      <c r="BW718" s="5"/>
      <c r="BX718" s="5"/>
      <c r="CA718" s="6"/>
      <c r="CB718" s="1"/>
      <c r="CD718" s="23"/>
      <c r="CE718" s="23"/>
      <c r="CF718" s="8"/>
      <c r="CG718" s="107"/>
      <c r="CI718" s="109"/>
      <c r="CK718" s="10"/>
      <c r="CL718" s="106"/>
      <c r="CR718" s="1"/>
      <c r="CS718" s="1"/>
      <c r="CT718" s="1"/>
    </row>
    <row r="719" spans="1:100">
      <c r="A719" s="1"/>
      <c r="B719" s="2"/>
      <c r="E719" s="1"/>
      <c r="F719" s="2"/>
      <c r="H719" s="3"/>
      <c r="J719" s="3"/>
      <c r="K719" s="3"/>
      <c r="L719" s="1"/>
      <c r="M719" s="4"/>
      <c r="O719" s="1"/>
      <c r="U719" s="1"/>
      <c r="V719"/>
      <c r="X719" s="111"/>
      <c r="Y719" s="155"/>
      <c r="Z719"/>
      <c r="AA719"/>
      <c r="AB719"/>
      <c r="AD719" s="103"/>
      <c r="AE719" s="103"/>
      <c r="AH719"/>
      <c r="AK719" s="107"/>
      <c r="AL719" s="107"/>
      <c r="AM719" s="1"/>
      <c r="AP719" s="100"/>
      <c r="AQ719" s="100"/>
      <c r="AR719" s="100"/>
      <c r="AS719" s="3"/>
      <c r="AT719" s="151"/>
      <c r="AU719"/>
      <c r="AV719" s="147"/>
      <c r="AW719" s="34"/>
      <c r="AY719" s="182"/>
      <c r="BA719" s="100"/>
      <c r="BB719" s="100"/>
      <c r="BC719" s="6"/>
      <c r="BE719" s="1"/>
      <c r="BI719"/>
      <c r="BK719" s="103"/>
      <c r="BL719" s="104"/>
      <c r="BM719" s="1"/>
      <c r="BN719" s="103"/>
      <c r="BO719" s="147"/>
      <c r="BQ719" s="147"/>
      <c r="BR719" s="6"/>
      <c r="BS719" s="11"/>
      <c r="BT719" s="105"/>
      <c r="BU719" s="105"/>
      <c r="BW719" s="5"/>
      <c r="BX719" s="5"/>
      <c r="CA719" s="6"/>
      <c r="CB719" s="1"/>
      <c r="CD719" s="23"/>
      <c r="CE719" s="23"/>
      <c r="CF719" s="8"/>
      <c r="CG719" s="107"/>
      <c r="CI719" s="109"/>
      <c r="CK719" s="10"/>
      <c r="CL719" s="106"/>
      <c r="CR719" s="1"/>
      <c r="CS719" s="1"/>
      <c r="CT719" s="1"/>
    </row>
    <row r="720" spans="1:100">
      <c r="A720" s="1"/>
      <c r="B720" s="2"/>
      <c r="E720" s="1"/>
      <c r="F720" s="2"/>
      <c r="H720" s="3"/>
      <c r="J720" s="3"/>
      <c r="K720" s="3"/>
      <c r="L720" s="1"/>
      <c r="M720" s="4"/>
      <c r="O720" s="1"/>
      <c r="U720" s="1"/>
      <c r="V720"/>
      <c r="X720" s="111"/>
      <c r="Y720" s="155"/>
      <c r="Z720"/>
      <c r="AA720"/>
      <c r="AB720"/>
      <c r="AD720" s="103"/>
      <c r="AE720" s="103"/>
      <c r="AH720"/>
      <c r="AK720" s="107"/>
      <c r="AL720" s="107"/>
      <c r="AM720" s="1"/>
      <c r="AP720" s="100"/>
      <c r="AQ720" s="100"/>
      <c r="AR720" s="100"/>
      <c r="AS720" s="3"/>
      <c r="AT720" s="151"/>
      <c r="AU720"/>
      <c r="AV720" s="147"/>
      <c r="AW720" s="34"/>
      <c r="AY720" s="182"/>
      <c r="BA720" s="100"/>
      <c r="BB720" s="100"/>
      <c r="BC720" s="6"/>
      <c r="BE720" s="1"/>
      <c r="BI720"/>
      <c r="BK720" s="103"/>
      <c r="BL720" s="104"/>
      <c r="BM720" s="1"/>
      <c r="BN720" s="103"/>
      <c r="BO720" s="147"/>
      <c r="BQ720" s="147"/>
      <c r="BR720" s="6"/>
      <c r="BS720" s="11"/>
      <c r="BT720" s="105"/>
      <c r="BU720" s="105"/>
      <c r="BW720" s="5"/>
      <c r="BX720" s="5"/>
      <c r="CA720" s="6"/>
      <c r="CB720" s="1"/>
      <c r="CD720" s="23"/>
      <c r="CE720" s="23"/>
      <c r="CF720" s="8"/>
      <c r="CG720" s="107"/>
      <c r="CI720" s="109"/>
      <c r="CK720" s="10"/>
      <c r="CL720" s="106"/>
      <c r="CR720" s="1"/>
      <c r="CS720" s="1"/>
      <c r="CT720" s="1"/>
    </row>
    <row r="721" spans="1:98">
      <c r="A721" s="1"/>
      <c r="B721" s="2"/>
      <c r="E721" s="1"/>
      <c r="F721" s="2"/>
      <c r="H721" s="3"/>
      <c r="J721" s="3"/>
      <c r="K721" s="3"/>
      <c r="L721" s="1"/>
      <c r="M721" s="4"/>
      <c r="O721" s="1"/>
      <c r="U721" s="1"/>
      <c r="V721"/>
      <c r="X721" s="111"/>
      <c r="Z721"/>
      <c r="AA721"/>
      <c r="AB721"/>
      <c r="AD721" s="103"/>
      <c r="AE721" s="103"/>
      <c r="AK721" s="107"/>
      <c r="AL721" s="107"/>
      <c r="AM721" s="1"/>
      <c r="AP721" s="100"/>
      <c r="AQ721" s="100"/>
      <c r="AR721" s="100"/>
      <c r="AS721" s="3"/>
      <c r="AT721" s="151"/>
      <c r="AU721"/>
      <c r="AV721" s="147"/>
      <c r="AW721" s="34"/>
      <c r="AY721" s="182"/>
      <c r="BA721" s="100"/>
      <c r="BB721" s="100"/>
      <c r="BC721" s="6"/>
      <c r="BE721" s="1"/>
      <c r="BI721"/>
      <c r="BK721" s="103"/>
      <c r="BL721" s="104"/>
      <c r="BM721" s="1"/>
      <c r="BN721" s="103"/>
      <c r="BO721" s="147"/>
      <c r="BQ721" s="147"/>
      <c r="BR721" s="6"/>
      <c r="BS721" s="11"/>
      <c r="BT721" s="105"/>
      <c r="BU721" s="105"/>
      <c r="BW721" s="5"/>
      <c r="BX721" s="5"/>
      <c r="CA721" s="6"/>
      <c r="CB721" s="1"/>
      <c r="CD721" s="23"/>
      <c r="CE721" s="23"/>
      <c r="CF721" s="8"/>
      <c r="CG721" s="107"/>
      <c r="CI721" s="109"/>
      <c r="CK721" s="10"/>
      <c r="CL721" s="106"/>
      <c r="CR721" s="1"/>
      <c r="CS721" s="1"/>
      <c r="CT721" s="1"/>
    </row>
    <row r="722" spans="1:98">
      <c r="A722" s="1"/>
      <c r="B722" s="2"/>
      <c r="E722" s="1"/>
      <c r="F722" s="2"/>
      <c r="H722" s="3"/>
      <c r="J722" s="3"/>
      <c r="K722" s="3"/>
      <c r="L722" s="1"/>
      <c r="M722" s="4"/>
      <c r="O722" s="1"/>
      <c r="U722" s="1"/>
      <c r="V722"/>
      <c r="X722" s="111"/>
      <c r="Z722"/>
      <c r="AA722"/>
      <c r="AB722"/>
      <c r="AD722" s="103"/>
      <c r="AE722" s="103"/>
      <c r="AK722" s="107"/>
      <c r="AL722" s="107"/>
      <c r="AM722" s="1"/>
      <c r="AP722" s="100"/>
      <c r="AQ722" s="100"/>
      <c r="AR722" s="100"/>
      <c r="AS722" s="3"/>
      <c r="AT722" s="151"/>
      <c r="AU722"/>
      <c r="AV722" s="147"/>
      <c r="AW722" s="34"/>
      <c r="AY722" s="182"/>
      <c r="BA722" s="100"/>
      <c r="BB722" s="100"/>
      <c r="BC722" s="6"/>
      <c r="BE722" s="1"/>
      <c r="BI722"/>
      <c r="BK722" s="118"/>
      <c r="BL722" s="104"/>
      <c r="BM722" s="1"/>
      <c r="BN722" s="103"/>
      <c r="BO722" s="6"/>
      <c r="BP722" s="103"/>
      <c r="BQ722" s="6"/>
      <c r="BR722" s="6"/>
      <c r="BS722" s="11"/>
      <c r="BT722" s="105"/>
      <c r="BU722" s="105"/>
      <c r="BW722" s="5"/>
      <c r="BX722" s="5"/>
      <c r="CA722" s="6"/>
      <c r="CB722" s="1"/>
      <c r="CD722" s="23"/>
      <c r="CE722" s="23"/>
      <c r="CF722" s="8"/>
      <c r="CG722" s="107"/>
      <c r="CI722" s="109"/>
      <c r="CK722" s="10"/>
      <c r="CL722" s="106"/>
      <c r="CR722" s="1"/>
      <c r="CS722" s="1"/>
      <c r="CT722" s="1"/>
    </row>
    <row r="723" spans="1:98">
      <c r="A723" s="1"/>
      <c r="B723" s="2"/>
      <c r="E723" s="1"/>
      <c r="F723" s="2"/>
      <c r="H723" s="3"/>
      <c r="J723" s="3"/>
      <c r="K723" s="3"/>
      <c r="L723" s="1"/>
      <c r="M723" s="4"/>
      <c r="O723" s="1"/>
      <c r="U723" s="1"/>
      <c r="V723"/>
      <c r="X723" s="111"/>
      <c r="Z723"/>
      <c r="AA723"/>
      <c r="AB723"/>
      <c r="AD723" s="103"/>
      <c r="AE723" s="103"/>
      <c r="AH723"/>
      <c r="AK723" s="107"/>
      <c r="AL723" s="107"/>
      <c r="AM723" s="1"/>
      <c r="AP723" s="100"/>
      <c r="AQ723" s="100"/>
      <c r="AR723" s="100"/>
      <c r="AS723" s="3"/>
      <c r="AT723" s="151"/>
      <c r="AU723"/>
      <c r="AV723" s="147"/>
      <c r="AW723" s="34"/>
      <c r="AY723" s="182"/>
      <c r="BA723" s="100"/>
      <c r="BB723" s="100"/>
      <c r="BC723" s="6"/>
      <c r="BE723" s="1"/>
      <c r="BI723"/>
      <c r="BK723" s="118"/>
      <c r="BL723" s="104"/>
      <c r="BM723" s="1"/>
      <c r="BN723" s="103"/>
      <c r="BO723" s="147"/>
      <c r="BQ723" s="147"/>
      <c r="BR723" s="6"/>
      <c r="BS723" s="11"/>
      <c r="BT723" s="105"/>
      <c r="BU723" s="105"/>
      <c r="BW723" s="5"/>
      <c r="BX723" s="5"/>
      <c r="CA723" s="6"/>
      <c r="CB723" s="1"/>
      <c r="CD723" s="23"/>
      <c r="CE723" s="23"/>
      <c r="CF723" s="8"/>
      <c r="CG723" s="107"/>
      <c r="CI723" s="109"/>
      <c r="CK723" s="10"/>
      <c r="CL723" s="106"/>
      <c r="CR723" s="1"/>
      <c r="CS723" s="1"/>
      <c r="CT723" s="1"/>
    </row>
    <row r="724" spans="1:98">
      <c r="A724" s="1"/>
      <c r="B724" s="2"/>
      <c r="E724" s="1"/>
      <c r="F724" s="2"/>
      <c r="H724" s="3"/>
      <c r="J724" s="3"/>
      <c r="K724" s="3"/>
      <c r="L724" s="1"/>
      <c r="M724" s="4"/>
      <c r="O724" s="1"/>
      <c r="U724" s="1"/>
      <c r="V724"/>
      <c r="X724" s="111"/>
      <c r="Z724"/>
      <c r="AA724"/>
      <c r="AB724"/>
      <c r="AD724" s="103"/>
      <c r="AE724" s="103"/>
      <c r="AK724" s="107"/>
      <c r="AL724" s="107"/>
      <c r="AM724" s="1"/>
      <c r="AP724" s="100"/>
      <c r="AQ724" s="100"/>
      <c r="AR724" s="100"/>
      <c r="AS724" s="3"/>
      <c r="AT724" s="151"/>
      <c r="AU724"/>
      <c r="AV724" s="147"/>
      <c r="AW724" s="34"/>
      <c r="AY724" s="182"/>
      <c r="BA724" s="100"/>
      <c r="BB724" s="100"/>
      <c r="BC724" s="6"/>
      <c r="BE724" s="1"/>
      <c r="BI724"/>
      <c r="BK724" s="118"/>
      <c r="BL724" s="104"/>
      <c r="BM724" s="1"/>
      <c r="BN724" s="103"/>
      <c r="BO724" s="147"/>
      <c r="BQ724" s="147"/>
      <c r="BR724" s="6"/>
      <c r="BS724" s="11"/>
      <c r="BT724" s="105"/>
      <c r="BU724" s="105"/>
      <c r="BW724" s="5"/>
      <c r="BX724" s="5"/>
      <c r="CA724" s="6"/>
      <c r="CB724" s="1"/>
      <c r="CD724" s="23"/>
      <c r="CE724" s="23"/>
      <c r="CF724" s="8"/>
      <c r="CG724" s="107"/>
      <c r="CI724" s="109"/>
      <c r="CK724" s="10"/>
      <c r="CL724" s="106"/>
      <c r="CR724" s="1"/>
      <c r="CS724" s="1"/>
      <c r="CT724" s="1"/>
    </row>
    <row r="725" spans="1:98">
      <c r="A725" s="1"/>
      <c r="B725" s="2"/>
      <c r="E725" s="1"/>
      <c r="F725" s="2"/>
      <c r="H725" s="3"/>
      <c r="J725" s="3"/>
      <c r="K725" s="3"/>
      <c r="L725" s="1"/>
      <c r="M725" s="4"/>
      <c r="O725" s="1"/>
      <c r="U725" s="1"/>
      <c r="V725"/>
      <c r="X725" s="111"/>
      <c r="Y725"/>
      <c r="Z725"/>
      <c r="AA725"/>
      <c r="AB725"/>
      <c r="AD725" s="103"/>
      <c r="AE725" s="103"/>
      <c r="AK725" s="107"/>
      <c r="AL725" s="107"/>
      <c r="AM725" s="1"/>
      <c r="AP725" s="100"/>
      <c r="AQ725" s="100"/>
      <c r="AR725" s="100"/>
      <c r="AS725" s="3"/>
      <c r="AT725" s="151"/>
      <c r="AU725"/>
      <c r="AV725" s="147"/>
      <c r="AW725" s="34"/>
      <c r="AY725" s="182"/>
      <c r="BA725" s="100"/>
      <c r="BB725" s="100"/>
      <c r="BC725" s="6"/>
      <c r="BE725" s="1"/>
      <c r="BI725"/>
      <c r="BK725" s="103"/>
      <c r="BL725" s="104"/>
      <c r="BM725" s="1"/>
      <c r="BN725" s="103"/>
      <c r="BO725" s="147"/>
      <c r="BQ725" s="147"/>
      <c r="BR725" s="6"/>
      <c r="BS725" s="11"/>
      <c r="BT725" s="105"/>
      <c r="BU725" s="105"/>
      <c r="BW725" s="5"/>
      <c r="BX725" s="5"/>
      <c r="CA725" s="6"/>
      <c r="CB725" s="1"/>
      <c r="CD725" s="23"/>
      <c r="CE725" s="23"/>
      <c r="CF725" s="8"/>
      <c r="CG725" s="107"/>
      <c r="CI725" s="109"/>
      <c r="CK725" s="10"/>
      <c r="CL725" s="106"/>
      <c r="CR725" s="1"/>
      <c r="CS725" s="1"/>
      <c r="CT725" s="1"/>
    </row>
    <row r="726" spans="1:98">
      <c r="A726" s="1"/>
      <c r="B726" s="2"/>
      <c r="E726" s="1"/>
      <c r="F726" s="2"/>
      <c r="H726" s="3"/>
      <c r="J726" s="3"/>
      <c r="K726" s="3"/>
      <c r="L726" s="1"/>
      <c r="M726" s="4"/>
      <c r="O726" s="1"/>
      <c r="U726" s="1"/>
      <c r="V726"/>
      <c r="X726" s="111"/>
      <c r="Y726" s="155"/>
      <c r="Z726"/>
      <c r="AA726"/>
      <c r="AB726"/>
      <c r="AD726" s="103"/>
      <c r="AE726" s="103"/>
      <c r="AK726" s="107"/>
      <c r="AL726" s="107"/>
      <c r="AM726" s="1"/>
      <c r="AP726" s="100"/>
      <c r="AQ726" s="100"/>
      <c r="AR726" s="100"/>
      <c r="AS726" s="3"/>
      <c r="AT726" s="151"/>
      <c r="AU726"/>
      <c r="AV726" s="147"/>
      <c r="AW726" s="34"/>
      <c r="AY726" s="182"/>
      <c r="BA726" s="100"/>
      <c r="BB726" s="100"/>
      <c r="BC726" s="6"/>
      <c r="BE726" s="1"/>
      <c r="BI726"/>
      <c r="BK726" s="103"/>
      <c r="BL726" s="104"/>
      <c r="BM726" s="1"/>
      <c r="BN726" s="103"/>
      <c r="BO726" s="147"/>
      <c r="BQ726" s="147"/>
      <c r="BR726" s="147"/>
      <c r="BS726" s="11"/>
      <c r="BT726" s="105"/>
      <c r="BU726" s="105"/>
      <c r="BW726" s="5"/>
      <c r="BX726" s="5"/>
      <c r="CA726" s="6"/>
      <c r="CB726" s="1"/>
      <c r="CD726" s="23"/>
      <c r="CE726" s="23"/>
      <c r="CF726" s="8"/>
      <c r="CG726" s="107"/>
      <c r="CI726" s="109"/>
      <c r="CK726" s="10"/>
      <c r="CL726" s="106"/>
      <c r="CR726" s="1"/>
      <c r="CS726" s="1"/>
      <c r="CT726" s="1"/>
    </row>
    <row r="727" spans="1:98">
      <c r="A727" s="1"/>
      <c r="B727" s="2"/>
      <c r="E727" s="1"/>
      <c r="F727" s="2"/>
      <c r="H727" s="3"/>
      <c r="J727" s="3"/>
      <c r="K727" s="3"/>
      <c r="L727" s="1"/>
      <c r="M727" s="4"/>
      <c r="O727" s="1"/>
      <c r="U727" s="1"/>
      <c r="V727"/>
      <c r="X727" s="154"/>
      <c r="Y727" s="155"/>
      <c r="Z727"/>
      <c r="AA727"/>
      <c r="AB727"/>
      <c r="AD727" s="103"/>
      <c r="AE727" s="103"/>
      <c r="AH727"/>
      <c r="AK727" s="107"/>
      <c r="AL727" s="107"/>
      <c r="AM727" s="1"/>
      <c r="AP727" s="100"/>
      <c r="AQ727" s="100"/>
      <c r="AR727" s="100"/>
      <c r="AS727" s="3"/>
      <c r="AT727" s="151"/>
      <c r="AU727"/>
      <c r="AV727" s="147"/>
      <c r="AW727" s="34"/>
      <c r="AY727" s="182"/>
      <c r="BA727" s="100"/>
      <c r="BB727" s="100"/>
      <c r="BC727" s="6"/>
      <c r="BE727" s="1"/>
      <c r="BI727"/>
      <c r="BK727" s="103"/>
      <c r="BL727" s="104"/>
      <c r="BM727" s="1"/>
      <c r="BN727" s="103"/>
      <c r="BO727" s="147"/>
      <c r="BQ727" s="147"/>
      <c r="BR727" s="6"/>
      <c r="BS727" s="11"/>
      <c r="BT727" s="105"/>
      <c r="BU727" s="105"/>
      <c r="BW727" s="5"/>
      <c r="BX727" s="5"/>
      <c r="CA727" s="6"/>
      <c r="CB727" s="1"/>
      <c r="CD727" s="23"/>
      <c r="CE727" s="23"/>
      <c r="CF727" s="8"/>
      <c r="CG727" s="107"/>
      <c r="CI727" s="109"/>
      <c r="CK727" s="10"/>
      <c r="CL727" s="106"/>
      <c r="CR727" s="1"/>
      <c r="CS727" s="1"/>
      <c r="CT727" s="1"/>
    </row>
    <row r="728" spans="1:98">
      <c r="A728" s="1"/>
      <c r="B728" s="2"/>
      <c r="E728" s="1"/>
      <c r="F728" s="2"/>
      <c r="H728" s="3"/>
      <c r="J728" s="3"/>
      <c r="K728" s="3"/>
      <c r="L728" s="1"/>
      <c r="M728" s="4"/>
      <c r="O728" s="1"/>
      <c r="U728" s="1"/>
      <c r="V728"/>
      <c r="X728" s="154"/>
      <c r="Y728" s="155"/>
      <c r="Z728"/>
      <c r="AA728"/>
      <c r="AB728"/>
      <c r="AD728" s="103"/>
      <c r="AE728" s="103"/>
      <c r="AH728"/>
      <c r="AK728" s="107"/>
      <c r="AL728" s="107"/>
      <c r="AM728" s="1"/>
      <c r="AP728" s="100"/>
      <c r="AQ728" s="100"/>
      <c r="AR728" s="100"/>
      <c r="AS728" s="3"/>
      <c r="AT728" s="151"/>
      <c r="AU728"/>
      <c r="AV728" s="147"/>
      <c r="AW728" s="34"/>
      <c r="AY728" s="182"/>
      <c r="BA728" s="100"/>
      <c r="BB728" s="100"/>
      <c r="BC728" s="6"/>
      <c r="BE728" s="1"/>
      <c r="BI728"/>
      <c r="BK728" s="103"/>
      <c r="BL728" s="104"/>
      <c r="BM728" s="1"/>
      <c r="BN728" s="103"/>
      <c r="BO728" s="147"/>
      <c r="BQ728" s="147"/>
      <c r="BR728" s="6"/>
      <c r="BS728" s="11"/>
      <c r="BT728" s="105"/>
      <c r="BU728" s="105"/>
      <c r="BW728" s="5"/>
      <c r="BX728" s="5"/>
      <c r="CA728" s="6"/>
      <c r="CB728" s="1"/>
      <c r="CD728" s="23"/>
      <c r="CE728" s="23"/>
      <c r="CF728" s="8"/>
      <c r="CG728" s="107"/>
      <c r="CI728" s="109"/>
      <c r="CK728" s="10"/>
      <c r="CL728" s="106"/>
      <c r="CR728" s="1"/>
      <c r="CS728" s="1"/>
      <c r="CT728" s="1"/>
    </row>
    <row r="729" spans="1:98">
      <c r="A729" s="1"/>
      <c r="B729" s="2"/>
      <c r="E729" s="1"/>
      <c r="F729" s="2"/>
      <c r="H729" s="3"/>
      <c r="J729" s="3"/>
      <c r="K729" s="3"/>
      <c r="L729" s="1"/>
      <c r="M729" s="4"/>
      <c r="O729" s="1"/>
      <c r="U729" s="1"/>
      <c r="V729"/>
      <c r="X729" s="154"/>
      <c r="Z729" s="155"/>
      <c r="AA729"/>
      <c r="AB729" s="155"/>
      <c r="AD729" s="103"/>
      <c r="AE729" s="103"/>
      <c r="AH729"/>
      <c r="AK729" s="107"/>
      <c r="AL729" s="107"/>
      <c r="AM729" s="1"/>
      <c r="AP729" s="100"/>
      <c r="AQ729" s="100"/>
      <c r="AR729" s="100"/>
      <c r="AS729" s="3"/>
      <c r="AT729" s="151"/>
      <c r="AU729"/>
      <c r="AV729" s="147"/>
      <c r="AW729" s="34"/>
      <c r="AY729" s="182"/>
      <c r="BA729" s="100"/>
      <c r="BB729" s="100"/>
      <c r="BC729" s="6"/>
      <c r="BE729" s="1"/>
      <c r="BI729"/>
      <c r="BK729" s="103"/>
      <c r="BL729" s="104"/>
      <c r="BM729" s="1"/>
      <c r="BN729" s="103"/>
      <c r="BO729" s="147"/>
      <c r="BQ729" s="147"/>
      <c r="BR729" s="6"/>
      <c r="BS729" s="11"/>
      <c r="BT729" s="105"/>
      <c r="BU729" s="105"/>
      <c r="BW729" s="5"/>
      <c r="BX729" s="5"/>
      <c r="CA729" s="6"/>
      <c r="CB729" s="1"/>
      <c r="CD729" s="23"/>
      <c r="CE729" s="23"/>
      <c r="CF729" s="8"/>
      <c r="CG729" s="107"/>
      <c r="CI729" s="109"/>
      <c r="CK729" s="10"/>
      <c r="CL729" s="106"/>
      <c r="CR729" s="1"/>
      <c r="CS729" s="1"/>
      <c r="CT729" s="1"/>
    </row>
    <row r="730" spans="1:98">
      <c r="A730" s="1"/>
      <c r="B730" s="2"/>
      <c r="E730" s="1"/>
      <c r="F730" s="2"/>
      <c r="H730" s="3"/>
      <c r="J730" s="3"/>
      <c r="K730" s="3"/>
      <c r="L730" s="1"/>
      <c r="M730" s="4"/>
      <c r="O730" s="1"/>
      <c r="U730" s="1"/>
      <c r="V730"/>
      <c r="X730" s="154"/>
      <c r="Z730" s="103"/>
      <c r="AA730"/>
      <c r="AB730" s="155"/>
      <c r="AD730" s="103"/>
      <c r="AE730" s="103"/>
      <c r="AH730"/>
      <c r="AK730" s="107"/>
      <c r="AL730" s="107"/>
      <c r="AM730" s="1"/>
      <c r="AP730" s="100"/>
      <c r="AQ730" s="100"/>
      <c r="AR730" s="100"/>
      <c r="AS730" s="3"/>
      <c r="AT730" s="151"/>
      <c r="AU730"/>
      <c r="AV730" s="147"/>
      <c r="AW730" s="34"/>
      <c r="AY730" s="182"/>
      <c r="BA730" s="100"/>
      <c r="BB730" s="100"/>
      <c r="BC730" s="6"/>
      <c r="BE730" s="1"/>
      <c r="BI730"/>
      <c r="BK730" s="103"/>
      <c r="BL730" s="104"/>
      <c r="BM730" s="1"/>
      <c r="BN730" s="103"/>
      <c r="BO730" s="147"/>
      <c r="BQ730" s="147"/>
      <c r="BR730" s="147"/>
      <c r="BS730" s="11"/>
      <c r="BT730" s="105"/>
      <c r="BU730" s="105"/>
      <c r="BW730" s="5"/>
      <c r="BX730" s="5"/>
      <c r="CA730" s="6"/>
      <c r="CB730" s="1"/>
      <c r="CD730" s="23"/>
      <c r="CE730" s="23"/>
      <c r="CF730" s="8"/>
      <c r="CG730" s="107"/>
      <c r="CI730" s="109"/>
      <c r="CK730" s="10"/>
      <c r="CL730" s="106"/>
      <c r="CR730" s="1"/>
      <c r="CS730" s="1"/>
      <c r="CT730" s="1"/>
    </row>
    <row r="731" spans="1:98">
      <c r="A731" s="1"/>
      <c r="B731" s="2"/>
      <c r="E731" s="1"/>
      <c r="F731" s="2"/>
      <c r="H731" s="3"/>
      <c r="J731" s="3"/>
      <c r="K731" s="3"/>
      <c r="L731" s="1"/>
      <c r="M731" s="4"/>
      <c r="O731" s="1"/>
      <c r="U731" s="1"/>
      <c r="V731"/>
      <c r="X731" s="154"/>
      <c r="Y731" s="155"/>
      <c r="Z731"/>
      <c r="AA731"/>
      <c r="AB731"/>
      <c r="AD731" s="103"/>
      <c r="AE731" s="103"/>
      <c r="AH731"/>
      <c r="AK731" s="107"/>
      <c r="AL731" s="107"/>
      <c r="AM731" s="1"/>
      <c r="AP731" s="100"/>
      <c r="AQ731" s="100"/>
      <c r="AR731" s="100"/>
      <c r="AS731" s="3"/>
      <c r="AT731" s="151"/>
      <c r="AU731"/>
      <c r="AV731" s="147"/>
      <c r="AW731" s="34"/>
      <c r="AY731" s="182"/>
      <c r="BA731" s="100"/>
      <c r="BB731" s="100"/>
      <c r="BC731" s="6"/>
      <c r="BE731" s="1"/>
      <c r="BI731"/>
      <c r="BK731" s="103"/>
      <c r="BL731" s="104"/>
      <c r="BM731" s="1"/>
      <c r="BN731" s="103"/>
      <c r="BO731" s="147"/>
      <c r="BQ731" s="147"/>
      <c r="BR731" s="6"/>
      <c r="BS731" s="11"/>
      <c r="BT731" s="105"/>
      <c r="BU731" s="105"/>
      <c r="BW731" s="5"/>
      <c r="BX731" s="5"/>
      <c r="CA731" s="6"/>
      <c r="CB731" s="1"/>
      <c r="CD731" s="23"/>
      <c r="CE731" s="23"/>
      <c r="CF731" s="8"/>
      <c r="CG731" s="107"/>
      <c r="CI731" s="109"/>
      <c r="CK731" s="10"/>
      <c r="CL731" s="106"/>
      <c r="CR731" s="1"/>
      <c r="CS731" s="1"/>
      <c r="CT731" s="1"/>
    </row>
    <row r="732" spans="1:98">
      <c r="A732" s="1"/>
      <c r="B732" s="2"/>
      <c r="E732" s="1"/>
      <c r="F732" s="2"/>
      <c r="H732" s="3"/>
      <c r="J732" s="3"/>
      <c r="K732" s="3"/>
      <c r="L732" s="1"/>
      <c r="M732" s="4"/>
      <c r="O732" s="1"/>
      <c r="U732" s="1"/>
      <c r="V732"/>
      <c r="X732" s="111"/>
      <c r="Z732"/>
      <c r="AA732"/>
      <c r="AB732"/>
      <c r="AD732" s="103"/>
      <c r="AE732" s="103"/>
      <c r="AH732"/>
      <c r="AK732" s="107"/>
      <c r="AL732" s="107"/>
      <c r="AM732" s="1"/>
      <c r="AP732" s="100"/>
      <c r="AQ732" s="100"/>
      <c r="AR732" s="100"/>
      <c r="AS732" s="3"/>
      <c r="AT732" s="151"/>
      <c r="AU732"/>
      <c r="AV732" s="147"/>
      <c r="AW732" s="34"/>
      <c r="AY732" s="182"/>
      <c r="BA732" s="100"/>
      <c r="BB732" s="100"/>
      <c r="BC732" s="6"/>
      <c r="BE732" s="1"/>
      <c r="BI732"/>
      <c r="BK732" s="103"/>
      <c r="BL732" s="104"/>
      <c r="BM732" s="1"/>
      <c r="BN732" s="103"/>
      <c r="BO732" s="147"/>
      <c r="BQ732" s="147"/>
      <c r="BR732" s="6"/>
      <c r="BS732" s="11"/>
      <c r="BT732" s="105"/>
      <c r="BU732" s="105"/>
      <c r="BW732" s="5"/>
      <c r="BX732" s="5"/>
      <c r="CA732" s="6"/>
      <c r="CB732" s="1"/>
      <c r="CD732" s="23"/>
      <c r="CE732" s="23"/>
      <c r="CF732" s="8"/>
      <c r="CG732" s="107"/>
      <c r="CI732" s="109"/>
      <c r="CK732" s="10"/>
      <c r="CL732" s="106"/>
      <c r="CR732" s="1"/>
      <c r="CS732" s="1"/>
      <c r="CT732" s="1"/>
    </row>
    <row r="733" spans="1:98">
      <c r="A733" s="1"/>
      <c r="B733" s="2"/>
      <c r="E733" s="1"/>
      <c r="F733" s="2"/>
      <c r="H733" s="3"/>
      <c r="J733" s="3"/>
      <c r="K733" s="3"/>
      <c r="L733" s="1"/>
      <c r="M733" s="4"/>
      <c r="O733" s="1"/>
      <c r="U733" s="1"/>
      <c r="V733"/>
      <c r="X733" s="111"/>
      <c r="Z733"/>
      <c r="AA733"/>
      <c r="AB733"/>
      <c r="AD733" s="103"/>
      <c r="AE733" s="103"/>
      <c r="AH733"/>
      <c r="AK733" s="107"/>
      <c r="AL733" s="107"/>
      <c r="AM733" s="1"/>
      <c r="AP733" s="100"/>
      <c r="AQ733" s="100"/>
      <c r="AR733" s="100"/>
      <c r="AS733" s="3"/>
      <c r="AT733" s="151"/>
      <c r="AU733"/>
      <c r="AV733" s="147"/>
      <c r="AW733" s="34"/>
      <c r="AY733" s="182"/>
      <c r="BA733" s="100"/>
      <c r="BB733" s="100"/>
      <c r="BC733" s="6"/>
      <c r="BE733" s="1"/>
      <c r="BI733"/>
      <c r="BK733" s="103"/>
      <c r="BL733" s="104"/>
      <c r="BM733" s="1"/>
      <c r="BN733" s="103"/>
      <c r="BO733" s="147"/>
      <c r="BQ733" s="147"/>
      <c r="BR733" s="6"/>
      <c r="BS733" s="11"/>
      <c r="BT733" s="105"/>
      <c r="BU733" s="105"/>
      <c r="BW733" s="5"/>
      <c r="BX733" s="5"/>
      <c r="CA733" s="6"/>
      <c r="CB733" s="1"/>
      <c r="CD733" s="23"/>
      <c r="CE733" s="23"/>
      <c r="CF733" s="8"/>
      <c r="CG733" s="107"/>
      <c r="CI733" s="109"/>
      <c r="CK733" s="10"/>
      <c r="CL733" s="106"/>
      <c r="CR733" s="1"/>
      <c r="CS733" s="1"/>
      <c r="CT733" s="1"/>
    </row>
    <row r="734" spans="1:98">
      <c r="A734" s="1"/>
      <c r="B734" s="2"/>
      <c r="E734" s="1"/>
      <c r="F734" s="2"/>
      <c r="H734" s="3"/>
      <c r="J734" s="3"/>
      <c r="K734" s="3"/>
      <c r="L734" s="1"/>
      <c r="M734" s="4"/>
      <c r="O734" s="1"/>
      <c r="U734" s="1"/>
      <c r="V734"/>
      <c r="X734" s="154"/>
      <c r="Y734" s="155"/>
      <c r="Z734"/>
      <c r="AA734"/>
      <c r="AB734"/>
      <c r="AD734" s="103"/>
      <c r="AE734" s="103"/>
      <c r="AH734"/>
      <c r="AK734" s="5"/>
      <c r="AL734" s="107"/>
      <c r="AM734" s="1"/>
      <c r="AP734" s="100"/>
      <c r="AQ734" s="100"/>
      <c r="AR734" s="100"/>
      <c r="AS734" s="3"/>
      <c r="AT734" s="151"/>
      <c r="AU734"/>
      <c r="AV734" s="147"/>
      <c r="AW734" s="34"/>
      <c r="AY734" s="182"/>
      <c r="BA734" s="100"/>
      <c r="BB734" s="100"/>
      <c r="BC734" s="6"/>
      <c r="BE734" s="1"/>
      <c r="BI734"/>
      <c r="BK734" s="103"/>
      <c r="BL734" s="104"/>
      <c r="BM734" s="1"/>
      <c r="BN734" s="103"/>
      <c r="BO734" s="147"/>
      <c r="BQ734" s="147"/>
      <c r="BR734" s="6"/>
      <c r="BS734" s="11"/>
      <c r="BT734" s="105"/>
      <c r="BU734" s="105"/>
      <c r="BW734" s="5"/>
      <c r="BX734" s="5"/>
      <c r="CA734" s="6"/>
      <c r="CB734" s="1"/>
      <c r="CD734" s="23"/>
      <c r="CE734" s="23"/>
      <c r="CF734" s="8"/>
      <c r="CG734" s="107"/>
      <c r="CI734" s="109"/>
      <c r="CK734" s="10"/>
      <c r="CL734" s="106"/>
      <c r="CR734" s="1"/>
      <c r="CS734" s="1"/>
      <c r="CT734" s="1"/>
    </row>
    <row r="735" spans="1:98">
      <c r="A735" s="1"/>
      <c r="B735" s="2"/>
      <c r="E735" s="1"/>
      <c r="F735" s="2"/>
      <c r="H735" s="3"/>
      <c r="J735" s="3"/>
      <c r="K735" s="3"/>
      <c r="L735" s="1"/>
      <c r="M735" s="4"/>
      <c r="O735" s="1"/>
      <c r="U735" s="1"/>
      <c r="V735"/>
      <c r="X735" s="154"/>
      <c r="Y735" s="155"/>
      <c r="Z735"/>
      <c r="AA735"/>
      <c r="AB735"/>
      <c r="AD735" s="103"/>
      <c r="AE735" s="103"/>
      <c r="AH735"/>
      <c r="AK735" s="107"/>
      <c r="AL735" s="107"/>
      <c r="AM735" s="1"/>
      <c r="AP735" s="100"/>
      <c r="AQ735" s="100"/>
      <c r="AR735" s="100"/>
      <c r="AS735" s="3"/>
      <c r="AT735" s="151"/>
      <c r="AU735"/>
      <c r="AV735" s="147"/>
      <c r="AW735" s="34"/>
      <c r="AY735" s="182"/>
      <c r="BA735" s="100"/>
      <c r="BB735" s="100"/>
      <c r="BC735" s="6"/>
      <c r="BE735" s="1"/>
      <c r="BI735"/>
      <c r="BK735" s="103"/>
      <c r="BL735" s="104"/>
      <c r="BM735" s="1"/>
      <c r="BN735" s="103"/>
      <c r="BO735" s="147"/>
      <c r="BQ735" s="147"/>
      <c r="BR735" s="6"/>
      <c r="BS735" s="11"/>
      <c r="BT735" s="105"/>
      <c r="BU735" s="105"/>
      <c r="BW735" s="5"/>
      <c r="BX735" s="5"/>
      <c r="CA735" s="6"/>
      <c r="CB735" s="1"/>
      <c r="CD735" s="23"/>
      <c r="CE735" s="23"/>
      <c r="CF735" s="8"/>
      <c r="CG735" s="107"/>
      <c r="CI735" s="109"/>
      <c r="CK735" s="10"/>
      <c r="CL735" s="106"/>
      <c r="CR735" s="1"/>
      <c r="CS735" s="1"/>
      <c r="CT735" s="1"/>
    </row>
    <row r="736" spans="1:98">
      <c r="A736" s="1"/>
      <c r="B736" s="2"/>
      <c r="E736" s="1"/>
      <c r="F736" s="2"/>
      <c r="H736" s="3"/>
      <c r="J736" s="3"/>
      <c r="K736" s="3"/>
      <c r="L736" s="1"/>
      <c r="M736" s="4"/>
      <c r="O736" s="1"/>
      <c r="U736" s="1"/>
      <c r="V736"/>
      <c r="X736" s="111"/>
      <c r="Z736"/>
      <c r="AA736"/>
      <c r="AB736"/>
      <c r="AD736" s="103"/>
      <c r="AE736" s="103"/>
      <c r="AH736"/>
      <c r="AK736" s="107"/>
      <c r="AL736" s="107"/>
      <c r="AM736" s="1"/>
      <c r="AP736" s="100"/>
      <c r="AQ736" s="100"/>
      <c r="AR736" s="100"/>
      <c r="AS736" s="3"/>
      <c r="AT736" s="151"/>
      <c r="AU736"/>
      <c r="AV736" s="147"/>
      <c r="AW736" s="34"/>
      <c r="AY736" s="182"/>
      <c r="BA736" s="100"/>
      <c r="BB736" s="100"/>
      <c r="BC736" s="6"/>
      <c r="BE736" s="1"/>
      <c r="BI736"/>
      <c r="BK736" s="103"/>
      <c r="BL736" s="104"/>
      <c r="BM736" s="1"/>
      <c r="BN736" s="103"/>
      <c r="BO736" s="147"/>
      <c r="BQ736" s="147"/>
      <c r="BR736" s="6"/>
      <c r="BS736" s="11"/>
      <c r="BT736" s="105"/>
      <c r="BU736" s="105"/>
      <c r="BW736" s="5"/>
      <c r="BX736" s="5"/>
      <c r="CA736" s="6"/>
      <c r="CB736" s="1"/>
      <c r="CD736" s="23"/>
      <c r="CE736" s="23"/>
      <c r="CF736" s="8"/>
      <c r="CG736" s="107"/>
      <c r="CI736" s="109"/>
      <c r="CK736" s="10"/>
      <c r="CL736" s="106"/>
      <c r="CR736" s="1"/>
      <c r="CS736" s="1"/>
      <c r="CT736" s="1"/>
    </row>
    <row r="737" spans="1:100">
      <c r="A737" s="1"/>
      <c r="B737" s="2"/>
      <c r="E737" s="1"/>
      <c r="F737" s="2"/>
      <c r="H737" s="3"/>
      <c r="J737" s="3"/>
      <c r="K737" s="3"/>
      <c r="L737" s="1"/>
      <c r="M737" s="4"/>
      <c r="O737" s="1"/>
      <c r="U737" s="1"/>
      <c r="V737"/>
      <c r="X737" s="154"/>
      <c r="Y737" s="155"/>
      <c r="Z737"/>
      <c r="AA737"/>
      <c r="AB737"/>
      <c r="AD737" s="103"/>
      <c r="AE737" s="103"/>
      <c r="AK737" s="107"/>
      <c r="AL737" s="107"/>
      <c r="AM737" s="1"/>
      <c r="AP737" s="100"/>
      <c r="AQ737" s="100"/>
      <c r="AR737" s="100"/>
      <c r="AS737" s="3"/>
      <c r="AT737" s="151"/>
      <c r="AU737"/>
      <c r="AV737" s="147"/>
      <c r="AW737" s="34"/>
      <c r="AY737" s="182"/>
      <c r="BA737" s="100"/>
      <c r="BB737" s="100"/>
      <c r="BC737" s="6"/>
      <c r="BE737" s="1"/>
      <c r="BI737"/>
      <c r="BK737" s="103"/>
      <c r="BL737" s="104"/>
      <c r="BM737" s="1"/>
      <c r="BN737" s="103"/>
      <c r="BO737" s="147"/>
      <c r="BQ737" s="147"/>
      <c r="BR737" s="6"/>
      <c r="BS737" s="11"/>
      <c r="BT737" s="105"/>
      <c r="BU737" s="105"/>
      <c r="BW737" s="5"/>
      <c r="BX737" s="5"/>
      <c r="CA737" s="6"/>
      <c r="CB737" s="1"/>
      <c r="CD737" s="23"/>
      <c r="CE737" s="23"/>
      <c r="CF737" s="8"/>
      <c r="CG737" s="107"/>
      <c r="CI737" s="109"/>
      <c r="CK737" s="10"/>
      <c r="CL737" s="106"/>
      <c r="CR737" s="1"/>
      <c r="CS737" s="1"/>
      <c r="CT737" s="1"/>
    </row>
    <row r="738" spans="1:100">
      <c r="A738" s="1"/>
      <c r="B738" s="2"/>
      <c r="E738" s="1"/>
      <c r="F738" s="2"/>
      <c r="H738" s="3"/>
      <c r="J738" s="3"/>
      <c r="K738" s="3"/>
      <c r="L738" s="1"/>
      <c r="M738" s="4"/>
      <c r="O738" s="1"/>
      <c r="U738" s="1"/>
      <c r="V738"/>
      <c r="X738" s="154"/>
      <c r="Z738"/>
      <c r="AA738"/>
      <c r="AB738"/>
      <c r="AD738" s="103"/>
      <c r="AE738" s="103"/>
      <c r="AK738" s="107"/>
      <c r="AL738" s="107"/>
      <c r="AM738" s="1"/>
      <c r="AP738" s="100"/>
      <c r="AQ738" s="100"/>
      <c r="AR738" s="100"/>
      <c r="AS738" s="3"/>
      <c r="AT738" s="151"/>
      <c r="AU738"/>
      <c r="AV738" s="147"/>
      <c r="AW738" s="34"/>
      <c r="AY738" s="182"/>
      <c r="BA738" s="100"/>
      <c r="BB738" s="100"/>
      <c r="BC738" s="6"/>
      <c r="BE738" s="1"/>
      <c r="BI738"/>
      <c r="BK738" s="103"/>
      <c r="BL738" s="104"/>
      <c r="BM738" s="1"/>
      <c r="BN738" s="103"/>
      <c r="BO738" s="147"/>
      <c r="BQ738" s="147"/>
      <c r="BR738" s="147"/>
      <c r="BS738" s="11"/>
      <c r="BT738" s="105"/>
      <c r="BU738" s="105"/>
      <c r="BW738" s="5"/>
      <c r="BX738" s="5"/>
      <c r="CA738" s="6"/>
      <c r="CB738" s="1"/>
      <c r="CD738" s="23"/>
      <c r="CE738" s="23"/>
      <c r="CF738" s="8"/>
      <c r="CG738" s="107"/>
      <c r="CI738" s="109"/>
      <c r="CK738" s="10"/>
      <c r="CL738" s="106"/>
      <c r="CR738" s="1"/>
      <c r="CS738" s="1"/>
      <c r="CT738" s="1"/>
    </row>
    <row r="739" spans="1:100">
      <c r="A739" s="1"/>
      <c r="B739" s="2"/>
      <c r="E739" s="1"/>
      <c r="F739" s="2"/>
      <c r="H739" s="3"/>
      <c r="J739" s="3"/>
      <c r="K739" s="3"/>
      <c r="L739" s="1"/>
      <c r="M739" s="4"/>
      <c r="O739" s="1"/>
      <c r="U739" s="1"/>
      <c r="V739"/>
      <c r="X739" s="154"/>
      <c r="Y739" s="155"/>
      <c r="Z739"/>
      <c r="AA739"/>
      <c r="AB739"/>
      <c r="AD739" s="103"/>
      <c r="AE739" s="103"/>
      <c r="AH739"/>
      <c r="AK739" s="107"/>
      <c r="AL739" s="107"/>
      <c r="AM739" s="1"/>
      <c r="AP739" s="100"/>
      <c r="AQ739" s="100"/>
      <c r="AR739" s="100"/>
      <c r="AS739" s="3"/>
      <c r="AT739" s="151"/>
      <c r="AU739"/>
      <c r="AV739" s="147"/>
      <c r="AW739" s="34"/>
      <c r="AY739" s="182"/>
      <c r="BA739" s="100"/>
      <c r="BB739" s="100"/>
      <c r="BC739" s="6"/>
      <c r="BE739" s="1"/>
      <c r="BI739"/>
      <c r="BK739" s="103"/>
      <c r="BL739" s="104"/>
      <c r="BM739" s="1"/>
      <c r="BN739" s="103"/>
      <c r="BO739" s="147"/>
      <c r="BQ739" s="147"/>
      <c r="BR739" s="6"/>
      <c r="BS739" s="11"/>
      <c r="BT739" s="105"/>
      <c r="BU739" s="105"/>
      <c r="BW739" s="5"/>
      <c r="BX739" s="5"/>
      <c r="CA739" s="6"/>
      <c r="CB739" s="1"/>
      <c r="CD739" s="23"/>
      <c r="CE739" s="23"/>
      <c r="CF739" s="8"/>
      <c r="CG739" s="107"/>
      <c r="CI739" s="109"/>
      <c r="CK739" s="10"/>
      <c r="CL739" s="106"/>
      <c r="CR739" s="1"/>
      <c r="CS739" s="1"/>
      <c r="CT739" s="1"/>
    </row>
    <row r="740" spans="1:100">
      <c r="A740" s="1"/>
      <c r="B740" s="2"/>
      <c r="E740" s="1"/>
      <c r="F740" s="2"/>
      <c r="H740" s="3"/>
      <c r="J740" s="3"/>
      <c r="K740" s="3"/>
      <c r="L740" s="1"/>
      <c r="M740" s="4"/>
      <c r="O740" s="1"/>
      <c r="U740" s="1"/>
      <c r="V740"/>
      <c r="X740" s="111"/>
      <c r="Y740" s="155"/>
      <c r="Z740"/>
      <c r="AA740"/>
      <c r="AB740"/>
      <c r="AD740" s="103"/>
      <c r="AE740" s="103"/>
      <c r="AH740"/>
      <c r="AK740" s="107"/>
      <c r="AL740" s="107"/>
      <c r="AM740" s="1"/>
      <c r="AP740" s="100"/>
      <c r="AQ740" s="100"/>
      <c r="AR740" s="100"/>
      <c r="AS740" s="3"/>
      <c r="AT740" s="151"/>
      <c r="AU740"/>
      <c r="AV740" s="147"/>
      <c r="AW740" s="34"/>
      <c r="AY740" s="182"/>
      <c r="BA740" s="100"/>
      <c r="BB740" s="100"/>
      <c r="BC740" s="6"/>
      <c r="BE740" s="1"/>
      <c r="BI740"/>
      <c r="BK740" s="103"/>
      <c r="BL740" s="104"/>
      <c r="BM740" s="1"/>
      <c r="BN740" s="103"/>
      <c r="BO740" s="147"/>
      <c r="BQ740" s="147"/>
      <c r="BR740" s="6"/>
      <c r="BS740" s="11"/>
      <c r="BT740" s="105"/>
      <c r="BU740" s="105"/>
      <c r="BW740" s="5"/>
      <c r="BX740" s="5"/>
      <c r="CA740" s="6"/>
      <c r="CB740" s="1"/>
      <c r="CD740" s="23"/>
      <c r="CE740" s="23"/>
      <c r="CF740" s="8"/>
      <c r="CG740" s="107"/>
      <c r="CI740" s="109"/>
      <c r="CK740" s="10"/>
      <c r="CL740" s="106"/>
      <c r="CR740" s="1"/>
      <c r="CS740" s="1"/>
      <c r="CT740" s="1"/>
    </row>
    <row r="741" spans="1:100">
      <c r="A741" s="1"/>
      <c r="B741" s="2"/>
      <c r="E741" s="1"/>
      <c r="F741" s="2"/>
      <c r="H741" s="3"/>
      <c r="J741" s="3"/>
      <c r="K741" s="3"/>
      <c r="L741" s="1"/>
      <c r="M741" s="4"/>
      <c r="O741" s="1"/>
      <c r="U741" s="1"/>
      <c r="V741"/>
      <c r="X741" s="154"/>
      <c r="Z741"/>
      <c r="AA741"/>
      <c r="AB741"/>
      <c r="AD741" s="103"/>
      <c r="AE741" s="103"/>
      <c r="AH741"/>
      <c r="AK741" s="107"/>
      <c r="AL741" s="107"/>
      <c r="AM741" s="1"/>
      <c r="AP741" s="100"/>
      <c r="AQ741" s="100"/>
      <c r="AR741" s="100"/>
      <c r="AS741" s="3"/>
      <c r="AT741" s="151"/>
      <c r="AU741"/>
      <c r="AV741" s="147"/>
      <c r="AW741" s="34"/>
      <c r="AY741" s="182"/>
      <c r="BA741" s="100"/>
      <c r="BB741" s="100"/>
      <c r="BC741" s="147"/>
      <c r="BE741" s="1"/>
      <c r="BI741"/>
      <c r="BK741" s="118"/>
      <c r="BL741" s="104"/>
      <c r="BM741" s="1"/>
      <c r="BN741" s="103"/>
      <c r="BO741" s="6"/>
      <c r="BQ741" s="6"/>
      <c r="BR741" s="6"/>
      <c r="BS741" s="11"/>
      <c r="BT741" s="105"/>
      <c r="BU741" s="105"/>
      <c r="BW741" s="5"/>
      <c r="BX741" s="5"/>
      <c r="CA741" s="6"/>
      <c r="CB741" s="1"/>
      <c r="CD741" s="23"/>
      <c r="CE741" s="23"/>
      <c r="CF741" s="8"/>
      <c r="CG741" s="107"/>
      <c r="CI741" s="109"/>
      <c r="CK741" s="10"/>
      <c r="CL741" s="106"/>
      <c r="CR741" s="1"/>
      <c r="CS741" s="1"/>
      <c r="CT741" s="1"/>
    </row>
    <row r="742" spans="1:100">
      <c r="A742" s="1"/>
      <c r="B742" s="2"/>
      <c r="E742" s="1"/>
      <c r="F742" s="2"/>
      <c r="H742" s="3"/>
      <c r="J742" s="3"/>
      <c r="K742" s="3"/>
      <c r="L742" s="1"/>
      <c r="M742" s="4"/>
      <c r="O742" s="1"/>
      <c r="U742" s="1"/>
      <c r="V742"/>
      <c r="X742" s="154"/>
      <c r="Z742"/>
      <c r="AA742"/>
      <c r="AB742"/>
      <c r="AD742" s="103"/>
      <c r="AE742" s="103"/>
      <c r="AH742"/>
      <c r="AK742" s="107"/>
      <c r="AL742" s="107"/>
      <c r="AM742" s="1"/>
      <c r="AP742" s="100"/>
      <c r="AQ742" s="100"/>
      <c r="AR742" s="100"/>
      <c r="AS742" s="3"/>
      <c r="AT742" s="151"/>
      <c r="AU742"/>
      <c r="AV742" s="147"/>
      <c r="AW742" s="34"/>
      <c r="AY742" s="182"/>
      <c r="BA742" s="100"/>
      <c r="BB742" s="100"/>
      <c r="BC742" s="147"/>
      <c r="BE742" s="1"/>
      <c r="BI742"/>
      <c r="BK742" s="118"/>
      <c r="BL742" s="104"/>
      <c r="BM742" s="1"/>
      <c r="BN742" s="103"/>
      <c r="BO742" s="6"/>
      <c r="BQ742" s="6"/>
      <c r="BR742" s="6"/>
      <c r="BS742" s="11"/>
      <c r="BT742" s="105"/>
      <c r="BU742" s="105"/>
      <c r="BW742" s="5"/>
      <c r="BX742" s="5"/>
      <c r="CA742" s="6"/>
      <c r="CB742" s="1"/>
      <c r="CD742" s="23"/>
      <c r="CE742" s="23"/>
      <c r="CF742" s="8"/>
      <c r="CG742" s="107"/>
      <c r="CI742" s="109"/>
      <c r="CK742" s="10"/>
      <c r="CL742" s="106"/>
      <c r="CR742" s="1"/>
      <c r="CS742" s="1"/>
      <c r="CT742" s="1"/>
    </row>
    <row r="743" spans="1:100">
      <c r="A743" s="1"/>
      <c r="B743" s="2"/>
      <c r="E743" s="1"/>
      <c r="F743" s="2"/>
      <c r="H743" s="3"/>
      <c r="J743" s="3"/>
      <c r="K743" s="3"/>
      <c r="L743" s="1"/>
      <c r="M743" s="4"/>
      <c r="N743" s="144"/>
      <c r="O743" s="144"/>
      <c r="P743" s="145"/>
      <c r="Q743" s="145"/>
      <c r="R743" s="145"/>
      <c r="S743" s="145"/>
      <c r="T743" s="144"/>
      <c r="U743" s="144"/>
      <c r="V743" s="145"/>
      <c r="W743" s="144"/>
      <c r="X743" s="171"/>
      <c r="Y743" s="141"/>
      <c r="Z743" s="145"/>
      <c r="AA743" s="143"/>
      <c r="AB743" s="143"/>
      <c r="AC743" s="143"/>
      <c r="AD743" s="141"/>
      <c r="AE743" s="141"/>
      <c r="AF743" s="145"/>
      <c r="AG743" s="145"/>
      <c r="AH743" s="145"/>
      <c r="AI743" s="138"/>
      <c r="AJ743" s="138"/>
      <c r="AK743" s="175"/>
      <c r="AL743" s="175"/>
      <c r="AM743" s="144"/>
      <c r="AN743" s="145"/>
      <c r="AO743" s="145"/>
      <c r="AP743" s="140"/>
      <c r="AQ743" s="140"/>
      <c r="AR743" s="140"/>
      <c r="AS743" s="137"/>
      <c r="AT743" s="176"/>
      <c r="AU743" s="145"/>
      <c r="AV743" s="173"/>
      <c r="AW743" s="178"/>
      <c r="AX743" s="145"/>
      <c r="AY743" s="183"/>
      <c r="AZ743" s="145"/>
      <c r="BA743" s="140"/>
      <c r="BB743" s="140"/>
      <c r="BC743" s="173"/>
      <c r="BD743" s="144"/>
      <c r="BE743" s="144"/>
      <c r="BF743" s="145"/>
      <c r="BG743" s="145"/>
      <c r="BH743" s="145"/>
      <c r="BI743" s="145"/>
      <c r="BJ743" s="144"/>
      <c r="BK743" s="141"/>
      <c r="BL743" s="104"/>
      <c r="BM743" s="144"/>
      <c r="BN743" s="141"/>
      <c r="BO743" s="173"/>
      <c r="BP743" s="144"/>
      <c r="BQ743" s="173"/>
      <c r="BR743" s="144"/>
      <c r="BS743" s="137"/>
      <c r="BT743" s="105"/>
      <c r="BU743" s="105"/>
      <c r="BV743" s="145"/>
      <c r="BW743" s="5"/>
      <c r="BX743" s="5"/>
      <c r="CA743" s="6"/>
      <c r="CB743" s="144"/>
      <c r="CD743" s="23"/>
      <c r="CE743" s="23"/>
      <c r="CF743" s="8"/>
      <c r="CG743" s="175"/>
      <c r="CH743" s="144"/>
      <c r="CI743" s="177"/>
      <c r="CJ743" s="139"/>
      <c r="CK743" s="139"/>
      <c r="CL743" s="136"/>
      <c r="CM743" s="144"/>
      <c r="CN743" s="144"/>
      <c r="CO743" s="144"/>
      <c r="CR743" s="1"/>
      <c r="CS743" s="1"/>
      <c r="CT743" s="1"/>
    </row>
    <row r="744" spans="1:100" s="145" customFormat="1">
      <c r="A744" s="1"/>
      <c r="B744" s="2"/>
      <c r="C744" s="1"/>
      <c r="D744" s="1"/>
      <c r="E744" s="1"/>
      <c r="F744" s="2"/>
      <c r="G744" s="3"/>
      <c r="H744" s="3"/>
      <c r="I744" s="1"/>
      <c r="J744" s="3"/>
      <c r="K744" s="3"/>
      <c r="L744" s="1"/>
      <c r="M744" s="4"/>
      <c r="N744" s="1"/>
      <c r="O744" s="1"/>
      <c r="P744"/>
      <c r="Q744"/>
      <c r="R744"/>
      <c r="S744"/>
      <c r="T744" s="1"/>
      <c r="U744" s="1"/>
      <c r="V744"/>
      <c r="W744" s="1"/>
      <c r="X744" s="111"/>
      <c r="Y744" s="103"/>
      <c r="Z744"/>
      <c r="AA744"/>
      <c r="AB744"/>
      <c r="AC744" s="38"/>
      <c r="AD744" s="103"/>
      <c r="AE744" s="103"/>
      <c r="AF744"/>
      <c r="AG744"/>
      <c r="AH744" s="5"/>
      <c r="AI744" s="5"/>
      <c r="AJ744" s="5"/>
      <c r="AK744" s="107"/>
      <c r="AL744" s="107"/>
      <c r="AM744" s="1"/>
      <c r="AN744"/>
      <c r="AO744"/>
      <c r="AP744" s="100"/>
      <c r="AQ744" s="100"/>
      <c r="AR744" s="100"/>
      <c r="AS744" s="3"/>
      <c r="AT744" s="151"/>
      <c r="AU744"/>
      <c r="AV744" s="147"/>
      <c r="AW744" s="34"/>
      <c r="AX744"/>
      <c r="AY744" s="182"/>
      <c r="AZ744"/>
      <c r="BA744" s="100"/>
      <c r="BB744" s="100"/>
      <c r="BC744" s="6"/>
      <c r="BD744" s="1"/>
      <c r="BE744" s="1"/>
      <c r="BF744"/>
      <c r="BG744"/>
      <c r="BH744"/>
      <c r="BI744" s="1"/>
      <c r="BJ744" s="1"/>
      <c r="BK744" s="103"/>
      <c r="BL744" s="104"/>
      <c r="BM744" s="1"/>
      <c r="BN744" s="103"/>
      <c r="BO744" s="147"/>
      <c r="BP744" s="1"/>
      <c r="BQ744" s="147"/>
      <c r="BR744" s="6"/>
      <c r="BS744" s="11"/>
      <c r="BT744" s="105"/>
      <c r="BU744" s="105"/>
      <c r="BV744"/>
      <c r="BW744" s="5"/>
      <c r="BX744" s="5"/>
      <c r="BY744" s="1"/>
      <c r="BZ744" s="1"/>
      <c r="CA744" s="6"/>
      <c r="CB744" s="1"/>
      <c r="CC744"/>
      <c r="CD744" s="23"/>
      <c r="CE744" s="23"/>
      <c r="CF744" s="8"/>
      <c r="CG744" s="107"/>
      <c r="CH744" s="1"/>
      <c r="CI744" s="109"/>
      <c r="CJ744" s="10"/>
      <c r="CK744" s="10"/>
      <c r="CL744" s="106"/>
      <c r="CM744" s="1"/>
      <c r="CN744" s="1"/>
      <c r="CO744" s="1"/>
      <c r="CP744" s="1"/>
      <c r="CQ744" s="1"/>
      <c r="CR744" s="1"/>
      <c r="CS744" s="1"/>
      <c r="CT744" s="1"/>
      <c r="CU744"/>
      <c r="CV744"/>
    </row>
    <row r="745" spans="1:100">
      <c r="A745" s="1"/>
      <c r="B745" s="2"/>
      <c r="E745" s="1"/>
      <c r="F745" s="2"/>
      <c r="H745" s="3"/>
      <c r="J745" s="3"/>
      <c r="K745" s="3"/>
      <c r="L745" s="1"/>
      <c r="M745" s="4"/>
      <c r="O745" s="1"/>
      <c r="U745" s="1"/>
      <c r="V745"/>
      <c r="X745" s="111"/>
      <c r="Z745"/>
      <c r="AA745"/>
      <c r="AB745"/>
      <c r="AD745" s="103"/>
      <c r="AE745" s="103"/>
      <c r="AH745"/>
      <c r="AK745" s="107"/>
      <c r="AL745" s="107"/>
      <c r="AM745" s="1"/>
      <c r="AP745" s="100"/>
      <c r="AQ745" s="100"/>
      <c r="AR745" s="100"/>
      <c r="AS745" s="3"/>
      <c r="AT745" s="151"/>
      <c r="AU745"/>
      <c r="AV745" s="147"/>
      <c r="AW745" s="34"/>
      <c r="AY745" s="182"/>
      <c r="BA745" s="100"/>
      <c r="BB745" s="100"/>
      <c r="BC745" s="6"/>
      <c r="BE745" s="1"/>
      <c r="BK745" s="103"/>
      <c r="BL745" s="104"/>
      <c r="BM745" s="1"/>
      <c r="BN745" s="103"/>
      <c r="BO745" s="147"/>
      <c r="BQ745" s="147"/>
      <c r="BR745" s="6"/>
      <c r="BS745" s="11"/>
      <c r="BT745" s="105"/>
      <c r="BU745" s="105"/>
      <c r="BW745" s="5"/>
      <c r="BX745" s="5"/>
      <c r="CA745" s="6"/>
      <c r="CB745" s="1"/>
      <c r="CD745" s="23"/>
      <c r="CE745" s="23"/>
      <c r="CF745" s="8"/>
      <c r="CG745" s="107"/>
      <c r="CI745" s="109"/>
      <c r="CK745" s="10"/>
      <c r="CL745" s="106"/>
      <c r="CR745" s="1"/>
      <c r="CS745" s="1"/>
      <c r="CT745" s="1"/>
    </row>
    <row r="746" spans="1:100">
      <c r="A746" s="1"/>
      <c r="B746" s="2"/>
      <c r="E746" s="1"/>
      <c r="F746" s="2"/>
      <c r="H746" s="3"/>
      <c r="J746" s="3"/>
      <c r="K746" s="3"/>
      <c r="L746" s="1"/>
      <c r="M746" s="4"/>
      <c r="O746" s="1"/>
      <c r="U746" s="1"/>
      <c r="V746"/>
      <c r="X746" s="154"/>
      <c r="Y746" s="155"/>
      <c r="Z746"/>
      <c r="AA746"/>
      <c r="AB746" s="155"/>
      <c r="AD746" s="103"/>
      <c r="AE746" s="103"/>
      <c r="AH746"/>
      <c r="AK746" s="107"/>
      <c r="AL746" s="107"/>
      <c r="AM746" s="1"/>
      <c r="AP746" s="100"/>
      <c r="AQ746" s="100"/>
      <c r="AR746" s="100"/>
      <c r="AS746" s="3"/>
      <c r="AT746" s="151"/>
      <c r="AU746"/>
      <c r="AV746" s="147"/>
      <c r="AW746" s="34"/>
      <c r="AY746" s="182"/>
      <c r="BA746" s="100"/>
      <c r="BB746" s="100"/>
      <c r="BC746" s="6"/>
      <c r="BE746" s="1"/>
      <c r="BI746"/>
      <c r="BK746" s="103"/>
      <c r="BL746" s="104"/>
      <c r="BM746" s="1"/>
      <c r="BN746" s="103"/>
      <c r="BO746" s="147"/>
      <c r="BQ746" s="147"/>
      <c r="BR746" s="6"/>
      <c r="BS746" s="11"/>
      <c r="BT746" s="105"/>
      <c r="BU746" s="105"/>
      <c r="BW746" s="5"/>
      <c r="BX746" s="5"/>
      <c r="CA746" s="6"/>
      <c r="CB746" s="1"/>
      <c r="CD746" s="23"/>
      <c r="CE746" s="23"/>
      <c r="CF746" s="8"/>
      <c r="CG746" s="107"/>
      <c r="CI746" s="109"/>
      <c r="CK746" s="10"/>
      <c r="CL746" s="106"/>
      <c r="CR746" s="1"/>
      <c r="CS746" s="1"/>
      <c r="CT746" s="1"/>
    </row>
    <row r="747" spans="1:100">
      <c r="A747" s="1"/>
      <c r="B747" s="2"/>
      <c r="E747" s="1"/>
      <c r="F747" s="2"/>
      <c r="H747" s="3"/>
      <c r="J747" s="3"/>
      <c r="K747" s="3"/>
      <c r="L747" s="1"/>
      <c r="M747" s="4"/>
      <c r="O747" s="1"/>
      <c r="U747" s="1"/>
      <c r="V747"/>
      <c r="X747" s="111"/>
      <c r="Z747"/>
      <c r="AA747"/>
      <c r="AB747"/>
      <c r="AD747" s="103"/>
      <c r="AE747" s="103"/>
      <c r="AK747" s="107"/>
      <c r="AL747" s="107"/>
      <c r="AM747" s="1"/>
      <c r="AP747" s="100"/>
      <c r="AQ747" s="100"/>
      <c r="AR747" s="100"/>
      <c r="AS747" s="3"/>
      <c r="AT747" s="151"/>
      <c r="AU747"/>
      <c r="AV747" s="147"/>
      <c r="AW747" s="34"/>
      <c r="AY747" s="182"/>
      <c r="BA747" s="100"/>
      <c r="BB747" s="100"/>
      <c r="BC747" s="6"/>
      <c r="BE747" s="1"/>
      <c r="BI747"/>
      <c r="BK747" s="103"/>
      <c r="BL747" s="104"/>
      <c r="BM747" s="1"/>
      <c r="BN747" s="103"/>
      <c r="BO747" s="147"/>
      <c r="BQ747" s="147"/>
      <c r="BR747" s="6"/>
      <c r="BS747" s="11"/>
      <c r="BT747" s="105"/>
      <c r="BU747" s="105"/>
      <c r="BW747" s="5"/>
      <c r="BX747" s="5"/>
      <c r="CA747" s="6"/>
      <c r="CB747" s="1"/>
      <c r="CD747" s="23"/>
      <c r="CE747" s="23"/>
      <c r="CF747" s="8"/>
      <c r="CG747" s="107"/>
      <c r="CI747" s="109"/>
      <c r="CK747" s="10"/>
      <c r="CL747" s="106"/>
      <c r="CR747" s="1"/>
      <c r="CS747" s="1"/>
      <c r="CT747" s="1"/>
    </row>
    <row r="748" spans="1:100">
      <c r="A748" s="1"/>
      <c r="B748" s="2"/>
      <c r="E748" s="1"/>
      <c r="F748" s="2"/>
      <c r="H748" s="3"/>
      <c r="J748" s="3"/>
      <c r="K748" s="3"/>
      <c r="L748" s="1"/>
      <c r="M748" s="4"/>
      <c r="O748" s="1"/>
      <c r="U748" s="1"/>
      <c r="V748"/>
      <c r="X748" s="111"/>
      <c r="Z748"/>
      <c r="AA748"/>
      <c r="AB748"/>
      <c r="AD748" s="103"/>
      <c r="AE748" s="103"/>
      <c r="AH748"/>
      <c r="AK748" s="107"/>
      <c r="AL748" s="107"/>
      <c r="AM748" s="1"/>
      <c r="AP748" s="100"/>
      <c r="AQ748" s="100"/>
      <c r="AR748" s="100"/>
      <c r="AS748" s="3"/>
      <c r="AT748" s="151"/>
      <c r="AU748"/>
      <c r="AV748" s="147"/>
      <c r="AW748" s="34"/>
      <c r="AY748" s="182"/>
      <c r="BA748" s="100"/>
      <c r="BB748" s="100"/>
      <c r="BC748" s="6"/>
      <c r="BE748" s="1"/>
      <c r="BI748"/>
      <c r="BK748" s="103"/>
      <c r="BL748" s="104"/>
      <c r="BM748" s="1"/>
      <c r="BN748" s="103"/>
      <c r="BO748" s="147"/>
      <c r="BQ748" s="147"/>
      <c r="BR748" s="6"/>
      <c r="BS748" s="11"/>
      <c r="BT748" s="105"/>
      <c r="BU748" s="105"/>
      <c r="BW748" s="5"/>
      <c r="BX748" s="5"/>
      <c r="CA748" s="6"/>
      <c r="CB748" s="1"/>
      <c r="CD748" s="23"/>
      <c r="CE748" s="23"/>
      <c r="CF748" s="8"/>
      <c r="CG748" s="107"/>
      <c r="CI748" s="109"/>
      <c r="CK748" s="10"/>
      <c r="CL748" s="106"/>
      <c r="CR748" s="1"/>
      <c r="CS748" s="1"/>
      <c r="CT748" s="1"/>
    </row>
    <row r="749" spans="1:100">
      <c r="A749" s="1"/>
      <c r="B749" s="2"/>
      <c r="E749" s="1"/>
      <c r="F749" s="2"/>
      <c r="H749" s="3"/>
      <c r="J749" s="3"/>
      <c r="K749" s="3"/>
      <c r="L749" s="1"/>
      <c r="M749" s="4"/>
      <c r="O749" s="1"/>
      <c r="U749" s="1"/>
      <c r="V749"/>
      <c r="X749" s="111"/>
      <c r="Z749"/>
      <c r="AA749"/>
      <c r="AB749" s="155"/>
      <c r="AD749" s="103"/>
      <c r="AE749" s="103"/>
      <c r="AH749"/>
      <c r="AK749" s="5"/>
      <c r="AL749" s="107"/>
      <c r="AM749" s="1"/>
      <c r="AP749" s="100"/>
      <c r="AQ749" s="100"/>
      <c r="AR749" s="100"/>
      <c r="AS749" s="3"/>
      <c r="AT749" s="151"/>
      <c r="AU749"/>
      <c r="AV749" s="147"/>
      <c r="AW749" s="34"/>
      <c r="AY749" s="182"/>
      <c r="BA749" s="100"/>
      <c r="BB749" s="100"/>
      <c r="BC749" s="6"/>
      <c r="BE749" s="1"/>
      <c r="BI749"/>
      <c r="BK749" s="103"/>
      <c r="BL749" s="104"/>
      <c r="BM749" s="1"/>
      <c r="BN749" s="103"/>
      <c r="BO749" s="147"/>
      <c r="BQ749" s="147"/>
      <c r="BR749" s="6"/>
      <c r="BS749" s="11"/>
      <c r="BT749" s="105"/>
      <c r="BU749" s="105"/>
      <c r="BW749" s="5"/>
      <c r="BX749" s="5"/>
      <c r="CA749" s="6"/>
      <c r="CB749" s="1"/>
      <c r="CD749" s="23"/>
      <c r="CE749" s="23"/>
      <c r="CF749" s="8"/>
      <c r="CG749" s="107"/>
      <c r="CI749" s="109"/>
      <c r="CK749" s="10"/>
      <c r="CL749" s="106"/>
      <c r="CR749" s="1"/>
      <c r="CS749" s="1"/>
      <c r="CT749" s="1"/>
    </row>
    <row r="750" spans="1:100">
      <c r="A750" s="1"/>
      <c r="B750" s="2"/>
      <c r="E750" s="1"/>
      <c r="F750" s="2"/>
      <c r="H750" s="3"/>
      <c r="J750" s="3"/>
      <c r="K750" s="3"/>
      <c r="L750" s="1"/>
      <c r="M750" s="4"/>
      <c r="O750" s="1"/>
      <c r="U750" s="1"/>
      <c r="V750"/>
      <c r="X750" s="111"/>
      <c r="Z750"/>
      <c r="AA750"/>
      <c r="AB750" s="155"/>
      <c r="AD750" s="103"/>
      <c r="AE750" s="103"/>
      <c r="AH750"/>
      <c r="AK750" s="107"/>
      <c r="AL750" s="107"/>
      <c r="AM750" s="1"/>
      <c r="AP750" s="100"/>
      <c r="AQ750" s="100"/>
      <c r="AR750" s="100"/>
      <c r="AS750" s="3"/>
      <c r="AT750" s="151"/>
      <c r="AU750"/>
      <c r="AV750" s="147"/>
      <c r="AW750" s="34"/>
      <c r="AY750" s="182"/>
      <c r="BA750" s="100"/>
      <c r="BB750" s="100"/>
      <c r="BC750" s="6"/>
      <c r="BE750" s="1"/>
      <c r="BI750"/>
      <c r="BK750" s="103"/>
      <c r="BL750" s="104"/>
      <c r="BM750" s="1"/>
      <c r="BN750" s="103"/>
      <c r="BO750" s="147"/>
      <c r="BQ750" s="147"/>
      <c r="BR750" s="6"/>
      <c r="BS750" s="11"/>
      <c r="BT750" s="105"/>
      <c r="BU750" s="105"/>
      <c r="BW750" s="5"/>
      <c r="BX750" s="5"/>
      <c r="CA750" s="6"/>
      <c r="CB750" s="1"/>
      <c r="CD750" s="23"/>
      <c r="CE750" s="23"/>
      <c r="CF750" s="8"/>
      <c r="CG750" s="107"/>
      <c r="CI750" s="109"/>
      <c r="CK750" s="10"/>
      <c r="CL750" s="106"/>
      <c r="CR750" s="1"/>
      <c r="CS750" s="1"/>
      <c r="CT750" s="1"/>
    </row>
    <row r="751" spans="1:100">
      <c r="A751" s="1"/>
      <c r="B751" s="2"/>
      <c r="E751" s="1"/>
      <c r="F751" s="2"/>
      <c r="H751" s="3"/>
      <c r="J751" s="3"/>
      <c r="K751" s="3"/>
      <c r="L751" s="1"/>
      <c r="M751" s="4"/>
      <c r="O751" s="1"/>
      <c r="U751" s="1"/>
      <c r="V751"/>
      <c r="X751" s="111"/>
      <c r="Z751"/>
      <c r="AA751"/>
      <c r="AB751"/>
      <c r="AD751" s="103"/>
      <c r="AE751" s="103"/>
      <c r="AH751"/>
      <c r="AK751" s="107"/>
      <c r="AL751" s="107"/>
      <c r="AM751" s="1"/>
      <c r="AP751" s="100"/>
      <c r="AQ751" s="100"/>
      <c r="AR751" s="100"/>
      <c r="AS751" s="3"/>
      <c r="AT751" s="151"/>
      <c r="AU751"/>
      <c r="AV751" s="147"/>
      <c r="AW751" s="34"/>
      <c r="AY751" s="182"/>
      <c r="BA751" s="100"/>
      <c r="BB751" s="100"/>
      <c r="BC751" s="6"/>
      <c r="BE751" s="1"/>
      <c r="BI751"/>
      <c r="BK751" s="103"/>
      <c r="BL751" s="104"/>
      <c r="BM751" s="1"/>
      <c r="BN751" s="103"/>
      <c r="BO751" s="147"/>
      <c r="BQ751" s="147"/>
      <c r="BR751" s="6"/>
      <c r="BS751" s="11"/>
      <c r="BT751" s="105"/>
      <c r="BU751" s="105"/>
      <c r="BW751" s="5"/>
      <c r="BX751" s="5"/>
      <c r="CA751" s="6"/>
      <c r="CB751" s="1"/>
      <c r="CD751" s="23"/>
      <c r="CE751" s="23"/>
      <c r="CF751" s="8"/>
      <c r="CG751" s="107"/>
      <c r="CI751" s="109"/>
      <c r="CK751" s="10"/>
      <c r="CL751" s="106"/>
      <c r="CR751" s="1"/>
      <c r="CS751" s="1"/>
      <c r="CT751" s="1"/>
    </row>
    <row r="752" spans="1:100">
      <c r="A752" s="1"/>
      <c r="B752" s="2"/>
      <c r="E752" s="1"/>
      <c r="F752" s="2"/>
      <c r="H752" s="3"/>
      <c r="J752" s="3"/>
      <c r="K752" s="3"/>
      <c r="L752" s="1"/>
      <c r="M752" s="4"/>
      <c r="O752" s="1"/>
      <c r="U752" s="1"/>
      <c r="V752"/>
      <c r="X752" s="111"/>
      <c r="Z752"/>
      <c r="AA752"/>
      <c r="AB752"/>
      <c r="AD752" s="103"/>
      <c r="AE752" s="103"/>
      <c r="AH752"/>
      <c r="AK752" s="107"/>
      <c r="AL752" s="107"/>
      <c r="AM752" s="1"/>
      <c r="AP752" s="100"/>
      <c r="AQ752" s="100"/>
      <c r="AR752" s="100"/>
      <c r="AS752" s="3"/>
      <c r="AT752" s="151"/>
      <c r="AU752"/>
      <c r="AV752" s="147"/>
      <c r="AW752" s="34"/>
      <c r="AY752" s="182"/>
      <c r="BA752" s="100"/>
      <c r="BB752" s="100"/>
      <c r="BC752" s="6"/>
      <c r="BE752" s="1"/>
      <c r="BI752"/>
      <c r="BK752" s="103"/>
      <c r="BL752" s="104"/>
      <c r="BM752" s="1"/>
      <c r="BN752" s="103"/>
      <c r="BO752" s="147"/>
      <c r="BQ752" s="147"/>
      <c r="BR752" s="6"/>
      <c r="BS752" s="11"/>
      <c r="BT752" s="105"/>
      <c r="BU752" s="105"/>
      <c r="BW752" s="5"/>
      <c r="BX752" s="5"/>
      <c r="CA752" s="6"/>
      <c r="CB752" s="1"/>
      <c r="CD752" s="23"/>
      <c r="CE752" s="23"/>
      <c r="CF752" s="8"/>
      <c r="CG752" s="107"/>
      <c r="CI752" s="109"/>
      <c r="CK752" s="10"/>
      <c r="CL752" s="106"/>
      <c r="CR752" s="1"/>
      <c r="CS752" s="1"/>
      <c r="CT752" s="1"/>
    </row>
    <row r="753" spans="1:100">
      <c r="A753" s="1"/>
      <c r="B753" s="2"/>
      <c r="E753" s="1"/>
      <c r="F753" s="2"/>
      <c r="H753" s="3"/>
      <c r="J753" s="3"/>
      <c r="K753" s="3"/>
      <c r="L753" s="1"/>
      <c r="M753" s="4"/>
      <c r="O753" s="1"/>
      <c r="U753" s="1"/>
      <c r="V753"/>
      <c r="X753" s="111"/>
      <c r="Z753"/>
      <c r="AA753"/>
      <c r="AB753"/>
      <c r="AD753" s="103"/>
      <c r="AE753" s="103"/>
      <c r="AH753"/>
      <c r="AK753" s="107"/>
      <c r="AL753" s="107"/>
      <c r="AM753" s="1"/>
      <c r="AP753" s="100"/>
      <c r="AQ753" s="100"/>
      <c r="AR753" s="100"/>
      <c r="AS753" s="3"/>
      <c r="AT753" s="151"/>
      <c r="AU753"/>
      <c r="AV753" s="147"/>
      <c r="AW753" s="34"/>
      <c r="AY753" s="182"/>
      <c r="BA753" s="100"/>
      <c r="BB753" s="100"/>
      <c r="BC753" s="6"/>
      <c r="BE753" s="1"/>
      <c r="BI753"/>
      <c r="BK753" s="118"/>
      <c r="BL753" s="104"/>
      <c r="BM753" s="1"/>
      <c r="BN753" s="103"/>
      <c r="BO753" s="147"/>
      <c r="BQ753" s="147"/>
      <c r="BR753" s="6"/>
      <c r="BS753" s="11"/>
      <c r="BT753" s="105"/>
      <c r="BU753" s="105"/>
      <c r="BW753" s="5"/>
      <c r="BX753" s="5"/>
      <c r="CA753" s="6"/>
      <c r="CB753" s="1"/>
      <c r="CD753" s="23"/>
      <c r="CE753" s="23"/>
      <c r="CF753" s="8"/>
      <c r="CG753" s="107"/>
      <c r="CI753" s="109"/>
      <c r="CK753" s="10"/>
      <c r="CL753" s="106"/>
      <c r="CR753" s="1"/>
      <c r="CS753" s="1"/>
      <c r="CT753" s="1"/>
    </row>
    <row r="754" spans="1:100">
      <c r="A754" s="1"/>
      <c r="B754" s="2"/>
      <c r="E754" s="1"/>
      <c r="F754" s="2"/>
      <c r="H754" s="3"/>
      <c r="J754" s="3"/>
      <c r="K754" s="3"/>
      <c r="L754" s="1"/>
      <c r="M754" s="4"/>
      <c r="O754" s="1"/>
      <c r="U754" s="1"/>
      <c r="V754"/>
      <c r="X754" s="111"/>
      <c r="Z754"/>
      <c r="AA754"/>
      <c r="AB754"/>
      <c r="AD754" s="103"/>
      <c r="AE754" s="103"/>
      <c r="AH754"/>
      <c r="AK754" s="107"/>
      <c r="AL754" s="107"/>
      <c r="AM754" s="1"/>
      <c r="AP754" s="100"/>
      <c r="AQ754" s="100"/>
      <c r="AR754" s="100"/>
      <c r="AS754" s="3"/>
      <c r="AT754" s="151"/>
      <c r="AU754"/>
      <c r="AV754" s="147"/>
      <c r="AW754" s="34"/>
      <c r="AY754" s="182"/>
      <c r="BA754" s="100"/>
      <c r="BB754" s="100"/>
      <c r="BC754" s="6"/>
      <c r="BE754" s="1"/>
      <c r="BI754"/>
      <c r="BK754" s="103"/>
      <c r="BL754" s="104"/>
      <c r="BM754" s="1"/>
      <c r="BN754" s="103"/>
      <c r="BO754" s="147"/>
      <c r="BQ754" s="147"/>
      <c r="BR754" s="6"/>
      <c r="BS754" s="11"/>
      <c r="BT754" s="105"/>
      <c r="BU754" s="105"/>
      <c r="BW754" s="5"/>
      <c r="BX754" s="5"/>
      <c r="CA754" s="6"/>
      <c r="CB754" s="1"/>
      <c r="CD754" s="23"/>
      <c r="CE754" s="23"/>
      <c r="CF754" s="8"/>
      <c r="CG754" s="107"/>
      <c r="CI754" s="109"/>
      <c r="CK754" s="10"/>
      <c r="CL754" s="106"/>
      <c r="CR754" s="1"/>
      <c r="CS754" s="1"/>
      <c r="CT754" s="1"/>
    </row>
    <row r="755" spans="1:100">
      <c r="A755" s="1"/>
      <c r="B755" s="2"/>
      <c r="E755" s="1"/>
      <c r="F755" s="2"/>
      <c r="H755" s="3"/>
      <c r="J755" s="3"/>
      <c r="K755" s="3"/>
      <c r="L755" s="1"/>
      <c r="M755" s="4"/>
      <c r="O755" s="1"/>
      <c r="U755" s="1"/>
      <c r="V755"/>
      <c r="X755" s="111"/>
      <c r="Z755"/>
      <c r="AA755"/>
      <c r="AB755"/>
      <c r="AD755" s="103"/>
      <c r="AE755" s="103"/>
      <c r="AH755"/>
      <c r="AK755" s="107"/>
      <c r="AL755" s="107"/>
      <c r="AM755" s="1"/>
      <c r="AP755" s="100"/>
      <c r="AQ755" s="100"/>
      <c r="AR755" s="100"/>
      <c r="AS755" s="3"/>
      <c r="AT755" s="151"/>
      <c r="AU755"/>
      <c r="AV755" s="147"/>
      <c r="AW755" s="34"/>
      <c r="AY755" s="182"/>
      <c r="BA755" s="100"/>
      <c r="BB755" s="100"/>
      <c r="BC755" s="6"/>
      <c r="BE755" s="1"/>
      <c r="BI755"/>
      <c r="BK755" s="120"/>
      <c r="BL755" s="104"/>
      <c r="BM755" s="1"/>
      <c r="BN755" s="103"/>
      <c r="BO755" s="147"/>
      <c r="BQ755" s="147"/>
      <c r="BR755" s="6"/>
      <c r="BS755" s="11"/>
      <c r="BT755" s="105"/>
      <c r="BU755" s="105"/>
      <c r="BW755" s="5"/>
      <c r="BX755" s="5"/>
      <c r="CA755" s="6"/>
      <c r="CB755" s="1"/>
      <c r="CD755" s="23"/>
      <c r="CE755" s="23"/>
      <c r="CF755" s="8"/>
      <c r="CG755" s="107"/>
      <c r="CI755" s="109"/>
      <c r="CK755" s="10"/>
      <c r="CL755" s="106"/>
      <c r="CR755" s="1"/>
      <c r="CS755" s="1"/>
      <c r="CT755" s="1"/>
    </row>
    <row r="756" spans="1:100">
      <c r="A756" s="1"/>
      <c r="B756" s="2"/>
      <c r="E756" s="1"/>
      <c r="F756" s="2"/>
      <c r="H756" s="3"/>
      <c r="J756" s="3"/>
      <c r="K756" s="3"/>
      <c r="L756" s="1"/>
      <c r="M756" s="4"/>
      <c r="O756" s="1"/>
      <c r="U756" s="1"/>
      <c r="V756"/>
      <c r="X756" s="111"/>
      <c r="Z756"/>
      <c r="AA756"/>
      <c r="AB756"/>
      <c r="AD756" s="103"/>
      <c r="AE756" s="103"/>
      <c r="AH756"/>
      <c r="AK756" s="107"/>
      <c r="AL756" s="107"/>
      <c r="AM756" s="1"/>
      <c r="AP756" s="100"/>
      <c r="AQ756" s="100"/>
      <c r="AR756" s="100"/>
      <c r="AS756" s="3"/>
      <c r="AT756" s="151"/>
      <c r="AU756"/>
      <c r="AV756" s="147"/>
      <c r="AW756" s="34"/>
      <c r="AY756" s="182"/>
      <c r="BA756" s="100"/>
      <c r="BB756" s="100"/>
      <c r="BC756" s="6"/>
      <c r="BE756" s="1"/>
      <c r="BI756"/>
      <c r="BK756" s="103"/>
      <c r="BL756" s="104"/>
      <c r="BM756" s="1"/>
      <c r="BN756" s="103"/>
      <c r="BO756" s="147"/>
      <c r="BQ756" s="147"/>
      <c r="BR756" s="6"/>
      <c r="BS756" s="11"/>
      <c r="BT756" s="105"/>
      <c r="BU756" s="105"/>
      <c r="BW756" s="5"/>
      <c r="BX756" s="5"/>
      <c r="CA756" s="6"/>
      <c r="CB756" s="1"/>
      <c r="CD756" s="23"/>
      <c r="CE756" s="23"/>
      <c r="CF756" s="8"/>
      <c r="CG756" s="107"/>
      <c r="CI756" s="109"/>
      <c r="CK756" s="10"/>
      <c r="CL756" s="106"/>
      <c r="CR756" s="1"/>
      <c r="CS756" s="1"/>
      <c r="CT756" s="1"/>
    </row>
    <row r="757" spans="1:100">
      <c r="A757" s="1"/>
      <c r="B757" s="2"/>
      <c r="E757" s="1"/>
      <c r="F757" s="2"/>
      <c r="H757" s="3"/>
      <c r="J757" s="3"/>
      <c r="K757" s="3"/>
      <c r="L757" s="1"/>
      <c r="M757" s="4"/>
      <c r="O757" s="1"/>
      <c r="U757" s="1"/>
      <c r="V757"/>
      <c r="X757" s="111"/>
      <c r="Z757"/>
      <c r="AA757"/>
      <c r="AB757"/>
      <c r="AD757" s="103"/>
      <c r="AE757" s="103"/>
      <c r="AH757"/>
      <c r="AK757" s="107"/>
      <c r="AL757" s="107"/>
      <c r="AM757" s="1"/>
      <c r="AP757" s="100"/>
      <c r="AQ757" s="100"/>
      <c r="AR757" s="100"/>
      <c r="AS757" s="3"/>
      <c r="AT757" s="151"/>
      <c r="AU757"/>
      <c r="AV757" s="147"/>
      <c r="AW757" s="34"/>
      <c r="AY757" s="182"/>
      <c r="BA757" s="100"/>
      <c r="BB757" s="100"/>
      <c r="BC757" s="6"/>
      <c r="BE757" s="1"/>
      <c r="BI757"/>
      <c r="BK757" s="118"/>
      <c r="BL757" s="104"/>
      <c r="BM757" s="1"/>
      <c r="BN757" s="103"/>
      <c r="BO757" s="147"/>
      <c r="BQ757" s="147"/>
      <c r="BR757" s="6"/>
      <c r="BS757" s="11"/>
      <c r="BT757" s="105"/>
      <c r="BU757" s="105"/>
      <c r="BW757" s="5"/>
      <c r="BX757" s="5"/>
      <c r="CA757" s="6"/>
      <c r="CB757" s="1"/>
      <c r="CD757" s="23"/>
      <c r="CE757" s="23"/>
      <c r="CF757" s="8"/>
      <c r="CG757" s="107"/>
      <c r="CI757" s="109"/>
      <c r="CK757" s="10"/>
      <c r="CL757" s="106"/>
      <c r="CR757" s="1"/>
      <c r="CS757" s="1"/>
      <c r="CT757" s="1"/>
    </row>
    <row r="758" spans="1:100">
      <c r="A758" s="1"/>
      <c r="B758" s="2"/>
      <c r="E758" s="1"/>
      <c r="F758" s="2"/>
      <c r="H758" s="3"/>
      <c r="J758" s="3"/>
      <c r="K758" s="3"/>
      <c r="L758" s="1"/>
      <c r="M758" s="4"/>
      <c r="O758" s="1"/>
      <c r="U758" s="1"/>
      <c r="V758"/>
      <c r="X758" s="111"/>
      <c r="Z758"/>
      <c r="AA758"/>
      <c r="AB758"/>
      <c r="AD758" s="103"/>
      <c r="AE758" s="103"/>
      <c r="AH758"/>
      <c r="AK758" s="107"/>
      <c r="AL758" s="107"/>
      <c r="AM758" s="1"/>
      <c r="AP758" s="100"/>
      <c r="AQ758" s="100"/>
      <c r="AR758" s="100"/>
      <c r="AS758" s="3"/>
      <c r="AT758" s="151"/>
      <c r="AU758"/>
      <c r="AV758" s="147"/>
      <c r="AW758" s="34"/>
      <c r="AY758" s="182"/>
      <c r="BA758" s="100"/>
      <c r="BB758" s="100"/>
      <c r="BC758" s="6"/>
      <c r="BE758" s="1"/>
      <c r="BI758"/>
      <c r="BK758" s="103"/>
      <c r="BL758" s="104"/>
      <c r="BM758" s="1"/>
      <c r="BN758" s="103"/>
      <c r="BO758" s="147"/>
      <c r="BQ758" s="147"/>
      <c r="BR758" s="6"/>
      <c r="BS758" s="11"/>
      <c r="BT758" s="105"/>
      <c r="BU758" s="105"/>
      <c r="BW758" s="5"/>
      <c r="BX758" s="5"/>
      <c r="CA758" s="6"/>
      <c r="CB758" s="1"/>
      <c r="CD758" s="23"/>
      <c r="CE758" s="23"/>
      <c r="CF758" s="8"/>
      <c r="CG758" s="107"/>
      <c r="CI758" s="109"/>
      <c r="CK758" s="10"/>
      <c r="CL758" s="106"/>
      <c r="CR758" s="1"/>
      <c r="CS758" s="1"/>
      <c r="CT758" s="1"/>
    </row>
    <row r="759" spans="1:100">
      <c r="A759" s="1"/>
      <c r="B759" s="2"/>
      <c r="E759" s="1"/>
      <c r="F759" s="2"/>
      <c r="H759" s="3"/>
      <c r="J759" s="3"/>
      <c r="K759" s="3"/>
      <c r="L759" s="1"/>
      <c r="M759" s="4"/>
      <c r="O759" s="1"/>
      <c r="U759" s="1"/>
      <c r="V759"/>
      <c r="X759" s="111"/>
      <c r="Z759"/>
      <c r="AA759"/>
      <c r="AB759"/>
      <c r="AD759" s="103"/>
      <c r="AE759" s="103"/>
      <c r="AH759"/>
      <c r="AK759" s="107"/>
      <c r="AL759" s="107"/>
      <c r="AM759" s="1"/>
      <c r="AP759" s="100"/>
      <c r="AQ759" s="100"/>
      <c r="AR759" s="100"/>
      <c r="AS759" s="3"/>
      <c r="AT759" s="151"/>
      <c r="AU759"/>
      <c r="AV759" s="147"/>
      <c r="AW759" s="34"/>
      <c r="AY759" s="182"/>
      <c r="BA759" s="100"/>
      <c r="BB759" s="100"/>
      <c r="BC759" s="6"/>
      <c r="BE759" s="1"/>
      <c r="BI759"/>
      <c r="BK759" s="103"/>
      <c r="BL759" s="104"/>
      <c r="BM759" s="1"/>
      <c r="BN759" s="103"/>
      <c r="BO759" s="147"/>
      <c r="BQ759" s="147"/>
      <c r="BR759" s="6"/>
      <c r="BS759" s="11"/>
      <c r="BT759" s="105"/>
      <c r="BU759" s="105"/>
      <c r="BW759" s="5"/>
      <c r="BX759" s="5"/>
      <c r="CA759" s="6"/>
      <c r="CB759" s="1"/>
      <c r="CD759" s="23"/>
      <c r="CE759" s="23"/>
      <c r="CF759" s="8"/>
      <c r="CG759" s="107"/>
      <c r="CI759" s="109"/>
      <c r="CK759" s="10"/>
      <c r="CL759" s="106"/>
      <c r="CR759" s="1"/>
      <c r="CS759" s="1"/>
      <c r="CT759" s="1"/>
    </row>
    <row r="760" spans="1:100">
      <c r="A760" s="1"/>
      <c r="B760" s="2"/>
      <c r="E760" s="1"/>
      <c r="F760" s="2"/>
      <c r="H760" s="3"/>
      <c r="J760" s="3"/>
      <c r="K760" s="3"/>
      <c r="L760" s="1"/>
      <c r="M760" s="4"/>
      <c r="O760" s="1"/>
      <c r="U760" s="1"/>
      <c r="V760"/>
      <c r="X760" s="111"/>
      <c r="Z760"/>
      <c r="AA760"/>
      <c r="AB760"/>
      <c r="AD760" s="103"/>
      <c r="AE760" s="103"/>
      <c r="AH760"/>
      <c r="AK760" s="107"/>
      <c r="AL760" s="107"/>
      <c r="AM760" s="1"/>
      <c r="AP760" s="100"/>
      <c r="AQ760" s="100"/>
      <c r="AR760" s="100"/>
      <c r="AS760" s="3"/>
      <c r="AT760" s="151"/>
      <c r="AU760"/>
      <c r="AV760" s="147"/>
      <c r="AW760" s="34"/>
      <c r="AY760" s="182"/>
      <c r="BA760" s="100"/>
      <c r="BB760" s="100"/>
      <c r="BC760" s="6"/>
      <c r="BE760" s="1"/>
      <c r="BI760"/>
      <c r="BK760" s="118"/>
      <c r="BL760" s="104"/>
      <c r="BM760" s="1"/>
      <c r="BN760" s="103"/>
      <c r="BO760" s="6"/>
      <c r="BP760" s="103"/>
      <c r="BQ760" s="6"/>
      <c r="BR760" s="6"/>
      <c r="BS760" s="11"/>
      <c r="BT760" s="105"/>
      <c r="BU760" s="105"/>
      <c r="BW760" s="5"/>
      <c r="BX760" s="5"/>
      <c r="CA760" s="6"/>
      <c r="CB760" s="1"/>
      <c r="CD760" s="23"/>
      <c r="CE760" s="23"/>
      <c r="CF760" s="8"/>
      <c r="CG760" s="107"/>
      <c r="CI760" s="109"/>
      <c r="CK760" s="10"/>
      <c r="CL760" s="106"/>
      <c r="CR760" s="1"/>
      <c r="CS760" s="1"/>
      <c r="CT760" s="1"/>
    </row>
    <row r="761" spans="1:100">
      <c r="A761" s="1"/>
      <c r="B761" s="2"/>
      <c r="E761" s="1"/>
      <c r="F761" s="2"/>
      <c r="H761" s="3"/>
      <c r="J761" s="3"/>
      <c r="K761" s="3"/>
      <c r="L761" s="1"/>
      <c r="M761" s="4"/>
      <c r="O761" s="1"/>
      <c r="U761" s="1"/>
      <c r="V761"/>
      <c r="X761" s="111"/>
      <c r="Z761"/>
      <c r="AA761"/>
      <c r="AB761"/>
      <c r="AD761" s="103"/>
      <c r="AE761" s="103"/>
      <c r="AH761"/>
      <c r="AK761" s="107"/>
      <c r="AL761" s="107"/>
      <c r="AM761" s="1"/>
      <c r="AP761" s="100"/>
      <c r="AQ761" s="100"/>
      <c r="AR761" s="100"/>
      <c r="AS761" s="3"/>
      <c r="AT761" s="151"/>
      <c r="AU761"/>
      <c r="AV761" s="147"/>
      <c r="AW761" s="34"/>
      <c r="AY761" s="182"/>
      <c r="BA761" s="100"/>
      <c r="BB761" s="100"/>
      <c r="BC761" s="6"/>
      <c r="BE761" s="1"/>
      <c r="BI761"/>
      <c r="BK761" s="103"/>
      <c r="BL761" s="104"/>
      <c r="BM761" s="1"/>
      <c r="BN761" s="103"/>
      <c r="BO761" s="147"/>
      <c r="BQ761" s="147"/>
      <c r="BR761" s="6"/>
      <c r="BS761" s="11"/>
      <c r="BT761" s="105"/>
      <c r="BU761" s="105"/>
      <c r="BW761" s="5"/>
      <c r="BX761" s="5"/>
      <c r="CA761" s="6"/>
      <c r="CB761" s="1"/>
      <c r="CD761" s="23"/>
      <c r="CE761" s="23"/>
      <c r="CF761" s="8"/>
      <c r="CG761" s="107"/>
      <c r="CI761" s="109"/>
      <c r="CK761" s="10"/>
      <c r="CL761" s="106"/>
      <c r="CR761" s="1"/>
      <c r="CS761" s="1"/>
      <c r="CT761" s="1"/>
    </row>
    <row r="762" spans="1:100">
      <c r="A762" s="1"/>
      <c r="B762" s="2"/>
      <c r="E762" s="1"/>
      <c r="F762" s="2"/>
      <c r="H762" s="3"/>
      <c r="J762" s="3"/>
      <c r="K762" s="3"/>
      <c r="L762" s="1"/>
      <c r="M762" s="4"/>
      <c r="O762" s="1"/>
      <c r="U762" s="1"/>
      <c r="V762"/>
      <c r="X762" s="111"/>
      <c r="Z762"/>
      <c r="AA762"/>
      <c r="AB762"/>
      <c r="AD762" s="103"/>
      <c r="AE762" s="103"/>
      <c r="AH762"/>
      <c r="AK762" s="107"/>
      <c r="AL762" s="107"/>
      <c r="AM762" s="1"/>
      <c r="AP762" s="100"/>
      <c r="AQ762" s="100"/>
      <c r="AR762" s="100"/>
      <c r="AS762" s="3"/>
      <c r="AT762" s="151"/>
      <c r="AU762"/>
      <c r="AV762" s="147"/>
      <c r="AW762" s="34"/>
      <c r="AY762" s="182"/>
      <c r="BA762" s="100"/>
      <c r="BB762" s="100"/>
      <c r="BC762" s="6"/>
      <c r="BE762" s="1"/>
      <c r="BI762"/>
      <c r="BK762" s="118"/>
      <c r="BL762" s="104"/>
      <c r="BM762" s="1"/>
      <c r="BN762" s="103"/>
      <c r="BO762" s="147"/>
      <c r="BQ762" s="147"/>
      <c r="BR762" s="6"/>
      <c r="BS762" s="11"/>
      <c r="BT762" s="105"/>
      <c r="BU762" s="105"/>
      <c r="BW762" s="5"/>
      <c r="BX762" s="5"/>
      <c r="CA762" s="6"/>
      <c r="CB762" s="1"/>
      <c r="CD762" s="23"/>
      <c r="CE762" s="23"/>
      <c r="CF762" s="8"/>
      <c r="CG762" s="107"/>
      <c r="CI762" s="109"/>
      <c r="CK762" s="10"/>
      <c r="CL762" s="106"/>
      <c r="CR762" s="1"/>
      <c r="CS762" s="1"/>
      <c r="CT762" s="1"/>
    </row>
    <row r="763" spans="1:100">
      <c r="A763" s="1"/>
      <c r="B763" s="2"/>
      <c r="E763" s="1"/>
      <c r="F763" s="2"/>
      <c r="H763" s="3"/>
      <c r="J763" s="3"/>
      <c r="K763" s="3"/>
      <c r="L763" s="1"/>
      <c r="M763" s="4"/>
      <c r="O763" s="1"/>
      <c r="U763" s="1"/>
      <c r="V763"/>
      <c r="X763" s="111"/>
      <c r="Z763"/>
      <c r="AA763"/>
      <c r="AB763"/>
      <c r="AD763" s="103"/>
      <c r="AE763" s="103"/>
      <c r="AH763"/>
      <c r="AK763" s="107"/>
      <c r="AL763" s="107"/>
      <c r="AM763" s="1"/>
      <c r="AP763" s="100"/>
      <c r="AQ763" s="100"/>
      <c r="AR763" s="100"/>
      <c r="AS763" s="3"/>
      <c r="AT763" s="151"/>
      <c r="AU763"/>
      <c r="AV763" s="147"/>
      <c r="AW763" s="34"/>
      <c r="AY763" s="182"/>
      <c r="BA763" s="100"/>
      <c r="BB763" s="100"/>
      <c r="BC763" s="147"/>
      <c r="BE763" s="1"/>
      <c r="BK763" s="103"/>
      <c r="BL763" s="104"/>
      <c r="BM763" s="1"/>
      <c r="BN763" s="103"/>
      <c r="BO763" s="147"/>
      <c r="BQ763" s="147"/>
      <c r="BR763" s="6"/>
      <c r="BS763" s="11"/>
      <c r="BT763" s="105"/>
      <c r="BU763" s="105"/>
      <c r="BW763" s="5"/>
      <c r="BX763" s="5"/>
      <c r="CA763" s="6"/>
      <c r="CB763" s="1"/>
      <c r="CD763" s="23"/>
      <c r="CE763" s="23"/>
      <c r="CF763" s="8"/>
      <c r="CG763" s="107"/>
      <c r="CI763" s="109"/>
      <c r="CK763" s="10"/>
      <c r="CL763" s="106"/>
      <c r="CR763" s="1"/>
      <c r="CS763" s="1"/>
      <c r="CT763" s="1"/>
    </row>
    <row r="764" spans="1:100">
      <c r="A764" s="1"/>
      <c r="B764" s="2"/>
      <c r="E764" s="1"/>
      <c r="F764" s="2"/>
      <c r="H764" s="3"/>
      <c r="J764" s="3"/>
      <c r="K764" s="3"/>
      <c r="L764" s="1"/>
      <c r="M764" s="4"/>
      <c r="O764" s="1"/>
      <c r="U764" s="1"/>
      <c r="V764"/>
      <c r="X764" s="111"/>
      <c r="Z764"/>
      <c r="AA764"/>
      <c r="AB764"/>
      <c r="AD764" s="103"/>
      <c r="AE764" s="103"/>
      <c r="AH764"/>
      <c r="AK764" s="107"/>
      <c r="AL764" s="107"/>
      <c r="AM764" s="1"/>
      <c r="AP764" s="100"/>
      <c r="AQ764" s="100"/>
      <c r="AR764" s="100"/>
      <c r="AS764" s="3"/>
      <c r="AT764" s="151"/>
      <c r="AU764"/>
      <c r="AV764" s="147"/>
      <c r="AW764" s="34"/>
      <c r="AY764" s="182"/>
      <c r="BA764" s="100"/>
      <c r="BB764" s="100"/>
      <c r="BC764" s="6"/>
      <c r="BE764" s="1"/>
      <c r="BI764"/>
      <c r="BK764" s="103"/>
      <c r="BL764" s="104"/>
      <c r="BM764" s="1"/>
      <c r="BN764" s="103"/>
      <c r="BO764" s="147"/>
      <c r="BQ764" s="147"/>
      <c r="BR764" s="6"/>
      <c r="BS764" s="11"/>
      <c r="BT764" s="105"/>
      <c r="BU764" s="105"/>
      <c r="BW764" s="5"/>
      <c r="BX764" s="5"/>
      <c r="CA764" s="6"/>
      <c r="CB764" s="1"/>
      <c r="CD764" s="23"/>
      <c r="CE764" s="23"/>
      <c r="CF764" s="8"/>
      <c r="CG764" s="107"/>
      <c r="CI764" s="109"/>
      <c r="CK764" s="10"/>
      <c r="CL764" s="106"/>
      <c r="CR764" s="1"/>
      <c r="CS764" s="1"/>
      <c r="CT764" s="1"/>
    </row>
    <row r="765" spans="1:100">
      <c r="A765" s="1"/>
      <c r="B765" s="2"/>
      <c r="E765" s="1"/>
      <c r="F765" s="2"/>
      <c r="H765" s="3"/>
      <c r="J765" s="3"/>
      <c r="K765" s="3"/>
      <c r="L765" s="1"/>
      <c r="M765" s="4"/>
      <c r="O765" s="1"/>
      <c r="U765" s="1"/>
      <c r="V765"/>
      <c r="X765" s="111"/>
      <c r="Z765"/>
      <c r="AA765"/>
      <c r="AB765"/>
      <c r="AD765" s="103"/>
      <c r="AE765" s="103"/>
      <c r="AH765"/>
      <c r="AK765" s="107"/>
      <c r="AL765" s="107"/>
      <c r="AM765" s="1"/>
      <c r="AP765" s="100"/>
      <c r="AQ765" s="100"/>
      <c r="AR765" s="100"/>
      <c r="AS765" s="3"/>
      <c r="AT765" s="151"/>
      <c r="AU765"/>
      <c r="AV765" s="147"/>
      <c r="AW765" s="34"/>
      <c r="AY765" s="182"/>
      <c r="BA765" s="100"/>
      <c r="BB765" s="100"/>
      <c r="BC765" s="6"/>
      <c r="BE765" s="1"/>
      <c r="BI765"/>
      <c r="BK765" s="103"/>
      <c r="BL765" s="104"/>
      <c r="BM765" s="1"/>
      <c r="BN765" s="103"/>
      <c r="BO765" s="147"/>
      <c r="BQ765" s="147"/>
      <c r="BR765" s="6"/>
      <c r="BS765" s="11"/>
      <c r="BT765" s="105"/>
      <c r="BU765" s="105"/>
      <c r="BW765" s="5"/>
      <c r="BX765" s="5"/>
      <c r="CA765" s="6"/>
      <c r="CB765" s="1"/>
      <c r="CD765" s="23"/>
      <c r="CE765" s="23"/>
      <c r="CF765" s="8"/>
      <c r="CG765" s="107"/>
      <c r="CI765" s="109"/>
      <c r="CK765" s="10"/>
      <c r="CL765" s="106"/>
      <c r="CR765" s="1"/>
      <c r="CS765" s="1"/>
      <c r="CT765" s="1"/>
    </row>
    <row r="766" spans="1:100" s="145" customFormat="1">
      <c r="A766" s="1"/>
      <c r="B766" s="2"/>
      <c r="C766" s="1"/>
      <c r="D766" s="1"/>
      <c r="E766" s="1"/>
      <c r="F766" s="2"/>
      <c r="G766" s="3"/>
      <c r="H766" s="3"/>
      <c r="I766" s="1"/>
      <c r="J766" s="3"/>
      <c r="K766" s="3"/>
      <c r="L766" s="1"/>
      <c r="M766" s="4"/>
      <c r="N766" s="1"/>
      <c r="O766" s="1"/>
      <c r="P766"/>
      <c r="Q766"/>
      <c r="R766"/>
      <c r="S766"/>
      <c r="T766" s="1"/>
      <c r="U766" s="1"/>
      <c r="V766"/>
      <c r="W766" s="1"/>
      <c r="X766" s="111"/>
      <c r="Y766" s="103"/>
      <c r="Z766"/>
      <c r="AA766"/>
      <c r="AB766"/>
      <c r="AC766" s="38"/>
      <c r="AD766" s="103"/>
      <c r="AE766" s="103"/>
      <c r="AF766"/>
      <c r="AG766"/>
      <c r="AH766"/>
      <c r="AI766" s="5"/>
      <c r="AJ766" s="5"/>
      <c r="AK766" s="107"/>
      <c r="AL766" s="107"/>
      <c r="AM766" s="1"/>
      <c r="AN766"/>
      <c r="AO766"/>
      <c r="AP766" s="100"/>
      <c r="AQ766" s="100"/>
      <c r="AR766" s="100"/>
      <c r="AS766" s="3"/>
      <c r="AT766" s="151"/>
      <c r="AU766"/>
      <c r="AV766" s="147"/>
      <c r="AW766" s="34"/>
      <c r="AX766"/>
      <c r="AY766" s="182"/>
      <c r="AZ766"/>
      <c r="BA766" s="100"/>
      <c r="BB766" s="100"/>
      <c r="BC766" s="6"/>
      <c r="BD766" s="1"/>
      <c r="BE766" s="1"/>
      <c r="BF766"/>
      <c r="BG766"/>
      <c r="BH766"/>
      <c r="BI766"/>
      <c r="BJ766" s="1"/>
      <c r="BK766" s="103"/>
      <c r="BL766" s="104"/>
      <c r="BM766" s="1"/>
      <c r="BN766" s="103"/>
      <c r="BO766" s="6"/>
      <c r="BP766" s="1"/>
      <c r="BQ766" s="6"/>
      <c r="BR766" s="6"/>
      <c r="BS766" s="11"/>
      <c r="BT766" s="105"/>
      <c r="BU766" s="105"/>
      <c r="BV766"/>
      <c r="BW766" s="5"/>
      <c r="BX766" s="5"/>
      <c r="BY766" s="1"/>
      <c r="BZ766" s="1"/>
      <c r="CA766" s="6"/>
      <c r="CB766" s="1"/>
      <c r="CC766"/>
      <c r="CD766" s="23"/>
      <c r="CE766" s="23"/>
      <c r="CF766" s="8"/>
      <c r="CG766" s="107"/>
      <c r="CH766" s="1"/>
      <c r="CI766" s="109"/>
      <c r="CJ766" s="10"/>
      <c r="CK766" s="10"/>
      <c r="CL766" s="106"/>
      <c r="CM766" s="1"/>
      <c r="CN766" s="1"/>
      <c r="CO766" s="1"/>
      <c r="CP766" s="1"/>
      <c r="CQ766" s="1"/>
      <c r="CR766" s="1"/>
      <c r="CS766" s="1"/>
      <c r="CT766" s="1"/>
      <c r="CU766"/>
      <c r="CV766"/>
    </row>
    <row r="767" spans="1:100">
      <c r="A767" s="1"/>
      <c r="B767" s="2"/>
      <c r="E767" s="1"/>
      <c r="F767" s="2"/>
      <c r="H767" s="3"/>
      <c r="J767" s="3"/>
      <c r="K767" s="3"/>
      <c r="L767" s="1"/>
      <c r="M767" s="4"/>
      <c r="O767" s="1"/>
      <c r="U767" s="1"/>
      <c r="V767"/>
      <c r="X767" s="111"/>
      <c r="Z767"/>
      <c r="AA767"/>
      <c r="AB767"/>
      <c r="AD767" s="103"/>
      <c r="AE767" s="103"/>
      <c r="AH767"/>
      <c r="AK767" s="107"/>
      <c r="AL767" s="107"/>
      <c r="AM767" s="1"/>
      <c r="AP767" s="100"/>
      <c r="AQ767" s="100"/>
      <c r="AR767" s="100"/>
      <c r="AS767" s="3"/>
      <c r="AT767" s="151"/>
      <c r="AU767"/>
      <c r="AV767" s="147"/>
      <c r="AW767" s="34"/>
      <c r="AY767" s="182"/>
      <c r="BA767" s="100"/>
      <c r="BB767" s="100"/>
      <c r="BC767" s="6"/>
      <c r="BE767" s="1"/>
      <c r="BI767"/>
      <c r="BK767" s="103"/>
      <c r="BL767" s="104"/>
      <c r="BM767" s="1"/>
      <c r="BN767" s="103"/>
      <c r="BO767" s="147"/>
      <c r="BQ767" s="147"/>
      <c r="BR767" s="6"/>
      <c r="BS767" s="11"/>
      <c r="BT767" s="105"/>
      <c r="BU767" s="105"/>
      <c r="BW767" s="5"/>
      <c r="BX767" s="5"/>
      <c r="CA767" s="6"/>
      <c r="CB767" s="1"/>
      <c r="CD767" s="23"/>
      <c r="CE767" s="23"/>
      <c r="CF767" s="8"/>
      <c r="CG767" s="107"/>
      <c r="CI767" s="109"/>
      <c r="CK767" s="10"/>
      <c r="CL767" s="106"/>
      <c r="CR767" s="1"/>
      <c r="CS767" s="1"/>
      <c r="CT767" s="1"/>
    </row>
    <row r="768" spans="1:100">
      <c r="A768" s="1"/>
      <c r="B768" s="2"/>
      <c r="E768" s="1"/>
      <c r="F768" s="2"/>
      <c r="H768" s="3"/>
      <c r="J768" s="3"/>
      <c r="K768" s="3"/>
      <c r="L768" s="1"/>
      <c r="M768" s="4"/>
      <c r="O768" s="1"/>
      <c r="U768" s="1"/>
      <c r="V768"/>
      <c r="X768" s="111"/>
      <c r="Z768"/>
      <c r="AA768"/>
      <c r="AB768" s="155"/>
      <c r="AD768" s="103"/>
      <c r="AE768" s="103"/>
      <c r="AH768"/>
      <c r="AK768" s="107"/>
      <c r="AL768" s="107"/>
      <c r="AM768" s="1"/>
      <c r="AP768" s="100"/>
      <c r="AQ768" s="100"/>
      <c r="AR768" s="100"/>
      <c r="AS768" s="3"/>
      <c r="AT768" s="151"/>
      <c r="AU768"/>
      <c r="AV768" s="147"/>
      <c r="AW768" s="34"/>
      <c r="AY768" s="182"/>
      <c r="BA768" s="100"/>
      <c r="BB768" s="100"/>
      <c r="BC768" s="6"/>
      <c r="BE768" s="1"/>
      <c r="BI768"/>
      <c r="BK768" s="103"/>
      <c r="BL768" s="104"/>
      <c r="BM768" s="1"/>
      <c r="BN768" s="103"/>
      <c r="BO768" s="147"/>
      <c r="BQ768" s="147"/>
      <c r="BR768" s="6"/>
      <c r="BS768" s="11"/>
      <c r="BT768" s="105"/>
      <c r="BU768" s="105"/>
      <c r="BW768" s="5"/>
      <c r="BX768" s="5"/>
      <c r="CA768" s="6"/>
      <c r="CB768" s="1"/>
      <c r="CD768" s="23"/>
      <c r="CE768" s="23"/>
      <c r="CF768" s="8"/>
      <c r="CG768" s="107"/>
      <c r="CI768" s="109"/>
      <c r="CK768" s="10"/>
      <c r="CL768" s="106"/>
      <c r="CR768" s="1"/>
      <c r="CS768" s="1"/>
      <c r="CT768" s="1"/>
    </row>
    <row r="769" spans="1:98">
      <c r="A769" s="1"/>
      <c r="B769" s="2"/>
      <c r="E769" s="1"/>
      <c r="F769" s="2"/>
      <c r="H769" s="3"/>
      <c r="J769" s="3"/>
      <c r="K769" s="3"/>
      <c r="L769" s="1"/>
      <c r="M769" s="4"/>
      <c r="O769" s="1"/>
      <c r="U769" s="1"/>
      <c r="V769"/>
      <c r="X769" s="111"/>
      <c r="Y769"/>
      <c r="Z769"/>
      <c r="AA769"/>
      <c r="AB769"/>
      <c r="AD769" s="103"/>
      <c r="AE769" s="103"/>
      <c r="AH769"/>
      <c r="AK769" s="107"/>
      <c r="AL769" s="107"/>
      <c r="AM769" s="1"/>
      <c r="AP769" s="100"/>
      <c r="AQ769" s="100"/>
      <c r="AR769" s="100"/>
      <c r="AS769" s="3"/>
      <c r="AT769" s="151"/>
      <c r="AU769"/>
      <c r="AV769" s="147"/>
      <c r="AW769" s="34"/>
      <c r="AY769" s="182"/>
      <c r="BA769" s="100"/>
      <c r="BB769" s="100"/>
      <c r="BC769" s="6"/>
      <c r="BE769" s="1"/>
      <c r="BI769"/>
      <c r="BK769" s="103"/>
      <c r="BL769" s="104"/>
      <c r="BM769" s="1"/>
      <c r="BN769" s="103"/>
      <c r="BO769" s="147"/>
      <c r="BQ769" s="147"/>
      <c r="BR769" s="147"/>
      <c r="BS769" s="11"/>
      <c r="BT769" s="105"/>
      <c r="BU769" s="105"/>
      <c r="BW769" s="5"/>
      <c r="BX769" s="5"/>
      <c r="CA769" s="6"/>
      <c r="CB769" s="1"/>
      <c r="CD769" s="23"/>
      <c r="CE769" s="23"/>
      <c r="CF769" s="8"/>
      <c r="CG769" s="107"/>
      <c r="CI769" s="109"/>
      <c r="CK769" s="10"/>
      <c r="CL769" s="106"/>
      <c r="CR769" s="1"/>
      <c r="CS769" s="1"/>
      <c r="CT769" s="1"/>
    </row>
    <row r="770" spans="1:98">
      <c r="A770" s="1"/>
      <c r="B770" s="2"/>
      <c r="E770" s="1"/>
      <c r="F770" s="2"/>
      <c r="H770" s="3"/>
      <c r="J770" s="3"/>
      <c r="K770" s="3"/>
      <c r="L770" s="1"/>
      <c r="M770" s="4"/>
      <c r="N770" s="144"/>
      <c r="O770" s="144"/>
      <c r="P770" s="145"/>
      <c r="Q770" s="145"/>
      <c r="R770" s="145"/>
      <c r="S770" s="145"/>
      <c r="T770" s="144"/>
      <c r="U770" s="144"/>
      <c r="V770" s="145"/>
      <c r="W770" s="144"/>
      <c r="X770" s="172"/>
      <c r="Y770" s="141"/>
      <c r="Z770" s="145"/>
      <c r="AA770" s="145"/>
      <c r="AB770" s="145"/>
      <c r="AC770" s="143"/>
      <c r="AD770" s="141"/>
      <c r="AE770" s="141"/>
      <c r="AF770" s="145"/>
      <c r="AG770" s="145"/>
      <c r="AH770" s="145"/>
      <c r="AI770" s="138"/>
      <c r="AJ770" s="138"/>
      <c r="AK770" s="175"/>
      <c r="AL770" s="175"/>
      <c r="AM770" s="144"/>
      <c r="AN770" s="145"/>
      <c r="AO770" s="145"/>
      <c r="AP770" s="140"/>
      <c r="AQ770" s="140"/>
      <c r="AR770" s="140"/>
      <c r="AS770" s="137"/>
      <c r="AT770" s="176"/>
      <c r="AU770" s="145"/>
      <c r="AV770" s="173"/>
      <c r="AW770" s="178"/>
      <c r="AX770" s="145"/>
      <c r="AY770" s="183"/>
      <c r="AZ770" s="145"/>
      <c r="BA770" s="140"/>
      <c r="BB770" s="140"/>
      <c r="BC770" s="173"/>
      <c r="BD770" s="144"/>
      <c r="BE770" s="144"/>
      <c r="BF770" s="145"/>
      <c r="BG770" s="145"/>
      <c r="BH770" s="145"/>
      <c r="BI770" s="145"/>
      <c r="BJ770" s="144"/>
      <c r="BK770" s="141"/>
      <c r="BL770" s="104"/>
      <c r="BM770" s="144"/>
      <c r="BN770" s="141"/>
      <c r="BO770" s="173"/>
      <c r="BP770" s="144"/>
      <c r="BQ770" s="173"/>
      <c r="BR770" s="144"/>
      <c r="BS770" s="137"/>
      <c r="BT770" s="105"/>
      <c r="BU770" s="105"/>
      <c r="BV770" s="145"/>
      <c r="BW770" s="5"/>
      <c r="BX770" s="5"/>
      <c r="CA770" s="6"/>
      <c r="CB770" s="144"/>
      <c r="CD770" s="23"/>
      <c r="CE770" s="23"/>
      <c r="CF770" s="8"/>
      <c r="CG770" s="175"/>
      <c r="CH770" s="144"/>
      <c r="CI770" s="177"/>
      <c r="CJ770" s="139"/>
      <c r="CK770" s="139"/>
      <c r="CL770" s="136"/>
      <c r="CM770" s="144"/>
      <c r="CN770" s="144"/>
      <c r="CO770" s="144"/>
      <c r="CR770" s="1"/>
      <c r="CS770" s="1"/>
      <c r="CT770" s="1"/>
    </row>
    <row r="771" spans="1:98">
      <c r="A771" s="1"/>
      <c r="B771" s="2"/>
      <c r="E771" s="1"/>
      <c r="F771" s="2"/>
      <c r="H771" s="3"/>
      <c r="J771" s="3"/>
      <c r="K771" s="3"/>
      <c r="L771" s="1"/>
      <c r="M771" s="4"/>
      <c r="O771" s="1"/>
      <c r="U771" s="1"/>
      <c r="V771"/>
      <c r="X771" s="111"/>
      <c r="Z771"/>
      <c r="AA771"/>
      <c r="AB771"/>
      <c r="AD771" s="103"/>
      <c r="AE771" s="103"/>
      <c r="AH771"/>
      <c r="AK771" s="107"/>
      <c r="AL771" s="107"/>
      <c r="AM771" s="1"/>
      <c r="AP771" s="100"/>
      <c r="AQ771" s="100"/>
      <c r="AR771" s="100"/>
      <c r="AS771" s="3"/>
      <c r="AT771" s="151"/>
      <c r="AU771"/>
      <c r="AV771" s="147"/>
      <c r="AW771" s="34"/>
      <c r="AY771" s="182"/>
      <c r="BA771" s="100"/>
      <c r="BB771" s="100"/>
      <c r="BC771" s="6"/>
      <c r="BE771" s="1"/>
      <c r="BI771"/>
      <c r="BK771" s="103"/>
      <c r="BL771" s="104"/>
      <c r="BM771" s="1"/>
      <c r="BN771" s="103"/>
      <c r="BO771" s="147"/>
      <c r="BQ771" s="147"/>
      <c r="BR771" s="6"/>
      <c r="BS771" s="11"/>
      <c r="BT771" s="105"/>
      <c r="BU771" s="105"/>
      <c r="BW771" s="5"/>
      <c r="BX771" s="5"/>
      <c r="CA771" s="6"/>
      <c r="CB771" s="1"/>
      <c r="CD771" s="23"/>
      <c r="CE771" s="23"/>
      <c r="CF771" s="8"/>
      <c r="CG771" s="107"/>
      <c r="CI771" s="109"/>
      <c r="CK771" s="10"/>
      <c r="CL771" s="106"/>
      <c r="CR771" s="1"/>
      <c r="CS771" s="1"/>
      <c r="CT771" s="1"/>
    </row>
    <row r="772" spans="1:98">
      <c r="A772" s="1"/>
      <c r="B772" s="2"/>
      <c r="E772" s="1"/>
      <c r="F772" s="2"/>
      <c r="H772" s="3"/>
      <c r="J772" s="3"/>
      <c r="K772" s="3"/>
      <c r="L772" s="1"/>
      <c r="M772" s="4"/>
      <c r="O772" s="1"/>
      <c r="U772" s="1"/>
      <c r="V772"/>
      <c r="X772" s="111"/>
      <c r="Z772"/>
      <c r="AA772"/>
      <c r="AB772" s="155"/>
      <c r="AD772" s="103"/>
      <c r="AE772" s="103"/>
      <c r="AH772"/>
      <c r="AK772" s="107"/>
      <c r="AL772" s="107"/>
      <c r="AM772" s="1"/>
      <c r="AP772" s="100"/>
      <c r="AQ772" s="100"/>
      <c r="AR772" s="100"/>
      <c r="AS772" s="3"/>
      <c r="AT772" s="151"/>
      <c r="AU772"/>
      <c r="AV772" s="147"/>
      <c r="AW772" s="34"/>
      <c r="AY772" s="182"/>
      <c r="BA772" s="100"/>
      <c r="BB772" s="100"/>
      <c r="BC772" s="6"/>
      <c r="BE772" s="1"/>
      <c r="BI772"/>
      <c r="BK772" s="118"/>
      <c r="BL772" s="104"/>
      <c r="BM772" s="1"/>
      <c r="BN772" s="103"/>
      <c r="BO772" s="6"/>
      <c r="BP772" s="103"/>
      <c r="BQ772" s="6"/>
      <c r="BR772" s="6"/>
      <c r="BS772" s="11"/>
      <c r="BT772" s="105"/>
      <c r="BU772" s="105"/>
      <c r="BW772" s="5"/>
      <c r="BX772" s="5"/>
      <c r="CA772" s="6"/>
      <c r="CB772" s="1"/>
      <c r="CD772" s="23"/>
      <c r="CE772" s="23"/>
      <c r="CF772" s="8"/>
      <c r="CG772" s="107"/>
      <c r="CI772" s="109"/>
      <c r="CK772" s="10"/>
      <c r="CL772" s="106"/>
      <c r="CR772" s="1"/>
      <c r="CS772" s="1"/>
      <c r="CT772" s="1"/>
    </row>
    <row r="773" spans="1:98">
      <c r="A773" s="1"/>
      <c r="B773" s="2"/>
      <c r="E773" s="1"/>
      <c r="F773" s="2"/>
      <c r="H773" s="3"/>
      <c r="J773" s="3"/>
      <c r="K773" s="3"/>
      <c r="L773" s="1"/>
      <c r="M773" s="4"/>
      <c r="O773" s="1"/>
      <c r="U773" s="1"/>
      <c r="V773"/>
      <c r="X773" s="111"/>
      <c r="Z773"/>
      <c r="AA773"/>
      <c r="AB773"/>
      <c r="AD773" s="103"/>
      <c r="AE773" s="103"/>
      <c r="AH773"/>
      <c r="AK773" s="107"/>
      <c r="AL773" s="107"/>
      <c r="AM773" s="1"/>
      <c r="AP773" s="100"/>
      <c r="AQ773" s="100"/>
      <c r="AR773" s="100"/>
      <c r="AS773" s="3"/>
      <c r="AT773" s="151"/>
      <c r="AU773"/>
      <c r="AV773" s="147"/>
      <c r="AW773" s="34"/>
      <c r="AY773" s="182"/>
      <c r="BA773" s="100"/>
      <c r="BB773" s="100"/>
      <c r="BC773" s="6"/>
      <c r="BE773" s="1"/>
      <c r="BI773"/>
      <c r="BK773" s="103"/>
      <c r="BL773" s="104"/>
      <c r="BM773" s="1"/>
      <c r="BN773" s="103"/>
      <c r="BO773" s="147"/>
      <c r="BQ773" s="147"/>
      <c r="BR773" s="6"/>
      <c r="BS773" s="11"/>
      <c r="BT773" s="105"/>
      <c r="BU773" s="105"/>
      <c r="BW773" s="5"/>
      <c r="BX773" s="5"/>
      <c r="CA773" s="6"/>
      <c r="CB773" s="1"/>
      <c r="CD773" s="23"/>
      <c r="CE773" s="23"/>
      <c r="CF773" s="8"/>
      <c r="CG773" s="107"/>
      <c r="CI773" s="109"/>
      <c r="CK773" s="10"/>
      <c r="CL773" s="106"/>
      <c r="CR773" s="1"/>
      <c r="CS773" s="1"/>
      <c r="CT773" s="1"/>
    </row>
    <row r="774" spans="1:98">
      <c r="A774" s="1"/>
      <c r="B774" s="2"/>
      <c r="E774" s="1"/>
      <c r="F774" s="2"/>
      <c r="H774" s="3"/>
      <c r="J774" s="3"/>
      <c r="K774" s="3"/>
      <c r="L774" s="1"/>
      <c r="M774" s="4"/>
      <c r="O774" s="1"/>
      <c r="U774" s="1"/>
      <c r="V774"/>
      <c r="X774" s="111"/>
      <c r="Z774"/>
      <c r="AA774"/>
      <c r="AB774"/>
      <c r="AD774" s="103"/>
      <c r="AE774" s="103"/>
      <c r="AH774"/>
      <c r="AK774" s="107"/>
      <c r="AL774" s="107"/>
      <c r="AM774" s="1"/>
      <c r="AP774" s="100"/>
      <c r="AQ774" s="100"/>
      <c r="AR774" s="100"/>
      <c r="AS774" s="3"/>
      <c r="AT774" s="151"/>
      <c r="AU774"/>
      <c r="AV774" s="147"/>
      <c r="AW774" s="34"/>
      <c r="AY774" s="182"/>
      <c r="BA774" s="100"/>
      <c r="BB774" s="100"/>
      <c r="BC774" s="6"/>
      <c r="BE774" s="1"/>
      <c r="BI774"/>
      <c r="BK774" s="103"/>
      <c r="BL774" s="104"/>
      <c r="BM774" s="1"/>
      <c r="BN774" s="103"/>
      <c r="BO774" s="147"/>
      <c r="BQ774" s="147"/>
      <c r="BR774" s="6"/>
      <c r="BS774" s="11"/>
      <c r="BT774" s="105"/>
      <c r="BU774" s="105"/>
      <c r="BW774" s="5"/>
      <c r="BX774" s="5"/>
      <c r="CA774" s="6"/>
      <c r="CB774" s="1"/>
      <c r="CD774" s="23"/>
      <c r="CE774" s="23"/>
      <c r="CF774" s="8"/>
      <c r="CG774" s="107"/>
      <c r="CI774" s="109"/>
      <c r="CK774" s="10"/>
      <c r="CL774" s="106"/>
      <c r="CR774" s="1"/>
      <c r="CS774" s="1"/>
      <c r="CT774" s="1"/>
    </row>
    <row r="775" spans="1:98">
      <c r="A775" s="1"/>
      <c r="B775" s="2"/>
      <c r="E775" s="1"/>
      <c r="F775" s="2"/>
      <c r="H775" s="3"/>
      <c r="J775" s="3"/>
      <c r="K775" s="3"/>
      <c r="L775" s="1"/>
      <c r="M775" s="4"/>
      <c r="O775" s="1"/>
      <c r="U775" s="1"/>
      <c r="V775"/>
      <c r="X775" s="111"/>
      <c r="Z775"/>
      <c r="AA775"/>
      <c r="AB775" s="155"/>
      <c r="AD775" s="103"/>
      <c r="AE775" s="103"/>
      <c r="AH775"/>
      <c r="AK775" s="107"/>
      <c r="AL775" s="107"/>
      <c r="AM775" s="1"/>
      <c r="AP775" s="100"/>
      <c r="AQ775" s="100"/>
      <c r="AR775" s="100"/>
      <c r="AS775" s="3"/>
      <c r="AT775" s="151"/>
      <c r="AU775"/>
      <c r="AV775" s="147"/>
      <c r="AW775" s="34"/>
      <c r="AY775" s="182"/>
      <c r="BA775" s="100"/>
      <c r="BB775" s="100"/>
      <c r="BC775" s="6"/>
      <c r="BE775" s="1"/>
      <c r="BI775"/>
      <c r="BK775" s="118"/>
      <c r="BL775" s="104"/>
      <c r="BM775" s="1"/>
      <c r="BN775" s="103"/>
      <c r="BO775" s="147"/>
      <c r="BQ775" s="147"/>
      <c r="BR775" s="6"/>
      <c r="BS775" s="11"/>
      <c r="BT775" s="105"/>
      <c r="BU775" s="105"/>
      <c r="BW775" s="5"/>
      <c r="BX775" s="5"/>
      <c r="CA775" s="6"/>
      <c r="CB775" s="1"/>
      <c r="CD775" s="23"/>
      <c r="CE775" s="23"/>
      <c r="CF775" s="8"/>
      <c r="CG775" s="107"/>
      <c r="CI775" s="109"/>
      <c r="CK775" s="10"/>
      <c r="CL775" s="106"/>
      <c r="CR775" s="1"/>
      <c r="CS775" s="1"/>
      <c r="CT775" s="1"/>
    </row>
    <row r="776" spans="1:98">
      <c r="A776" s="1"/>
      <c r="B776" s="2"/>
      <c r="E776" s="1"/>
      <c r="F776" s="2"/>
      <c r="H776" s="3"/>
      <c r="J776" s="3"/>
      <c r="K776" s="3"/>
      <c r="L776" s="1"/>
      <c r="M776" s="4"/>
      <c r="O776" s="1"/>
      <c r="U776" s="1"/>
      <c r="V776"/>
      <c r="X776" s="111"/>
      <c r="Z776"/>
      <c r="AA776"/>
      <c r="AB776"/>
      <c r="AD776" s="103"/>
      <c r="AE776" s="103"/>
      <c r="AH776"/>
      <c r="AK776" s="107"/>
      <c r="AL776" s="107"/>
      <c r="AM776" s="1"/>
      <c r="AP776" s="100"/>
      <c r="AQ776" s="100"/>
      <c r="AR776" s="100"/>
      <c r="AS776" s="3"/>
      <c r="AT776" s="151"/>
      <c r="AU776"/>
      <c r="AV776" s="147"/>
      <c r="AW776" s="34"/>
      <c r="AY776" s="182"/>
      <c r="BA776" s="100"/>
      <c r="BB776" s="100"/>
      <c r="BC776" s="6"/>
      <c r="BE776" s="1"/>
      <c r="BI776"/>
      <c r="BK776" s="103"/>
      <c r="BL776" s="104"/>
      <c r="BM776" s="1"/>
      <c r="BN776" s="103"/>
      <c r="BO776" s="147"/>
      <c r="BQ776" s="147"/>
      <c r="BR776" s="6"/>
      <c r="BS776" s="11"/>
      <c r="BT776" s="105"/>
      <c r="BU776" s="105"/>
      <c r="BW776" s="5"/>
      <c r="BX776" s="5"/>
      <c r="CA776" s="6"/>
      <c r="CB776" s="1"/>
      <c r="CD776" s="23"/>
      <c r="CE776" s="23"/>
      <c r="CF776" s="8"/>
      <c r="CG776" s="107"/>
      <c r="CI776" s="109"/>
      <c r="CK776" s="10"/>
      <c r="CL776" s="106"/>
      <c r="CR776" s="1"/>
      <c r="CS776" s="1"/>
      <c r="CT776" s="1"/>
    </row>
    <row r="777" spans="1:98">
      <c r="A777" s="1"/>
      <c r="B777" s="2"/>
      <c r="E777" s="1"/>
      <c r="F777" s="2"/>
      <c r="H777" s="3"/>
      <c r="J777" s="3"/>
      <c r="K777" s="3"/>
      <c r="L777" s="1"/>
      <c r="M777" s="4"/>
      <c r="O777" s="1"/>
      <c r="U777" s="1"/>
      <c r="V777"/>
      <c r="X777" s="111"/>
      <c r="Z777"/>
      <c r="AA777"/>
      <c r="AB777"/>
      <c r="AD777" s="103"/>
      <c r="AE777" s="103"/>
      <c r="AH777"/>
      <c r="AK777" s="107"/>
      <c r="AL777" s="107"/>
      <c r="AM777" s="1"/>
      <c r="AP777" s="100"/>
      <c r="AQ777" s="100"/>
      <c r="AR777" s="100"/>
      <c r="AS777" s="3"/>
      <c r="AT777" s="151"/>
      <c r="AU777"/>
      <c r="AV777" s="147"/>
      <c r="AW777" s="34"/>
      <c r="AY777" s="182"/>
      <c r="BA777" s="100"/>
      <c r="BB777" s="100"/>
      <c r="BC777" s="6"/>
      <c r="BE777" s="1"/>
      <c r="BI777"/>
      <c r="BK777" s="103"/>
      <c r="BL777" s="104"/>
      <c r="BM777" s="1"/>
      <c r="BN777" s="103"/>
      <c r="BO777" s="6"/>
      <c r="BQ777" s="6"/>
      <c r="BR777" s="6"/>
      <c r="BS777" s="11"/>
      <c r="BT777" s="105"/>
      <c r="BU777" s="105"/>
      <c r="BW777" s="5"/>
      <c r="BX777" s="5"/>
      <c r="CA777" s="6"/>
      <c r="CB777" s="1"/>
      <c r="CD777" s="23"/>
      <c r="CE777" s="23"/>
      <c r="CF777" s="8"/>
      <c r="CG777" s="107"/>
      <c r="CI777" s="109"/>
      <c r="CK777" s="10"/>
      <c r="CL777" s="106"/>
      <c r="CR777" s="1"/>
      <c r="CS777" s="1"/>
      <c r="CT777" s="1"/>
    </row>
    <row r="778" spans="1:98">
      <c r="A778" s="1"/>
      <c r="B778" s="2"/>
      <c r="E778" s="1"/>
      <c r="F778" s="2"/>
      <c r="H778" s="3"/>
      <c r="J778" s="3"/>
      <c r="K778" s="3"/>
      <c r="L778" s="1"/>
      <c r="M778" s="4"/>
      <c r="O778" s="1"/>
      <c r="U778" s="1"/>
      <c r="V778"/>
      <c r="X778" s="111"/>
      <c r="Z778"/>
      <c r="AA778"/>
      <c r="AB778"/>
      <c r="AD778" s="103"/>
      <c r="AE778" s="103"/>
      <c r="AH778"/>
      <c r="AK778" s="107"/>
      <c r="AL778" s="107"/>
      <c r="AM778" s="1"/>
      <c r="AP778" s="100"/>
      <c r="AQ778" s="100"/>
      <c r="AR778" s="100"/>
      <c r="AS778" s="3"/>
      <c r="AT778" s="151"/>
      <c r="AU778"/>
      <c r="AV778" s="147"/>
      <c r="AW778" s="34"/>
      <c r="AY778" s="182"/>
      <c r="BA778" s="100"/>
      <c r="BB778" s="100"/>
      <c r="BC778" s="6"/>
      <c r="BE778" s="1"/>
      <c r="BI778"/>
      <c r="BK778" s="103"/>
      <c r="BL778" s="104"/>
      <c r="BM778" s="1"/>
      <c r="BN778" s="103"/>
      <c r="BO778" s="147"/>
      <c r="BQ778" s="147"/>
      <c r="BR778" s="6"/>
      <c r="BS778" s="11"/>
      <c r="BT778" s="105"/>
      <c r="BU778" s="105"/>
      <c r="BW778" s="5"/>
      <c r="BX778" s="5"/>
      <c r="CA778" s="6"/>
      <c r="CB778" s="1"/>
      <c r="CD778" s="23"/>
      <c r="CE778" s="23"/>
      <c r="CF778" s="8"/>
      <c r="CG778" s="107"/>
      <c r="CI778" s="109"/>
      <c r="CK778" s="10"/>
      <c r="CL778" s="106"/>
      <c r="CR778" s="1"/>
      <c r="CS778" s="1"/>
      <c r="CT778" s="1"/>
    </row>
    <row r="779" spans="1:98">
      <c r="A779" s="1"/>
      <c r="B779" s="2"/>
      <c r="E779" s="1"/>
      <c r="F779" s="2"/>
      <c r="H779" s="3"/>
      <c r="J779" s="3"/>
      <c r="K779" s="3"/>
      <c r="L779" s="1"/>
      <c r="M779" s="4"/>
      <c r="N779" s="144"/>
      <c r="O779" s="144"/>
      <c r="P779" s="145"/>
      <c r="Q779" s="145"/>
      <c r="R779" s="145"/>
      <c r="S779" s="145"/>
      <c r="T779" s="144"/>
      <c r="U779" s="144"/>
      <c r="V779" s="145"/>
      <c r="W779" s="144"/>
      <c r="X779" s="172"/>
      <c r="Y779" s="141"/>
      <c r="Z779" s="145"/>
      <c r="AA779" s="145"/>
      <c r="AB779" s="145"/>
      <c r="AC779" s="143"/>
      <c r="AD779" s="141"/>
      <c r="AE779" s="141"/>
      <c r="AF779" s="145"/>
      <c r="AG779" s="145"/>
      <c r="AH779" s="145"/>
      <c r="AI779" s="138"/>
      <c r="AJ779" s="138"/>
      <c r="AK779" s="175"/>
      <c r="AL779" s="175"/>
      <c r="AM779" s="144"/>
      <c r="AN779" s="145"/>
      <c r="AO779" s="145"/>
      <c r="AP779" s="140"/>
      <c r="AQ779" s="140"/>
      <c r="AR779" s="140"/>
      <c r="AS779" s="137"/>
      <c r="AT779" s="176"/>
      <c r="AU779" s="145"/>
      <c r="AV779" s="173"/>
      <c r="AW779" s="178"/>
      <c r="AX779" s="145"/>
      <c r="AY779" s="183"/>
      <c r="AZ779" s="145"/>
      <c r="BA779" s="140"/>
      <c r="BB779" s="140"/>
      <c r="BC779" s="173"/>
      <c r="BD779" s="144"/>
      <c r="BE779" s="144"/>
      <c r="BF779" s="145"/>
      <c r="BG779" s="145"/>
      <c r="BH779" s="145"/>
      <c r="BI779" s="145"/>
      <c r="BJ779" s="144"/>
      <c r="BK779" s="141"/>
      <c r="BL779" s="142"/>
      <c r="BM779" s="144"/>
      <c r="BN779" s="141"/>
      <c r="BO779" s="173"/>
      <c r="BP779" s="144"/>
      <c r="BQ779" s="173"/>
      <c r="BR779" s="144"/>
      <c r="BS779" s="137"/>
      <c r="BT779" s="105"/>
      <c r="BU779" s="105"/>
      <c r="BV779" s="145"/>
      <c r="BW779" s="5"/>
      <c r="BX779" s="5"/>
      <c r="CA779" s="6"/>
      <c r="CB779" s="144"/>
      <c r="CC779" s="145"/>
      <c r="CD779" s="187"/>
      <c r="CE779" s="187"/>
      <c r="CF779" s="8"/>
      <c r="CG779" s="175"/>
      <c r="CH779" s="144"/>
      <c r="CI779" s="177"/>
      <c r="CJ779" s="139"/>
      <c r="CK779" s="139"/>
      <c r="CL779" s="136"/>
      <c r="CM779" s="144"/>
      <c r="CN779" s="144"/>
      <c r="CO779" s="144"/>
      <c r="CR779" s="1"/>
      <c r="CS779" s="1"/>
      <c r="CT779" s="1"/>
    </row>
    <row r="780" spans="1:98" ht="15" customHeight="1">
      <c r="A780" s="1"/>
      <c r="B780" s="2"/>
      <c r="E780" s="1"/>
      <c r="F780" s="2"/>
      <c r="H780" s="3"/>
      <c r="J780" s="3"/>
      <c r="K780" s="3"/>
      <c r="L780" s="1"/>
      <c r="M780" s="4"/>
      <c r="O780" s="1"/>
      <c r="U780" s="1"/>
      <c r="V780"/>
      <c r="X780" s="111"/>
      <c r="Z780"/>
      <c r="AA780"/>
      <c r="AB780"/>
      <c r="AD780" s="103"/>
      <c r="AE780" s="103"/>
      <c r="AH780"/>
      <c r="AK780" s="107"/>
      <c r="AL780" s="107"/>
      <c r="AM780" s="1"/>
      <c r="AP780" s="100"/>
      <c r="AQ780" s="100"/>
      <c r="AR780" s="100"/>
      <c r="AS780" s="3"/>
      <c r="AT780" s="151"/>
      <c r="AU780"/>
      <c r="AV780" s="147"/>
      <c r="AW780" s="34"/>
      <c r="AY780" s="182"/>
      <c r="BA780" s="100"/>
      <c r="BB780" s="100"/>
      <c r="BC780" s="6"/>
      <c r="BE780" s="1"/>
      <c r="BI780"/>
      <c r="BK780" s="103"/>
      <c r="BL780" s="104"/>
      <c r="BM780" s="1"/>
      <c r="BN780" s="103"/>
      <c r="BO780" s="147"/>
      <c r="BQ780" s="147"/>
      <c r="BR780" s="6"/>
      <c r="BS780" s="11"/>
      <c r="BT780" s="105"/>
      <c r="BU780" s="105"/>
      <c r="BW780" s="5"/>
      <c r="BX780" s="5"/>
      <c r="CA780" s="6"/>
      <c r="CB780" s="1"/>
      <c r="CD780" s="23"/>
      <c r="CE780" s="23"/>
      <c r="CF780" s="8"/>
      <c r="CG780" s="107"/>
      <c r="CI780" s="109"/>
      <c r="CK780" s="10"/>
      <c r="CL780" s="106"/>
      <c r="CR780" s="1"/>
      <c r="CS780" s="1"/>
      <c r="CT780" s="1"/>
    </row>
    <row r="781" spans="1:98">
      <c r="A781" s="1"/>
      <c r="B781" s="2"/>
      <c r="E781" s="1"/>
      <c r="F781" s="2"/>
      <c r="H781" s="3"/>
      <c r="J781" s="3"/>
      <c r="K781" s="3"/>
      <c r="L781" s="1"/>
      <c r="M781" s="4"/>
      <c r="O781" s="1"/>
      <c r="U781" s="1"/>
      <c r="V781"/>
      <c r="X781" s="111"/>
      <c r="Z781"/>
      <c r="AA781"/>
      <c r="AB781"/>
      <c r="AD781" s="103"/>
      <c r="AE781" s="103"/>
      <c r="AH781"/>
      <c r="AK781" s="107"/>
      <c r="AL781" s="107"/>
      <c r="AM781" s="1"/>
      <c r="AP781" s="100"/>
      <c r="AQ781" s="100"/>
      <c r="AR781" s="100"/>
      <c r="AS781" s="3"/>
      <c r="AT781" s="151"/>
      <c r="AU781"/>
      <c r="AV781" s="147"/>
      <c r="AW781" s="34"/>
      <c r="AY781" s="182"/>
      <c r="BA781" s="100"/>
      <c r="BB781" s="100"/>
      <c r="BC781" s="6"/>
      <c r="BE781" s="1"/>
      <c r="BI781"/>
      <c r="BK781" s="103"/>
      <c r="BL781" s="104"/>
      <c r="BM781" s="1"/>
      <c r="BN781" s="103"/>
      <c r="BO781" s="147"/>
      <c r="BQ781" s="147"/>
      <c r="BR781" s="147"/>
      <c r="BS781" s="11"/>
      <c r="BT781" s="105"/>
      <c r="BU781" s="105"/>
      <c r="BW781" s="5"/>
      <c r="BX781" s="5"/>
      <c r="CA781" s="6"/>
      <c r="CB781" s="1"/>
      <c r="CD781" s="23"/>
      <c r="CE781" s="23"/>
      <c r="CF781" s="8"/>
      <c r="CG781" s="107"/>
      <c r="CI781" s="109"/>
      <c r="CK781" s="10"/>
      <c r="CL781" s="106"/>
      <c r="CR781" s="1"/>
      <c r="CS781" s="1"/>
      <c r="CT781" s="1"/>
    </row>
    <row r="782" spans="1:98">
      <c r="A782" s="1"/>
      <c r="B782" s="2"/>
      <c r="E782" s="1"/>
      <c r="F782" s="2"/>
      <c r="H782" s="3"/>
      <c r="J782" s="3"/>
      <c r="K782" s="3"/>
      <c r="L782" s="1"/>
      <c r="M782" s="4"/>
      <c r="O782" s="1"/>
      <c r="U782" s="1"/>
      <c r="V782"/>
      <c r="X782" s="111"/>
      <c r="Z782"/>
      <c r="AA782"/>
      <c r="AB782"/>
      <c r="AD782" s="103"/>
      <c r="AE782" s="103"/>
      <c r="AH782"/>
      <c r="AK782" s="107"/>
      <c r="AL782" s="107"/>
      <c r="AM782" s="1"/>
      <c r="AP782" s="100"/>
      <c r="AQ782" s="100"/>
      <c r="AR782" s="100"/>
      <c r="AS782" s="3"/>
      <c r="AT782" s="151"/>
      <c r="AU782"/>
      <c r="AV782" s="147"/>
      <c r="AW782" s="34"/>
      <c r="AY782" s="182"/>
      <c r="BA782" s="100"/>
      <c r="BB782" s="100"/>
      <c r="BC782" s="6"/>
      <c r="BE782" s="1"/>
      <c r="BI782"/>
      <c r="BK782" s="103"/>
      <c r="BL782" s="104"/>
      <c r="BM782" s="1"/>
      <c r="BN782" s="103"/>
      <c r="BO782" s="147"/>
      <c r="BQ782" s="147"/>
      <c r="BR782" s="6"/>
      <c r="BS782" s="11"/>
      <c r="BT782" s="105"/>
      <c r="BU782" s="105"/>
      <c r="BW782" s="5"/>
      <c r="BX782" s="5"/>
      <c r="CA782" s="6"/>
      <c r="CB782" s="1"/>
      <c r="CD782" s="23"/>
      <c r="CE782" s="23"/>
      <c r="CF782" s="8"/>
      <c r="CG782" s="107"/>
      <c r="CI782" s="109"/>
      <c r="CK782" s="10"/>
      <c r="CL782" s="106"/>
      <c r="CR782" s="1"/>
      <c r="CS782" s="1"/>
      <c r="CT782" s="1"/>
    </row>
    <row r="783" spans="1:98">
      <c r="A783" s="1"/>
      <c r="B783" s="2"/>
      <c r="E783" s="1"/>
      <c r="F783" s="2"/>
      <c r="H783" s="3"/>
      <c r="J783" s="3"/>
      <c r="K783" s="3"/>
      <c r="L783" s="1"/>
      <c r="M783" s="4"/>
      <c r="O783" s="1"/>
      <c r="U783" s="1"/>
      <c r="V783"/>
      <c r="X783" s="111"/>
      <c r="Z783"/>
      <c r="AA783"/>
      <c r="AB783"/>
      <c r="AD783" s="103"/>
      <c r="AE783" s="103"/>
      <c r="AH783"/>
      <c r="AK783" s="107"/>
      <c r="AL783" s="107"/>
      <c r="AM783" s="1"/>
      <c r="AP783" s="100"/>
      <c r="AQ783" s="100"/>
      <c r="AR783" s="100"/>
      <c r="AS783" s="3"/>
      <c r="AT783" s="151"/>
      <c r="AU783"/>
      <c r="AV783" s="147"/>
      <c r="AW783" s="34"/>
      <c r="AY783" s="182"/>
      <c r="BA783" s="100"/>
      <c r="BB783" s="100"/>
      <c r="BC783" s="6"/>
      <c r="BE783" s="1"/>
      <c r="BI783"/>
      <c r="BK783" s="103"/>
      <c r="BL783" s="104"/>
      <c r="BM783" s="1"/>
      <c r="BN783" s="103"/>
      <c r="BO783" s="147"/>
      <c r="BQ783" s="147"/>
      <c r="BR783" s="6"/>
      <c r="BS783" s="11"/>
      <c r="BT783" s="105"/>
      <c r="BU783" s="105"/>
      <c r="BW783" s="5"/>
      <c r="BX783" s="5"/>
      <c r="CA783" s="6"/>
      <c r="CB783" s="1"/>
      <c r="CD783" s="23"/>
      <c r="CE783" s="23"/>
      <c r="CF783" s="8"/>
      <c r="CG783" s="107"/>
      <c r="CI783" s="109"/>
      <c r="CK783" s="10"/>
      <c r="CL783" s="106"/>
      <c r="CR783" s="1"/>
      <c r="CS783" s="1"/>
      <c r="CT783" s="1"/>
    </row>
    <row r="784" spans="1:98">
      <c r="A784" s="1"/>
      <c r="B784" s="2"/>
      <c r="E784" s="1"/>
      <c r="F784" s="2"/>
      <c r="H784" s="3"/>
      <c r="J784" s="3"/>
      <c r="K784" s="3"/>
      <c r="L784" s="1"/>
      <c r="M784" s="4"/>
      <c r="O784" s="1"/>
      <c r="U784" s="1"/>
      <c r="V784"/>
      <c r="X784" s="111"/>
      <c r="Z784"/>
      <c r="AA784"/>
      <c r="AB784"/>
      <c r="AD784" s="103"/>
      <c r="AE784" s="103"/>
      <c r="AH784"/>
      <c r="AK784" s="107"/>
      <c r="AL784" s="107"/>
      <c r="AM784" s="1"/>
      <c r="AP784" s="100"/>
      <c r="AQ784" s="100"/>
      <c r="AR784" s="100"/>
      <c r="AS784" s="3"/>
      <c r="AT784" s="151"/>
      <c r="AU784"/>
      <c r="AV784" s="147"/>
      <c r="AW784" s="34"/>
      <c r="AY784" s="182"/>
      <c r="BA784" s="100"/>
      <c r="BB784" s="100"/>
      <c r="BC784" s="6"/>
      <c r="BE784" s="1"/>
      <c r="BI784"/>
      <c r="BK784" s="103"/>
      <c r="BL784" s="104"/>
      <c r="BM784" s="1"/>
      <c r="BN784" s="103"/>
      <c r="BO784" s="147"/>
      <c r="BQ784" s="147"/>
      <c r="BR784" s="147"/>
      <c r="BS784" s="11"/>
      <c r="BT784" s="105"/>
      <c r="BU784" s="105"/>
      <c r="BW784" s="5"/>
      <c r="BX784" s="5"/>
      <c r="CA784" s="6"/>
      <c r="CB784" s="1"/>
      <c r="CD784" s="23"/>
      <c r="CE784" s="23"/>
      <c r="CF784" s="8"/>
      <c r="CG784" s="107"/>
      <c r="CI784" s="109"/>
      <c r="CK784" s="10"/>
      <c r="CL784" s="106"/>
      <c r="CR784" s="1"/>
      <c r="CS784" s="1"/>
      <c r="CT784" s="1"/>
    </row>
    <row r="785" spans="1:100">
      <c r="A785" s="1"/>
      <c r="B785" s="2"/>
      <c r="E785" s="1"/>
      <c r="F785" s="2"/>
      <c r="H785" s="3"/>
      <c r="J785" s="3"/>
      <c r="K785" s="3"/>
      <c r="L785" s="1"/>
      <c r="M785" s="4"/>
      <c r="O785" s="1"/>
      <c r="U785" s="1"/>
      <c r="V785"/>
      <c r="X785" s="111"/>
      <c r="Y785"/>
      <c r="Z785"/>
      <c r="AA785"/>
      <c r="AB785"/>
      <c r="AD785" s="103"/>
      <c r="AE785" s="103"/>
      <c r="AH785"/>
      <c r="AK785" s="107"/>
      <c r="AL785" s="107"/>
      <c r="AM785" s="1"/>
      <c r="AP785" s="100"/>
      <c r="AQ785" s="100"/>
      <c r="AR785" s="100"/>
      <c r="AS785" s="3"/>
      <c r="AT785" s="151"/>
      <c r="AU785"/>
      <c r="AV785" s="147"/>
      <c r="AW785" s="34"/>
      <c r="AY785" s="182"/>
      <c r="BA785" s="100"/>
      <c r="BB785" s="100"/>
      <c r="BC785" s="6"/>
      <c r="BE785" s="1"/>
      <c r="BI785"/>
      <c r="BK785" s="103"/>
      <c r="BL785" s="104"/>
      <c r="BM785" s="1"/>
      <c r="BN785" s="103"/>
      <c r="BO785" s="147"/>
      <c r="BQ785" s="147"/>
      <c r="BR785" s="6"/>
      <c r="BS785" s="11"/>
      <c r="BT785" s="105"/>
      <c r="BU785" s="105"/>
      <c r="BW785" s="5"/>
      <c r="BX785" s="5"/>
      <c r="CA785" s="6"/>
      <c r="CB785" s="1"/>
      <c r="CD785" s="23"/>
      <c r="CE785" s="23"/>
      <c r="CF785" s="8"/>
      <c r="CG785" s="107"/>
      <c r="CI785" s="109"/>
      <c r="CK785" s="10"/>
      <c r="CL785" s="106"/>
      <c r="CR785" s="1"/>
      <c r="CS785" s="1"/>
      <c r="CT785" s="1"/>
    </row>
    <row r="786" spans="1:100">
      <c r="A786" s="1"/>
      <c r="B786" s="2"/>
      <c r="E786" s="1"/>
      <c r="F786" s="2"/>
      <c r="H786" s="3"/>
      <c r="J786" s="3"/>
      <c r="K786" s="3"/>
      <c r="L786" s="1"/>
      <c r="M786" s="4"/>
      <c r="O786" s="1"/>
      <c r="U786" s="1"/>
      <c r="V786"/>
      <c r="X786" s="111"/>
      <c r="Y786"/>
      <c r="Z786"/>
      <c r="AA786"/>
      <c r="AB786"/>
      <c r="AD786" s="103"/>
      <c r="AE786" s="103"/>
      <c r="AH786"/>
      <c r="AK786" s="107"/>
      <c r="AL786" s="107"/>
      <c r="AM786" s="1"/>
      <c r="AP786" s="100"/>
      <c r="AQ786" s="100"/>
      <c r="AR786" s="100"/>
      <c r="AS786" s="3"/>
      <c r="AT786" s="151"/>
      <c r="AU786"/>
      <c r="AV786" s="147"/>
      <c r="AW786" s="34"/>
      <c r="AY786" s="182"/>
      <c r="BA786" s="100"/>
      <c r="BB786" s="100"/>
      <c r="BC786" s="6"/>
      <c r="BE786" s="1"/>
      <c r="BI786"/>
      <c r="BK786" s="103"/>
      <c r="BL786" s="104"/>
      <c r="BM786" s="1"/>
      <c r="BN786" s="103"/>
      <c r="BO786" s="147"/>
      <c r="BQ786" s="147"/>
      <c r="BR786" s="6"/>
      <c r="BS786" s="11"/>
      <c r="BT786" s="105"/>
      <c r="BU786" s="105"/>
      <c r="BW786" s="5"/>
      <c r="BX786" s="5"/>
      <c r="CA786" s="6"/>
      <c r="CB786" s="1"/>
      <c r="CD786" s="23"/>
      <c r="CE786" s="23"/>
      <c r="CF786" s="8"/>
      <c r="CG786" s="107"/>
      <c r="CI786" s="109"/>
      <c r="CK786" s="10"/>
      <c r="CL786" s="106"/>
      <c r="CR786" s="1"/>
      <c r="CS786" s="1"/>
      <c r="CT786" s="1"/>
    </row>
    <row r="787" spans="1:100">
      <c r="A787" s="1"/>
      <c r="B787" s="2"/>
      <c r="E787" s="1"/>
      <c r="F787" s="2"/>
      <c r="H787" s="3"/>
      <c r="J787" s="3"/>
      <c r="K787" s="3"/>
      <c r="L787" s="1"/>
      <c r="M787" s="4"/>
      <c r="O787" s="1"/>
      <c r="U787" s="1"/>
      <c r="V787"/>
      <c r="X787" s="111"/>
      <c r="Y787"/>
      <c r="Z787"/>
      <c r="AA787"/>
      <c r="AB787"/>
      <c r="AD787" s="103"/>
      <c r="AE787" s="103"/>
      <c r="AH787"/>
      <c r="AJ787" s="7"/>
      <c r="AK787" s="107"/>
      <c r="AL787" s="107"/>
      <c r="AM787" s="1"/>
      <c r="AP787" s="100"/>
      <c r="AQ787" s="100"/>
      <c r="AR787" s="100"/>
      <c r="AS787" s="3"/>
      <c r="AT787" s="151"/>
      <c r="AU787"/>
      <c r="AV787" s="147"/>
      <c r="AW787" s="34"/>
      <c r="AY787" s="182"/>
      <c r="BA787" s="100"/>
      <c r="BB787" s="100"/>
      <c r="BC787" s="6"/>
      <c r="BE787" s="1"/>
      <c r="BI787"/>
      <c r="BK787" s="103"/>
      <c r="BL787" s="104"/>
      <c r="BM787" s="1"/>
      <c r="BN787" s="103"/>
      <c r="BO787" s="147"/>
      <c r="BQ787" s="147"/>
      <c r="BR787" s="6"/>
      <c r="BS787" s="11"/>
      <c r="BT787" s="105"/>
      <c r="BU787" s="105"/>
      <c r="BW787" s="5"/>
      <c r="BX787" s="5"/>
      <c r="CA787" s="6"/>
      <c r="CB787" s="1"/>
      <c r="CD787" s="23"/>
      <c r="CE787" s="23"/>
      <c r="CF787" s="8"/>
      <c r="CG787" s="107"/>
      <c r="CI787" s="109"/>
      <c r="CK787" s="10"/>
      <c r="CL787" s="106"/>
      <c r="CR787" s="1"/>
      <c r="CS787" s="1"/>
      <c r="CT787" s="1"/>
    </row>
    <row r="788" spans="1:100">
      <c r="A788" s="1"/>
      <c r="B788" s="2"/>
      <c r="E788" s="1"/>
      <c r="F788" s="2"/>
      <c r="H788" s="3"/>
      <c r="J788" s="3"/>
      <c r="K788" s="3"/>
      <c r="L788" s="1"/>
      <c r="M788" s="4"/>
      <c r="O788" s="1"/>
      <c r="U788" s="1"/>
      <c r="V788"/>
      <c r="X788" s="111"/>
      <c r="Z788"/>
      <c r="AA788"/>
      <c r="AB788"/>
      <c r="AD788" s="103"/>
      <c r="AE788" s="103"/>
      <c r="AH788"/>
      <c r="AK788" s="107"/>
      <c r="AL788" s="107"/>
      <c r="AM788" s="1"/>
      <c r="AP788" s="100"/>
      <c r="AQ788" s="100"/>
      <c r="AR788" s="100"/>
      <c r="AS788" s="3"/>
      <c r="AT788" s="151"/>
      <c r="AU788"/>
      <c r="AV788" s="147"/>
      <c r="AW788" s="34"/>
      <c r="AY788" s="182"/>
      <c r="BA788" s="100"/>
      <c r="BB788" s="100"/>
      <c r="BC788" s="6"/>
      <c r="BE788" s="1"/>
      <c r="BI788"/>
      <c r="BK788" s="118"/>
      <c r="BL788" s="104"/>
      <c r="BM788" s="1"/>
      <c r="BN788" s="103"/>
      <c r="BO788" s="147"/>
      <c r="BQ788" s="147"/>
      <c r="BR788" s="6"/>
      <c r="BS788" s="11"/>
      <c r="BT788" s="105"/>
      <c r="BU788" s="105"/>
      <c r="BW788" s="5"/>
      <c r="BX788" s="5"/>
      <c r="CA788" s="6"/>
      <c r="CB788" s="1"/>
      <c r="CD788" s="23"/>
      <c r="CE788" s="23"/>
      <c r="CF788" s="8"/>
      <c r="CG788" s="107"/>
      <c r="CI788" s="109"/>
      <c r="CK788" s="10"/>
      <c r="CL788" s="106"/>
      <c r="CR788" s="1"/>
      <c r="CS788" s="1"/>
      <c r="CT788" s="1"/>
    </row>
    <row r="789" spans="1:100">
      <c r="A789" s="1"/>
      <c r="B789" s="2"/>
      <c r="E789" s="1"/>
      <c r="F789" s="2"/>
      <c r="H789" s="3"/>
      <c r="J789" s="3"/>
      <c r="K789" s="3"/>
      <c r="L789" s="1"/>
      <c r="M789" s="4"/>
      <c r="O789" s="1"/>
      <c r="U789" s="1"/>
      <c r="V789"/>
      <c r="X789" s="111"/>
      <c r="Z789"/>
      <c r="AA789"/>
      <c r="AB789"/>
      <c r="AD789" s="103"/>
      <c r="AE789" s="103"/>
      <c r="AH789"/>
      <c r="AK789" s="107"/>
      <c r="AL789" s="107"/>
      <c r="AM789" s="1"/>
      <c r="AP789" s="100"/>
      <c r="AQ789" s="100"/>
      <c r="AR789" s="100"/>
      <c r="AS789" s="3"/>
      <c r="AT789" s="151"/>
      <c r="AU789"/>
      <c r="AV789" s="147"/>
      <c r="AW789" s="34"/>
      <c r="AY789" s="182"/>
      <c r="BA789" s="100"/>
      <c r="BB789" s="100"/>
      <c r="BC789" s="6"/>
      <c r="BE789" s="1"/>
      <c r="BI789"/>
      <c r="BK789" s="118"/>
      <c r="BL789" s="104"/>
      <c r="BM789" s="1"/>
      <c r="BN789" s="103"/>
      <c r="BO789" s="6"/>
      <c r="BP789" s="103"/>
      <c r="BQ789" s="6"/>
      <c r="BR789" s="6"/>
      <c r="BS789" s="11"/>
      <c r="BT789" s="105"/>
      <c r="BU789" s="105"/>
      <c r="BW789" s="5"/>
      <c r="BX789" s="5"/>
      <c r="CA789" s="6"/>
      <c r="CB789" s="1"/>
      <c r="CD789" s="23"/>
      <c r="CE789" s="23"/>
      <c r="CF789" s="8"/>
      <c r="CG789" s="107"/>
      <c r="CI789" s="109"/>
      <c r="CK789" s="10"/>
      <c r="CL789" s="106"/>
      <c r="CR789" s="1"/>
      <c r="CS789" s="1"/>
      <c r="CT789" s="1"/>
    </row>
    <row r="790" spans="1:100" s="145" customFormat="1">
      <c r="A790" s="1"/>
      <c r="B790" s="2"/>
      <c r="C790" s="1"/>
      <c r="D790" s="1"/>
      <c r="E790" s="1"/>
      <c r="F790" s="2"/>
      <c r="G790" s="3"/>
      <c r="H790" s="3"/>
      <c r="I790" s="1"/>
      <c r="J790" s="3"/>
      <c r="K790" s="3"/>
      <c r="L790" s="1"/>
      <c r="M790" s="4"/>
      <c r="N790" s="1"/>
      <c r="O790" s="1"/>
      <c r="P790"/>
      <c r="Q790"/>
      <c r="R790"/>
      <c r="S790"/>
      <c r="T790" s="1"/>
      <c r="U790" s="1"/>
      <c r="V790"/>
      <c r="W790" s="1"/>
      <c r="X790" s="111"/>
      <c r="Y790" s="103"/>
      <c r="Z790"/>
      <c r="AA790"/>
      <c r="AB790"/>
      <c r="AC790" s="38"/>
      <c r="AD790" s="103"/>
      <c r="AE790" s="103"/>
      <c r="AF790"/>
      <c r="AG790"/>
      <c r="AH790"/>
      <c r="AI790" s="5"/>
      <c r="AJ790" s="5"/>
      <c r="AK790" s="107"/>
      <c r="AL790" s="107"/>
      <c r="AM790" s="1"/>
      <c r="AN790"/>
      <c r="AO790"/>
      <c r="AP790" s="100"/>
      <c r="AQ790" s="100"/>
      <c r="AR790" s="100"/>
      <c r="AS790" s="3"/>
      <c r="AT790" s="151"/>
      <c r="AU790"/>
      <c r="AV790" s="147"/>
      <c r="AW790" s="34"/>
      <c r="AX790"/>
      <c r="AY790" s="182"/>
      <c r="AZ790"/>
      <c r="BA790" s="100"/>
      <c r="BB790" s="100"/>
      <c r="BC790" s="6"/>
      <c r="BD790" s="1"/>
      <c r="BE790" s="1"/>
      <c r="BF790"/>
      <c r="BG790"/>
      <c r="BH790"/>
      <c r="BI790"/>
      <c r="BJ790" s="1"/>
      <c r="BK790" s="103"/>
      <c r="BL790" s="104"/>
      <c r="BM790" s="1"/>
      <c r="BN790" s="103"/>
      <c r="BO790" s="147"/>
      <c r="BP790" s="1"/>
      <c r="BQ790" s="147"/>
      <c r="BR790" s="6"/>
      <c r="BS790" s="11"/>
      <c r="BT790" s="105"/>
      <c r="BU790" s="105"/>
      <c r="BV790"/>
      <c r="BW790" s="5"/>
      <c r="BX790" s="5"/>
      <c r="BY790" s="1"/>
      <c r="BZ790" s="1"/>
      <c r="CA790" s="6"/>
      <c r="CB790" s="1"/>
      <c r="CC790"/>
      <c r="CD790" s="23"/>
      <c r="CE790" s="23"/>
      <c r="CF790" s="8"/>
      <c r="CG790" s="107"/>
      <c r="CH790" s="1"/>
      <c r="CI790" s="109"/>
      <c r="CJ790" s="10"/>
      <c r="CK790" s="10"/>
      <c r="CL790" s="106"/>
      <c r="CM790" s="1"/>
      <c r="CN790" s="1"/>
      <c r="CO790" s="1"/>
      <c r="CP790" s="1"/>
      <c r="CQ790" s="1"/>
      <c r="CR790" s="1"/>
      <c r="CS790" s="1"/>
      <c r="CT790" s="1"/>
      <c r="CU790"/>
      <c r="CV790"/>
    </row>
    <row r="791" spans="1:100">
      <c r="A791" s="1"/>
      <c r="B791" s="2"/>
      <c r="E791" s="1"/>
      <c r="F791" s="2"/>
      <c r="H791" s="3"/>
      <c r="J791" s="3"/>
      <c r="K791" s="3"/>
      <c r="L791" s="1"/>
      <c r="M791" s="4"/>
      <c r="O791" s="1"/>
      <c r="U791" s="1"/>
      <c r="V791"/>
      <c r="X791" s="111"/>
      <c r="Z791"/>
      <c r="AA791"/>
      <c r="AB791" s="155"/>
      <c r="AD791" s="103"/>
      <c r="AE791" s="103"/>
      <c r="AH791"/>
      <c r="AK791" s="107"/>
      <c r="AL791" s="107"/>
      <c r="AM791" s="1"/>
      <c r="AP791" s="100"/>
      <c r="AQ791" s="100"/>
      <c r="AR791" s="100"/>
      <c r="AS791" s="3"/>
      <c r="AT791" s="151"/>
      <c r="AU791"/>
      <c r="AV791" s="147"/>
      <c r="AW791" s="34"/>
      <c r="AY791" s="182"/>
      <c r="BA791" s="100"/>
      <c r="BB791" s="100"/>
      <c r="BC791" s="6"/>
      <c r="BE791" s="1"/>
      <c r="BI791"/>
      <c r="BK791" s="103"/>
      <c r="BL791" s="104"/>
      <c r="BM791" s="1"/>
      <c r="BN791" s="103"/>
      <c r="BO791" s="147"/>
      <c r="BQ791" s="147"/>
      <c r="BR791" s="6"/>
      <c r="BS791" s="11"/>
      <c r="BT791" s="105"/>
      <c r="BU791" s="105"/>
      <c r="BW791" s="5"/>
      <c r="BX791" s="5"/>
      <c r="CA791" s="6"/>
      <c r="CB791" s="1"/>
      <c r="CD791" s="23"/>
      <c r="CE791" s="23"/>
      <c r="CF791" s="8"/>
      <c r="CG791" s="107"/>
      <c r="CI791" s="109"/>
      <c r="CK791" s="10"/>
      <c r="CL791" s="106"/>
      <c r="CR791" s="1"/>
      <c r="CS791" s="1"/>
      <c r="CT791" s="1"/>
    </row>
    <row r="792" spans="1:100">
      <c r="A792" s="1"/>
      <c r="B792" s="2"/>
      <c r="E792" s="1"/>
      <c r="F792" s="2"/>
      <c r="H792" s="3"/>
      <c r="J792" s="3"/>
      <c r="K792" s="3"/>
      <c r="L792" s="1"/>
      <c r="M792" s="4"/>
      <c r="O792" s="1"/>
      <c r="U792" s="1"/>
      <c r="V792"/>
      <c r="X792" s="111"/>
      <c r="Z792"/>
      <c r="AA792"/>
      <c r="AB792"/>
      <c r="AD792" s="103"/>
      <c r="AE792" s="103"/>
      <c r="AH792"/>
      <c r="AK792" s="107"/>
      <c r="AL792" s="107"/>
      <c r="AM792" s="1"/>
      <c r="AP792" s="100"/>
      <c r="AQ792" s="100"/>
      <c r="AR792" s="100"/>
      <c r="AS792" s="3"/>
      <c r="AT792" s="151"/>
      <c r="AU792"/>
      <c r="AV792" s="147"/>
      <c r="AW792" s="34"/>
      <c r="AY792" s="182"/>
      <c r="BA792" s="100"/>
      <c r="BB792" s="100"/>
      <c r="BC792" s="6"/>
      <c r="BE792" s="1"/>
      <c r="BI792"/>
      <c r="BK792" s="103"/>
      <c r="BL792" s="104"/>
      <c r="BM792" s="1"/>
      <c r="BN792" s="103"/>
      <c r="BO792" s="147"/>
      <c r="BQ792" s="147"/>
      <c r="BR792" s="6"/>
      <c r="BS792" s="11"/>
      <c r="BT792" s="105"/>
      <c r="BU792" s="105"/>
      <c r="BW792" s="5"/>
      <c r="BX792" s="5"/>
      <c r="CA792" s="6"/>
      <c r="CB792" s="1"/>
      <c r="CD792" s="23"/>
      <c r="CE792" s="23"/>
      <c r="CF792" s="8"/>
      <c r="CG792" s="107"/>
      <c r="CI792" s="109"/>
      <c r="CK792" s="10"/>
      <c r="CL792" s="106"/>
      <c r="CR792" s="1"/>
      <c r="CS792" s="1"/>
      <c r="CT792" s="1"/>
    </row>
    <row r="793" spans="1:100">
      <c r="A793" s="1"/>
      <c r="B793" s="2"/>
      <c r="E793" s="1"/>
      <c r="F793" s="2"/>
      <c r="H793" s="3"/>
      <c r="J793" s="3"/>
      <c r="K793" s="3"/>
      <c r="L793" s="1"/>
      <c r="M793" s="4"/>
      <c r="O793" s="1"/>
      <c r="U793" s="1"/>
      <c r="V793"/>
      <c r="X793" s="111"/>
      <c r="Z793"/>
      <c r="AA793"/>
      <c r="AB793" s="155"/>
      <c r="AD793" s="103"/>
      <c r="AE793" s="103"/>
      <c r="AH793"/>
      <c r="AK793" s="107"/>
      <c r="AL793" s="107"/>
      <c r="AM793" s="1"/>
      <c r="AP793" s="100"/>
      <c r="AQ793" s="100"/>
      <c r="AR793" s="100"/>
      <c r="AS793" s="3"/>
      <c r="AT793" s="151"/>
      <c r="AU793"/>
      <c r="AV793" s="147"/>
      <c r="AW793" s="34"/>
      <c r="AY793" s="182"/>
      <c r="BA793" s="100"/>
      <c r="BB793" s="100"/>
      <c r="BC793" s="6"/>
      <c r="BE793" s="1"/>
      <c r="BI793"/>
      <c r="BK793" s="103"/>
      <c r="BL793" s="104"/>
      <c r="BM793" s="1"/>
      <c r="BN793" s="103"/>
      <c r="BO793" s="147"/>
      <c r="BQ793" s="147"/>
      <c r="BR793" s="6"/>
      <c r="BS793" s="11"/>
      <c r="BT793" s="105"/>
      <c r="BU793" s="105"/>
      <c r="BW793" s="5"/>
      <c r="BX793" s="5"/>
      <c r="CA793" s="6"/>
      <c r="CB793" s="1"/>
      <c r="CD793" s="23"/>
      <c r="CE793" s="23"/>
      <c r="CF793" s="8"/>
      <c r="CG793" s="107"/>
      <c r="CI793" s="109"/>
      <c r="CK793" s="10"/>
      <c r="CL793" s="106"/>
      <c r="CR793" s="1"/>
      <c r="CS793" s="1"/>
      <c r="CT793" s="1"/>
    </row>
    <row r="794" spans="1:100">
      <c r="A794" s="1"/>
      <c r="B794" s="2"/>
      <c r="E794" s="1"/>
      <c r="F794" s="2"/>
      <c r="H794" s="3"/>
      <c r="J794" s="3"/>
      <c r="K794" s="3"/>
      <c r="L794" s="1"/>
      <c r="M794" s="4"/>
      <c r="O794" s="1"/>
      <c r="U794" s="1"/>
      <c r="V794"/>
      <c r="X794" s="111"/>
      <c r="Z794"/>
      <c r="AA794"/>
      <c r="AB794" s="155"/>
      <c r="AD794" s="103"/>
      <c r="AE794" s="103"/>
      <c r="AH794"/>
      <c r="AK794" s="107"/>
      <c r="AL794" s="107"/>
      <c r="AM794" s="1"/>
      <c r="AP794" s="100"/>
      <c r="AQ794" s="100"/>
      <c r="AR794" s="100"/>
      <c r="AS794" s="3"/>
      <c r="AT794" s="151"/>
      <c r="AU794"/>
      <c r="AV794" s="147"/>
      <c r="AW794" s="34"/>
      <c r="AY794" s="182"/>
      <c r="BA794" s="100"/>
      <c r="BB794" s="100"/>
      <c r="BC794" s="6"/>
      <c r="BE794" s="1"/>
      <c r="BI794"/>
      <c r="BK794" s="103"/>
      <c r="BL794" s="104"/>
      <c r="BM794" s="1"/>
      <c r="BN794" s="103"/>
      <c r="BO794" s="147"/>
      <c r="BQ794" s="147"/>
      <c r="BR794" s="6"/>
      <c r="BS794" s="11"/>
      <c r="BT794" s="105"/>
      <c r="BU794" s="105"/>
      <c r="BW794" s="5"/>
      <c r="BX794" s="5"/>
      <c r="CA794" s="6"/>
      <c r="CB794" s="1"/>
      <c r="CD794" s="23"/>
      <c r="CE794" s="23"/>
      <c r="CF794" s="8"/>
      <c r="CG794" s="107"/>
      <c r="CI794" s="109"/>
      <c r="CK794" s="10"/>
      <c r="CL794" s="106"/>
      <c r="CR794" s="1"/>
      <c r="CS794" s="1"/>
      <c r="CT794" s="1"/>
    </row>
    <row r="795" spans="1:100">
      <c r="A795" s="1"/>
      <c r="B795" s="2"/>
      <c r="E795" s="1"/>
      <c r="F795" s="2"/>
      <c r="H795" s="3"/>
      <c r="J795" s="3"/>
      <c r="K795" s="3"/>
      <c r="L795" s="1"/>
      <c r="M795" s="4"/>
      <c r="O795" s="1"/>
      <c r="U795" s="1"/>
      <c r="V795"/>
      <c r="X795" s="111"/>
      <c r="Z795"/>
      <c r="AA795"/>
      <c r="AB795"/>
      <c r="AD795" s="103"/>
      <c r="AE795" s="103"/>
      <c r="AH795"/>
      <c r="AK795" s="107"/>
      <c r="AL795" s="107"/>
      <c r="AM795" s="1"/>
      <c r="AP795" s="100"/>
      <c r="AQ795" s="100"/>
      <c r="AR795" s="100"/>
      <c r="AS795" s="3"/>
      <c r="AT795" s="151"/>
      <c r="AU795"/>
      <c r="AV795" s="147"/>
      <c r="AW795" s="34"/>
      <c r="AY795" s="182"/>
      <c r="BA795" s="100"/>
      <c r="BB795" s="100"/>
      <c r="BC795" s="6"/>
      <c r="BE795" s="1"/>
      <c r="BI795"/>
      <c r="BK795" s="103"/>
      <c r="BL795" s="104"/>
      <c r="BM795" s="1"/>
      <c r="BN795" s="103"/>
      <c r="BO795" s="147"/>
      <c r="BQ795" s="147"/>
      <c r="BR795" s="6"/>
      <c r="BS795" s="11"/>
      <c r="BT795" s="105"/>
      <c r="BU795" s="105"/>
      <c r="BW795" s="5"/>
      <c r="BX795" s="5"/>
      <c r="CA795" s="6"/>
      <c r="CB795" s="1"/>
      <c r="CD795" s="23"/>
      <c r="CE795" s="23"/>
      <c r="CF795" s="8"/>
      <c r="CG795" s="107"/>
      <c r="CI795" s="109"/>
      <c r="CK795" s="10"/>
      <c r="CL795" s="106"/>
      <c r="CR795" s="1"/>
      <c r="CS795" s="1"/>
      <c r="CT795" s="1"/>
    </row>
    <row r="796" spans="1:100">
      <c r="A796" s="1"/>
      <c r="B796" s="2"/>
      <c r="E796" s="1"/>
      <c r="F796" s="2"/>
      <c r="H796" s="3"/>
      <c r="J796" s="3"/>
      <c r="K796" s="3"/>
      <c r="L796" s="1"/>
      <c r="M796" s="4"/>
      <c r="O796" s="1"/>
      <c r="U796" s="1"/>
      <c r="V796"/>
      <c r="X796" s="111"/>
      <c r="Z796"/>
      <c r="AA796"/>
      <c r="AB796"/>
      <c r="AD796" s="103"/>
      <c r="AE796" s="103"/>
      <c r="AH796"/>
      <c r="AK796" s="107"/>
      <c r="AL796" s="107"/>
      <c r="AM796" s="1"/>
      <c r="AP796" s="100"/>
      <c r="AQ796" s="100"/>
      <c r="AR796" s="100"/>
      <c r="AS796" s="3"/>
      <c r="AT796" s="151"/>
      <c r="AU796"/>
      <c r="AV796" s="147"/>
      <c r="AW796" s="34"/>
      <c r="AY796" s="182"/>
      <c r="BA796" s="100"/>
      <c r="BB796" s="100"/>
      <c r="BC796" s="6"/>
      <c r="BE796" s="1"/>
      <c r="BI796"/>
      <c r="BK796" s="103"/>
      <c r="BL796" s="104"/>
      <c r="BM796" s="1"/>
      <c r="BN796" s="103"/>
      <c r="BO796" s="147"/>
      <c r="BQ796" s="147"/>
      <c r="BR796" s="6"/>
      <c r="BS796" s="11"/>
      <c r="BT796" s="105"/>
      <c r="BU796" s="105"/>
      <c r="BW796" s="5"/>
      <c r="BX796" s="5"/>
      <c r="CA796" s="6"/>
      <c r="CB796" s="1"/>
      <c r="CD796" s="23"/>
      <c r="CE796" s="23"/>
      <c r="CF796" s="8"/>
      <c r="CG796" s="107"/>
      <c r="CI796" s="109"/>
      <c r="CK796" s="10"/>
      <c r="CL796" s="106"/>
      <c r="CR796" s="1"/>
      <c r="CS796" s="1"/>
      <c r="CT796" s="1"/>
    </row>
    <row r="797" spans="1:100">
      <c r="A797" s="1"/>
      <c r="B797" s="2"/>
      <c r="E797" s="1"/>
      <c r="F797" s="2"/>
      <c r="H797" s="3"/>
      <c r="J797" s="3"/>
      <c r="K797" s="3"/>
      <c r="L797" s="1"/>
      <c r="M797" s="4"/>
      <c r="O797" s="1"/>
      <c r="U797" s="1"/>
      <c r="V797"/>
      <c r="X797" s="111"/>
      <c r="Z797"/>
      <c r="AA797"/>
      <c r="AB797"/>
      <c r="AD797" s="103"/>
      <c r="AE797" s="103"/>
      <c r="AH797"/>
      <c r="AK797" s="107"/>
      <c r="AL797" s="107"/>
      <c r="AM797" s="1"/>
      <c r="AP797" s="100"/>
      <c r="AQ797" s="100"/>
      <c r="AR797" s="100"/>
      <c r="AS797" s="3"/>
      <c r="AT797" s="151"/>
      <c r="AU797"/>
      <c r="AV797" s="147"/>
      <c r="AW797" s="34"/>
      <c r="AY797" s="182"/>
      <c r="BA797" s="100"/>
      <c r="BB797" s="100"/>
      <c r="BC797" s="6"/>
      <c r="BE797" s="1"/>
      <c r="BI797"/>
      <c r="BK797" s="103"/>
      <c r="BL797" s="104"/>
      <c r="BM797" s="1"/>
      <c r="BN797" s="103"/>
      <c r="BO797" s="147"/>
      <c r="BQ797" s="147"/>
      <c r="BR797" s="6"/>
      <c r="BS797" s="11"/>
      <c r="BT797" s="105"/>
      <c r="BU797" s="105"/>
      <c r="BW797" s="5"/>
      <c r="BX797" s="5"/>
      <c r="CA797" s="6"/>
      <c r="CB797" s="1"/>
      <c r="CD797" s="23"/>
      <c r="CE797" s="23"/>
      <c r="CF797" s="8"/>
      <c r="CG797" s="107"/>
      <c r="CI797" s="109"/>
      <c r="CK797" s="10"/>
      <c r="CL797" s="106"/>
      <c r="CR797" s="1"/>
      <c r="CS797" s="1"/>
      <c r="CT797" s="1"/>
    </row>
    <row r="798" spans="1:100">
      <c r="A798" s="1"/>
      <c r="B798" s="2"/>
      <c r="E798" s="1"/>
      <c r="F798" s="2"/>
      <c r="H798" s="3"/>
      <c r="J798" s="3"/>
      <c r="K798" s="3"/>
      <c r="L798" s="1"/>
      <c r="M798" s="4"/>
      <c r="O798" s="1"/>
      <c r="U798" s="1"/>
      <c r="V798"/>
      <c r="X798" s="111"/>
      <c r="Z798"/>
      <c r="AA798"/>
      <c r="AB798" s="155"/>
      <c r="AD798" s="103"/>
      <c r="AE798" s="103"/>
      <c r="AH798"/>
      <c r="AK798" s="107"/>
      <c r="AL798" s="107"/>
      <c r="AM798" s="1"/>
      <c r="AP798" s="100"/>
      <c r="AQ798" s="100"/>
      <c r="AR798" s="100"/>
      <c r="AS798" s="3"/>
      <c r="AT798" s="151"/>
      <c r="AU798"/>
      <c r="AV798" s="147"/>
      <c r="AW798" s="34"/>
      <c r="AY798" s="182"/>
      <c r="BA798" s="100"/>
      <c r="BB798" s="100"/>
      <c r="BC798" s="6"/>
      <c r="BE798" s="1"/>
      <c r="BI798"/>
      <c r="BK798" s="103"/>
      <c r="BL798" s="104"/>
      <c r="BM798" s="1"/>
      <c r="BN798" s="103"/>
      <c r="BO798" s="147"/>
      <c r="BQ798" s="147"/>
      <c r="BR798" s="6"/>
      <c r="BS798" s="11"/>
      <c r="BT798" s="105"/>
      <c r="BU798" s="105"/>
      <c r="BW798" s="5"/>
      <c r="BX798" s="5"/>
      <c r="CA798" s="6"/>
      <c r="CB798" s="1"/>
      <c r="CD798" s="23"/>
      <c r="CE798" s="23"/>
      <c r="CF798" s="8"/>
      <c r="CG798" s="107"/>
      <c r="CI798" s="109"/>
      <c r="CK798" s="10"/>
      <c r="CL798" s="106"/>
      <c r="CR798" s="1"/>
      <c r="CS798" s="1"/>
      <c r="CT798" s="1"/>
    </row>
    <row r="799" spans="1:100">
      <c r="A799" s="1"/>
      <c r="B799" s="2"/>
      <c r="E799" s="1"/>
      <c r="F799" s="2"/>
      <c r="H799" s="3"/>
      <c r="J799" s="3"/>
      <c r="K799" s="3"/>
      <c r="L799" s="1"/>
      <c r="M799" s="4"/>
      <c r="O799" s="1"/>
      <c r="U799" s="1"/>
      <c r="V799"/>
      <c r="X799" s="111"/>
      <c r="Y799"/>
      <c r="Z799"/>
      <c r="AA799"/>
      <c r="AB799"/>
      <c r="AD799" s="103"/>
      <c r="AE799" s="103"/>
      <c r="AH799"/>
      <c r="AK799" s="107"/>
      <c r="AL799" s="107"/>
      <c r="AM799" s="1"/>
      <c r="AP799" s="100"/>
      <c r="AQ799" s="100"/>
      <c r="AR799" s="100"/>
      <c r="AS799" s="3"/>
      <c r="AT799" s="151"/>
      <c r="AU799"/>
      <c r="AV799" s="147"/>
      <c r="AW799" s="34"/>
      <c r="AY799" s="182"/>
      <c r="BA799" s="100"/>
      <c r="BB799" s="100"/>
      <c r="BC799" s="6"/>
      <c r="BE799" s="1"/>
      <c r="BI799"/>
      <c r="BK799" s="103"/>
      <c r="BL799" s="104"/>
      <c r="BM799" s="1"/>
      <c r="BN799" s="103"/>
      <c r="BO799" s="147"/>
      <c r="BQ799" s="147"/>
      <c r="BR799" s="6"/>
      <c r="BS799" s="11"/>
      <c r="BT799" s="105"/>
      <c r="BU799" s="105"/>
      <c r="BW799" s="5"/>
      <c r="BX799" s="5"/>
      <c r="CA799" s="6"/>
      <c r="CB799" s="1"/>
      <c r="CD799" s="23"/>
      <c r="CE799" s="23"/>
      <c r="CF799" s="8"/>
      <c r="CG799" s="107"/>
      <c r="CI799" s="109"/>
      <c r="CK799" s="10"/>
      <c r="CL799" s="106"/>
      <c r="CR799" s="1"/>
      <c r="CS799" s="1"/>
      <c r="CT799" s="1"/>
    </row>
    <row r="800" spans="1:100">
      <c r="A800" s="1"/>
      <c r="B800" s="2"/>
      <c r="E800" s="1"/>
      <c r="F800" s="2"/>
      <c r="H800" s="3"/>
      <c r="J800" s="3"/>
      <c r="K800" s="3"/>
      <c r="L800" s="1"/>
      <c r="M800" s="4"/>
      <c r="O800" s="1"/>
      <c r="U800" s="1"/>
      <c r="V800"/>
      <c r="X800" s="111"/>
      <c r="Z800"/>
      <c r="AA800"/>
      <c r="AB800"/>
      <c r="AD800" s="103"/>
      <c r="AE800" s="103"/>
      <c r="AH800"/>
      <c r="AK800" s="107"/>
      <c r="AL800" s="107"/>
      <c r="AM800" s="1"/>
      <c r="AP800" s="100"/>
      <c r="AQ800" s="100"/>
      <c r="AR800" s="100"/>
      <c r="AS800" s="3"/>
      <c r="AT800" s="151"/>
      <c r="AU800"/>
      <c r="AV800" s="147"/>
      <c r="AW800" s="34"/>
      <c r="AY800" s="182"/>
      <c r="BA800" s="100"/>
      <c r="BB800" s="100"/>
      <c r="BC800" s="6"/>
      <c r="BE800" s="1"/>
      <c r="BI800"/>
      <c r="BK800" s="103"/>
      <c r="BL800" s="104"/>
      <c r="BM800" s="1"/>
      <c r="BN800" s="103"/>
      <c r="BO800" s="147"/>
      <c r="BQ800" s="147"/>
      <c r="BR800" s="6"/>
      <c r="BS800" s="11"/>
      <c r="BT800" s="105"/>
      <c r="BU800" s="105"/>
      <c r="BW800" s="5"/>
      <c r="BX800" s="5"/>
      <c r="CA800" s="6"/>
      <c r="CB800" s="1"/>
      <c r="CD800" s="23"/>
      <c r="CE800" s="23"/>
      <c r="CF800" s="8"/>
      <c r="CG800" s="107"/>
      <c r="CI800" s="109"/>
      <c r="CK800" s="10"/>
      <c r="CL800" s="106"/>
      <c r="CR800" s="1"/>
      <c r="CS800" s="1"/>
      <c r="CT800" s="1"/>
    </row>
    <row r="801" spans="1:100">
      <c r="A801" s="1"/>
      <c r="B801" s="2"/>
      <c r="E801" s="1"/>
      <c r="F801" s="2"/>
      <c r="H801" s="3"/>
      <c r="J801" s="3"/>
      <c r="K801" s="3"/>
      <c r="L801" s="1"/>
      <c r="M801" s="4"/>
      <c r="O801" s="1"/>
      <c r="U801" s="1"/>
      <c r="V801"/>
      <c r="X801" s="111"/>
      <c r="Z801"/>
      <c r="AA801"/>
      <c r="AB801"/>
      <c r="AD801" s="103"/>
      <c r="AE801" s="103"/>
      <c r="AH801"/>
      <c r="AK801" s="107"/>
      <c r="AL801" s="107"/>
      <c r="AM801" s="1"/>
      <c r="AP801" s="100"/>
      <c r="AQ801" s="100"/>
      <c r="AR801" s="100"/>
      <c r="AS801" s="3"/>
      <c r="AT801" s="151"/>
      <c r="AU801"/>
      <c r="AV801" s="147"/>
      <c r="AW801" s="34"/>
      <c r="AY801" s="182"/>
      <c r="BA801" s="100"/>
      <c r="BB801" s="100"/>
      <c r="BC801" s="6"/>
      <c r="BE801" s="1"/>
      <c r="BI801"/>
      <c r="BK801" s="103"/>
      <c r="BL801" s="104"/>
      <c r="BM801" s="1"/>
      <c r="BN801" s="103"/>
      <c r="BO801" s="147"/>
      <c r="BQ801" s="147"/>
      <c r="BR801" s="6"/>
      <c r="BS801" s="11"/>
      <c r="BT801" s="105"/>
      <c r="BU801" s="105"/>
      <c r="BW801" s="5"/>
      <c r="BX801" s="5"/>
      <c r="CA801" s="6"/>
      <c r="CB801" s="1"/>
      <c r="CD801" s="23"/>
      <c r="CE801" s="23"/>
      <c r="CF801" s="8"/>
      <c r="CG801" s="107"/>
      <c r="CI801" s="109"/>
      <c r="CK801" s="10"/>
      <c r="CL801" s="106"/>
      <c r="CR801" s="1"/>
      <c r="CS801" s="1"/>
      <c r="CT801" s="1"/>
    </row>
    <row r="802" spans="1:100">
      <c r="A802" s="1"/>
      <c r="B802" s="2"/>
      <c r="E802" s="1"/>
      <c r="F802" s="2"/>
      <c r="H802" s="3"/>
      <c r="J802" s="3"/>
      <c r="K802" s="3"/>
      <c r="L802" s="1"/>
      <c r="M802" s="4"/>
      <c r="O802" s="1"/>
      <c r="U802" s="1"/>
      <c r="V802"/>
      <c r="X802" s="111"/>
      <c r="Z802"/>
      <c r="AA802"/>
      <c r="AB802"/>
      <c r="AD802" s="103"/>
      <c r="AE802" s="103"/>
      <c r="AH802"/>
      <c r="AK802" s="107"/>
      <c r="AL802" s="107"/>
      <c r="AM802" s="1"/>
      <c r="AP802" s="100"/>
      <c r="AQ802" s="100"/>
      <c r="AR802" s="100"/>
      <c r="AS802" s="3"/>
      <c r="AT802" s="151"/>
      <c r="AU802"/>
      <c r="AV802" s="147"/>
      <c r="AW802" s="34"/>
      <c r="AY802" s="182"/>
      <c r="BA802" s="100"/>
      <c r="BB802" s="100"/>
      <c r="BC802" s="6"/>
      <c r="BE802" s="1"/>
      <c r="BI802"/>
      <c r="BK802" s="103"/>
      <c r="BL802" s="104"/>
      <c r="BM802" s="1"/>
      <c r="BN802" s="103"/>
      <c r="BO802" s="147"/>
      <c r="BQ802" s="147"/>
      <c r="BR802" s="6"/>
      <c r="BS802" s="11"/>
      <c r="BT802" s="105"/>
      <c r="BU802" s="105"/>
      <c r="BW802" s="5"/>
      <c r="BX802" s="5"/>
      <c r="CA802" s="6"/>
      <c r="CB802" s="1"/>
      <c r="CD802" s="23"/>
      <c r="CE802" s="23"/>
      <c r="CF802" s="8"/>
      <c r="CG802" s="107"/>
      <c r="CI802" s="109"/>
      <c r="CK802" s="10"/>
      <c r="CL802" s="106"/>
      <c r="CR802" s="1"/>
      <c r="CS802" s="1"/>
      <c r="CT802" s="1"/>
    </row>
    <row r="803" spans="1:100">
      <c r="A803" s="1"/>
      <c r="B803" s="2"/>
      <c r="E803" s="1"/>
      <c r="F803" s="2"/>
      <c r="H803" s="3"/>
      <c r="J803" s="3"/>
      <c r="K803" s="3"/>
      <c r="L803" s="1"/>
      <c r="M803" s="4"/>
      <c r="O803" s="1"/>
      <c r="U803" s="1"/>
      <c r="V803"/>
      <c r="X803" s="111"/>
      <c r="Z803"/>
      <c r="AA803"/>
      <c r="AB803"/>
      <c r="AD803" s="103"/>
      <c r="AE803" s="103"/>
      <c r="AH803"/>
      <c r="AK803" s="107"/>
      <c r="AL803" s="107"/>
      <c r="AM803" s="1"/>
      <c r="AP803" s="100"/>
      <c r="AQ803" s="100"/>
      <c r="AR803" s="100"/>
      <c r="AS803" s="3"/>
      <c r="AT803" s="151"/>
      <c r="AU803"/>
      <c r="AV803" s="147"/>
      <c r="AW803" s="34"/>
      <c r="AY803" s="182"/>
      <c r="BA803" s="100"/>
      <c r="BB803" s="100"/>
      <c r="BC803" s="6"/>
      <c r="BE803" s="1"/>
      <c r="BI803"/>
      <c r="BK803" s="103"/>
      <c r="BL803" s="104"/>
      <c r="BM803" s="1"/>
      <c r="BN803" s="103"/>
      <c r="BO803" s="147"/>
      <c r="BQ803" s="147"/>
      <c r="BR803" s="6"/>
      <c r="BS803" s="11"/>
      <c r="BT803" s="105"/>
      <c r="BU803" s="105"/>
      <c r="BW803" s="5"/>
      <c r="BX803" s="5"/>
      <c r="CA803" s="6"/>
      <c r="CB803" s="1"/>
      <c r="CD803" s="23"/>
      <c r="CE803" s="23"/>
      <c r="CF803" s="8"/>
      <c r="CG803" s="107"/>
      <c r="CI803" s="109"/>
      <c r="CK803" s="10"/>
      <c r="CL803" s="106"/>
      <c r="CR803" s="1"/>
      <c r="CS803" s="1"/>
      <c r="CT803" s="1"/>
    </row>
    <row r="804" spans="1:100">
      <c r="A804" s="1"/>
      <c r="B804" s="2"/>
      <c r="E804" s="1"/>
      <c r="F804" s="2"/>
      <c r="H804" s="3"/>
      <c r="J804" s="3"/>
      <c r="K804" s="3"/>
      <c r="L804" s="1"/>
      <c r="M804" s="4"/>
      <c r="O804" s="1"/>
      <c r="U804" s="1"/>
      <c r="V804"/>
      <c r="X804" s="111"/>
      <c r="Z804"/>
      <c r="AA804"/>
      <c r="AB804" s="155"/>
      <c r="AD804" s="103"/>
      <c r="AE804" s="103"/>
      <c r="AH804"/>
      <c r="AK804" s="107"/>
      <c r="AL804" s="107"/>
      <c r="AM804" s="1"/>
      <c r="AP804" s="100"/>
      <c r="AQ804" s="100"/>
      <c r="AR804" s="100"/>
      <c r="AS804" s="3"/>
      <c r="AT804" s="151"/>
      <c r="AU804"/>
      <c r="AV804" s="147"/>
      <c r="AW804" s="34"/>
      <c r="AY804" s="182"/>
      <c r="BA804" s="100"/>
      <c r="BB804" s="100"/>
      <c r="BC804" s="6"/>
      <c r="BE804" s="1"/>
      <c r="BI804"/>
      <c r="BK804" s="103"/>
      <c r="BL804" s="104"/>
      <c r="BM804" s="1"/>
      <c r="BN804" s="103"/>
      <c r="BO804" s="147"/>
      <c r="BQ804" s="147"/>
      <c r="BR804" s="6"/>
      <c r="BS804" s="11"/>
      <c r="BT804" s="105"/>
      <c r="BU804" s="105"/>
      <c r="BW804" s="5"/>
      <c r="BX804" s="5"/>
      <c r="CA804" s="6"/>
      <c r="CB804" s="1"/>
      <c r="CD804" s="23"/>
      <c r="CE804" s="23"/>
      <c r="CF804" s="8"/>
      <c r="CG804" s="107"/>
      <c r="CI804" s="109"/>
      <c r="CK804" s="10"/>
      <c r="CL804" s="106"/>
      <c r="CR804" s="1"/>
      <c r="CS804" s="1"/>
      <c r="CT804" s="1"/>
    </row>
    <row r="805" spans="1:100">
      <c r="A805" s="1"/>
      <c r="B805" s="2"/>
      <c r="E805" s="1"/>
      <c r="F805" s="2"/>
      <c r="H805" s="3"/>
      <c r="J805" s="3"/>
      <c r="K805" s="3"/>
      <c r="L805" s="1"/>
      <c r="M805" s="4"/>
      <c r="O805" s="1"/>
      <c r="U805" s="1"/>
      <c r="V805"/>
      <c r="X805" s="111"/>
      <c r="Z805"/>
      <c r="AA805"/>
      <c r="AB805"/>
      <c r="AD805" s="103"/>
      <c r="AE805" s="103"/>
      <c r="AH805"/>
      <c r="AK805" s="107"/>
      <c r="AL805" s="107"/>
      <c r="AM805" s="1"/>
      <c r="AP805" s="100"/>
      <c r="AQ805" s="100"/>
      <c r="AR805" s="100"/>
      <c r="AS805" s="3"/>
      <c r="AT805" s="151"/>
      <c r="AU805"/>
      <c r="AV805" s="147"/>
      <c r="AW805" s="34"/>
      <c r="AY805" s="182"/>
      <c r="BA805" s="100"/>
      <c r="BB805" s="100"/>
      <c r="BC805" s="6"/>
      <c r="BE805" s="1"/>
      <c r="BI805"/>
      <c r="BK805" s="103"/>
      <c r="BL805" s="104"/>
      <c r="BM805" s="1"/>
      <c r="BN805" s="103"/>
      <c r="BO805" s="147"/>
      <c r="BQ805" s="147"/>
      <c r="BR805" s="6"/>
      <c r="BS805" s="11"/>
      <c r="BT805" s="105"/>
      <c r="BU805" s="105"/>
      <c r="BW805" s="5"/>
      <c r="BX805" s="5"/>
      <c r="CA805" s="6"/>
      <c r="CB805" s="1"/>
      <c r="CD805" s="23"/>
      <c r="CE805" s="23"/>
      <c r="CF805" s="8"/>
      <c r="CG805" s="107"/>
      <c r="CI805" s="109"/>
      <c r="CK805" s="10"/>
      <c r="CL805" s="106"/>
      <c r="CR805" s="1"/>
      <c r="CS805" s="1"/>
      <c r="CT805" s="1"/>
    </row>
    <row r="806" spans="1:100" s="145" customFormat="1">
      <c r="A806" s="1"/>
      <c r="B806" s="2"/>
      <c r="C806" s="1"/>
      <c r="D806" s="1"/>
      <c r="E806" s="1"/>
      <c r="F806" s="2"/>
      <c r="G806" s="3"/>
      <c r="H806" s="3"/>
      <c r="I806" s="1"/>
      <c r="J806" s="3"/>
      <c r="K806" s="3"/>
      <c r="L806" s="1"/>
      <c r="M806" s="4"/>
      <c r="N806" s="1"/>
      <c r="O806" s="1"/>
      <c r="P806"/>
      <c r="Q806"/>
      <c r="R806"/>
      <c r="S806"/>
      <c r="T806" s="1"/>
      <c r="U806" s="1"/>
      <c r="V806"/>
      <c r="W806" s="1"/>
      <c r="X806" s="111"/>
      <c r="Y806" s="103"/>
      <c r="Z806"/>
      <c r="AA806"/>
      <c r="AB806" s="155"/>
      <c r="AC806" s="38"/>
      <c r="AD806" s="103"/>
      <c r="AE806" s="103"/>
      <c r="AF806"/>
      <c r="AG806"/>
      <c r="AH806"/>
      <c r="AI806" s="5"/>
      <c r="AJ806" s="5"/>
      <c r="AK806" s="107"/>
      <c r="AL806" s="107"/>
      <c r="AM806" s="1"/>
      <c r="AN806"/>
      <c r="AO806"/>
      <c r="AP806" s="100"/>
      <c r="AQ806" s="100"/>
      <c r="AR806" s="100"/>
      <c r="AS806" s="3"/>
      <c r="AT806" s="151"/>
      <c r="AU806"/>
      <c r="AV806" s="147"/>
      <c r="AW806" s="34"/>
      <c r="AX806"/>
      <c r="AY806" s="182"/>
      <c r="AZ806"/>
      <c r="BA806" s="100"/>
      <c r="BB806" s="100"/>
      <c r="BC806" s="6"/>
      <c r="BD806" s="1"/>
      <c r="BE806" s="1"/>
      <c r="BF806"/>
      <c r="BG806"/>
      <c r="BH806"/>
      <c r="BI806"/>
      <c r="BJ806" s="1"/>
      <c r="BK806" s="103"/>
      <c r="BL806" s="104"/>
      <c r="BM806" s="1"/>
      <c r="BN806" s="103"/>
      <c r="BO806" s="147"/>
      <c r="BP806" s="1"/>
      <c r="BQ806" s="147"/>
      <c r="BR806" s="6"/>
      <c r="BS806" s="11"/>
      <c r="BT806" s="105"/>
      <c r="BU806" s="105"/>
      <c r="BV806"/>
      <c r="BW806" s="5"/>
      <c r="BX806" s="5"/>
      <c r="BY806" s="1"/>
      <c r="BZ806" s="1"/>
      <c r="CA806" s="6"/>
      <c r="CB806" s="1"/>
      <c r="CC806"/>
      <c r="CD806" s="23"/>
      <c r="CE806" s="23"/>
      <c r="CF806" s="8"/>
      <c r="CG806" s="107"/>
      <c r="CH806" s="1"/>
      <c r="CI806" s="109"/>
      <c r="CJ806" s="10"/>
      <c r="CK806" s="10"/>
      <c r="CL806" s="106"/>
      <c r="CM806" s="1"/>
      <c r="CN806" s="1"/>
      <c r="CO806" s="1"/>
      <c r="CP806" s="1"/>
      <c r="CQ806" s="1"/>
      <c r="CR806" s="1"/>
      <c r="CS806" s="1"/>
      <c r="CT806" s="1"/>
      <c r="CU806"/>
      <c r="CV806"/>
    </row>
    <row r="807" spans="1:100">
      <c r="A807" s="1"/>
      <c r="B807" s="2"/>
      <c r="E807" s="1"/>
      <c r="F807" s="2"/>
      <c r="H807" s="3"/>
      <c r="J807" s="3"/>
      <c r="K807" s="3"/>
      <c r="L807" s="1"/>
      <c r="M807" s="4"/>
      <c r="O807" s="1"/>
      <c r="U807" s="1"/>
      <c r="V807"/>
      <c r="X807" s="111"/>
      <c r="Z807"/>
      <c r="AA807"/>
      <c r="AB807"/>
      <c r="AD807" s="103"/>
      <c r="AE807" s="103"/>
      <c r="AH807"/>
      <c r="AK807" s="107"/>
      <c r="AL807" s="107"/>
      <c r="AM807" s="1"/>
      <c r="AP807" s="100"/>
      <c r="AQ807" s="100"/>
      <c r="AR807" s="100"/>
      <c r="AS807" s="3"/>
      <c r="AT807" s="151"/>
      <c r="AU807"/>
      <c r="AV807" s="147"/>
      <c r="AW807" s="34"/>
      <c r="AY807" s="182"/>
      <c r="BA807" s="100"/>
      <c r="BB807" s="100"/>
      <c r="BC807" s="6"/>
      <c r="BE807" s="1"/>
      <c r="BI807"/>
      <c r="BK807" s="103"/>
      <c r="BL807" s="104"/>
      <c r="BM807" s="1"/>
      <c r="BN807" s="103"/>
      <c r="BO807" s="147"/>
      <c r="BQ807" s="147"/>
      <c r="BR807" s="6"/>
      <c r="BS807" s="11"/>
      <c r="BT807" s="105"/>
      <c r="BU807" s="105"/>
      <c r="BW807" s="5"/>
      <c r="BX807" s="5"/>
      <c r="CA807" s="6"/>
      <c r="CB807" s="1"/>
      <c r="CD807" s="23"/>
      <c r="CE807" s="23"/>
      <c r="CF807" s="8"/>
      <c r="CG807" s="107"/>
      <c r="CI807" s="109"/>
      <c r="CK807" s="10"/>
      <c r="CL807" s="106"/>
      <c r="CR807" s="1"/>
      <c r="CS807" s="1"/>
      <c r="CT807" s="1"/>
    </row>
    <row r="808" spans="1:100">
      <c r="A808" s="1"/>
      <c r="B808" s="2"/>
      <c r="E808" s="1"/>
      <c r="F808" s="2"/>
      <c r="H808" s="3"/>
      <c r="J808" s="3"/>
      <c r="K808" s="3"/>
      <c r="L808" s="1"/>
      <c r="M808" s="4"/>
      <c r="O808" s="1"/>
      <c r="U808" s="1"/>
      <c r="V808"/>
      <c r="X808" s="111"/>
      <c r="Z808"/>
      <c r="AA808"/>
      <c r="AB808"/>
      <c r="AD808" s="103"/>
      <c r="AE808" s="103"/>
      <c r="AH808"/>
      <c r="AK808" s="107"/>
      <c r="AL808" s="107"/>
      <c r="AM808" s="1"/>
      <c r="AP808" s="100"/>
      <c r="AQ808" s="100"/>
      <c r="AR808" s="100"/>
      <c r="AS808" s="3"/>
      <c r="AT808" s="151"/>
      <c r="AU808"/>
      <c r="AV808" s="147"/>
      <c r="AW808" s="34"/>
      <c r="AY808" s="182"/>
      <c r="BA808" s="100"/>
      <c r="BB808" s="100"/>
      <c r="BC808" s="6"/>
      <c r="BE808" s="1"/>
      <c r="BI808"/>
      <c r="BK808" s="103"/>
      <c r="BL808" s="104"/>
      <c r="BM808" s="1"/>
      <c r="BN808" s="103"/>
      <c r="BO808" s="147"/>
      <c r="BQ808" s="147"/>
      <c r="BR808" s="6"/>
      <c r="BS808" s="11"/>
      <c r="BT808" s="105"/>
      <c r="BU808" s="105"/>
      <c r="BW808" s="5"/>
      <c r="BX808" s="5"/>
      <c r="CA808" s="6"/>
      <c r="CB808" s="1"/>
      <c r="CD808" s="23"/>
      <c r="CE808" s="23"/>
      <c r="CF808" s="8"/>
      <c r="CG808" s="107"/>
      <c r="CI808" s="109"/>
      <c r="CK808" s="10"/>
      <c r="CL808" s="106"/>
      <c r="CR808" s="1"/>
      <c r="CS808" s="1"/>
      <c r="CT808" s="1"/>
    </row>
    <row r="809" spans="1:100">
      <c r="A809" s="1"/>
      <c r="B809" s="2"/>
      <c r="E809" s="1"/>
      <c r="F809" s="2"/>
      <c r="H809" s="3"/>
      <c r="J809" s="3"/>
      <c r="K809" s="3"/>
      <c r="L809" s="1"/>
      <c r="M809" s="4"/>
      <c r="O809" s="1"/>
      <c r="U809" s="1"/>
      <c r="V809"/>
      <c r="X809" s="111"/>
      <c r="Z809"/>
      <c r="AA809"/>
      <c r="AB809"/>
      <c r="AD809" s="103"/>
      <c r="AE809" s="103"/>
      <c r="AH809"/>
      <c r="AK809" s="107"/>
      <c r="AL809" s="107"/>
      <c r="AM809" s="1"/>
      <c r="AP809" s="100"/>
      <c r="AQ809" s="100"/>
      <c r="AR809" s="100"/>
      <c r="AS809" s="3"/>
      <c r="AT809" s="151"/>
      <c r="AU809"/>
      <c r="AV809" s="147"/>
      <c r="AW809" s="34"/>
      <c r="AY809" s="182"/>
      <c r="BA809" s="100"/>
      <c r="BB809" s="100"/>
      <c r="BC809" s="6"/>
      <c r="BE809" s="1"/>
      <c r="BI809"/>
      <c r="BK809" s="103"/>
      <c r="BL809" s="104"/>
      <c r="BM809" s="1"/>
      <c r="BN809" s="103"/>
      <c r="BO809" s="147"/>
      <c r="BQ809" s="147"/>
      <c r="BR809" s="6"/>
      <c r="BS809" s="11"/>
      <c r="BT809" s="105"/>
      <c r="BU809" s="105"/>
      <c r="BW809" s="5"/>
      <c r="BX809" s="5"/>
      <c r="CA809" s="6"/>
      <c r="CB809" s="1"/>
      <c r="CD809" s="23"/>
      <c r="CE809" s="23"/>
      <c r="CF809" s="8"/>
      <c r="CG809" s="107"/>
      <c r="CI809" s="109"/>
      <c r="CK809" s="10"/>
      <c r="CL809" s="106"/>
      <c r="CR809" s="1"/>
      <c r="CS809" s="1"/>
      <c r="CT809" s="1"/>
    </row>
    <row r="810" spans="1:100">
      <c r="A810" s="1"/>
      <c r="B810" s="2"/>
      <c r="E810" s="1"/>
      <c r="F810" s="2"/>
      <c r="H810" s="3"/>
      <c r="J810" s="3"/>
      <c r="K810" s="3"/>
      <c r="L810" s="1"/>
      <c r="M810" s="4"/>
      <c r="O810" s="1"/>
      <c r="U810" s="1"/>
      <c r="V810"/>
      <c r="X810" s="111"/>
      <c r="Z810"/>
      <c r="AA810"/>
      <c r="AB810"/>
      <c r="AD810" s="103"/>
      <c r="AE810" s="103"/>
      <c r="AH810"/>
      <c r="AK810" s="107"/>
      <c r="AL810" s="107"/>
      <c r="AM810" s="1"/>
      <c r="AP810" s="100"/>
      <c r="AQ810" s="100"/>
      <c r="AR810" s="100"/>
      <c r="AS810" s="3"/>
      <c r="AT810" s="151"/>
      <c r="AU810"/>
      <c r="AV810" s="147"/>
      <c r="AW810" s="34"/>
      <c r="AY810" s="182"/>
      <c r="BA810" s="100"/>
      <c r="BB810" s="100"/>
      <c r="BC810" s="6"/>
      <c r="BE810" s="1"/>
      <c r="BI810"/>
      <c r="BK810" s="103"/>
      <c r="BL810" s="104"/>
      <c r="BM810" s="1"/>
      <c r="BN810" s="103"/>
      <c r="BO810" s="147"/>
      <c r="BQ810" s="147"/>
      <c r="BR810" s="6"/>
      <c r="BS810" s="11"/>
      <c r="BT810" s="105"/>
      <c r="BU810" s="105"/>
      <c r="BW810" s="5"/>
      <c r="BX810" s="5"/>
      <c r="CA810" s="6"/>
      <c r="CB810" s="1"/>
      <c r="CD810" s="23"/>
      <c r="CE810" s="23"/>
      <c r="CF810" s="8"/>
      <c r="CG810" s="107"/>
      <c r="CI810" s="109"/>
      <c r="CK810" s="10"/>
      <c r="CL810" s="106"/>
      <c r="CR810" s="1"/>
      <c r="CS810" s="1"/>
      <c r="CT810" s="1"/>
    </row>
    <row r="811" spans="1:100">
      <c r="A811" s="1"/>
      <c r="B811" s="2"/>
      <c r="E811" s="1"/>
      <c r="F811" s="2"/>
      <c r="H811" s="3"/>
      <c r="J811" s="3"/>
      <c r="K811" s="3"/>
      <c r="L811" s="1"/>
      <c r="M811" s="4"/>
      <c r="O811" s="1"/>
      <c r="U811" s="1"/>
      <c r="V811"/>
      <c r="X811" s="111"/>
      <c r="Z811"/>
      <c r="AA811"/>
      <c r="AB811"/>
      <c r="AD811" s="103"/>
      <c r="AE811" s="103"/>
      <c r="AH811"/>
      <c r="AK811" s="107"/>
      <c r="AL811" s="107"/>
      <c r="AM811" s="1"/>
      <c r="AP811" s="100"/>
      <c r="AQ811" s="100"/>
      <c r="AR811" s="100"/>
      <c r="AS811" s="3"/>
      <c r="AT811" s="151"/>
      <c r="AU811"/>
      <c r="AV811" s="147"/>
      <c r="AW811" s="34"/>
      <c r="AY811" s="182"/>
      <c r="BA811" s="100"/>
      <c r="BB811" s="100"/>
      <c r="BC811" s="6"/>
      <c r="BE811" s="1"/>
      <c r="BI811"/>
      <c r="BK811" s="103"/>
      <c r="BL811" s="104"/>
      <c r="BM811" s="1"/>
      <c r="BN811" s="103"/>
      <c r="BO811" s="147"/>
      <c r="BQ811" s="147"/>
      <c r="BR811" s="6"/>
      <c r="BS811" s="11"/>
      <c r="BT811" s="105"/>
      <c r="BU811" s="105"/>
      <c r="BW811" s="5"/>
      <c r="BX811" s="5"/>
      <c r="CA811" s="6"/>
      <c r="CB811" s="1"/>
      <c r="CD811" s="23"/>
      <c r="CE811" s="23"/>
      <c r="CF811" s="8"/>
      <c r="CG811" s="107"/>
      <c r="CI811" s="109"/>
      <c r="CK811" s="10"/>
      <c r="CL811" s="106"/>
      <c r="CR811" s="1"/>
      <c r="CS811" s="1"/>
      <c r="CT811" s="1"/>
    </row>
    <row r="812" spans="1:100">
      <c r="A812" s="1"/>
      <c r="B812" s="2"/>
      <c r="E812" s="1"/>
      <c r="F812" s="2"/>
      <c r="H812" s="3"/>
      <c r="J812" s="3"/>
      <c r="K812" s="3"/>
      <c r="L812" s="1"/>
      <c r="M812" s="4"/>
      <c r="O812" s="1"/>
      <c r="U812" s="1"/>
      <c r="V812"/>
      <c r="X812" s="111"/>
      <c r="Z812"/>
      <c r="AA812"/>
      <c r="AB812"/>
      <c r="AD812" s="103"/>
      <c r="AE812" s="103"/>
      <c r="AH812"/>
      <c r="AK812" s="107"/>
      <c r="AL812" s="107"/>
      <c r="AM812" s="1"/>
      <c r="AP812" s="100"/>
      <c r="AQ812" s="100"/>
      <c r="AR812" s="100"/>
      <c r="AS812" s="3"/>
      <c r="AT812" s="151"/>
      <c r="AU812"/>
      <c r="AV812" s="147"/>
      <c r="AW812" s="34"/>
      <c r="AY812" s="182"/>
      <c r="BA812" s="100"/>
      <c r="BB812" s="100"/>
      <c r="BC812" s="6"/>
      <c r="BE812" s="1"/>
      <c r="BI812"/>
      <c r="BK812" s="118"/>
      <c r="BL812" s="104"/>
      <c r="BM812" s="1"/>
      <c r="BN812" s="103"/>
      <c r="BO812" s="6"/>
      <c r="BP812" s="103"/>
      <c r="BQ812" s="6"/>
      <c r="BR812" s="6"/>
      <c r="BS812" s="11"/>
      <c r="BT812" s="105"/>
      <c r="BU812" s="105"/>
      <c r="BW812" s="5"/>
      <c r="BX812" s="5"/>
      <c r="CA812" s="6"/>
      <c r="CB812" s="1"/>
      <c r="CD812" s="23"/>
      <c r="CE812" s="23"/>
      <c r="CF812" s="8"/>
      <c r="CG812" s="107"/>
      <c r="CI812" s="109"/>
      <c r="CK812" s="10"/>
      <c r="CL812" s="106"/>
      <c r="CR812" s="1"/>
      <c r="CS812" s="1"/>
      <c r="CT812" s="1"/>
    </row>
    <row r="813" spans="1:100">
      <c r="A813" s="1"/>
      <c r="B813" s="2"/>
      <c r="E813" s="1"/>
      <c r="F813" s="2"/>
      <c r="H813" s="3"/>
      <c r="J813" s="3"/>
      <c r="K813" s="3"/>
      <c r="L813" s="1"/>
      <c r="M813" s="4"/>
      <c r="O813" s="1"/>
      <c r="U813" s="1"/>
      <c r="V813"/>
      <c r="X813" s="111"/>
      <c r="Z813"/>
      <c r="AA813"/>
      <c r="AB813"/>
      <c r="AD813" s="103"/>
      <c r="AE813" s="103"/>
      <c r="AH813"/>
      <c r="AK813" s="107"/>
      <c r="AL813" s="107"/>
      <c r="AM813" s="1"/>
      <c r="AP813" s="100"/>
      <c r="AQ813" s="100"/>
      <c r="AR813" s="100"/>
      <c r="AS813" s="3"/>
      <c r="AT813" s="151"/>
      <c r="AU813"/>
      <c r="AV813" s="147"/>
      <c r="AW813" s="34"/>
      <c r="AY813" s="182"/>
      <c r="BA813" s="100"/>
      <c r="BB813" s="100"/>
      <c r="BC813" s="6"/>
      <c r="BE813" s="1"/>
      <c r="BI813"/>
      <c r="BK813" s="103"/>
      <c r="BL813" s="104"/>
      <c r="BM813" s="1"/>
      <c r="BN813" s="103"/>
      <c r="BO813" s="147"/>
      <c r="BQ813" s="147"/>
      <c r="BR813" s="6"/>
      <c r="BS813" s="11"/>
      <c r="BT813" s="105"/>
      <c r="BU813" s="105"/>
      <c r="BW813" s="5"/>
      <c r="BX813" s="5"/>
      <c r="CA813" s="6"/>
      <c r="CB813" s="1"/>
      <c r="CD813" s="23"/>
      <c r="CE813" s="23"/>
      <c r="CF813" s="8"/>
      <c r="CG813" s="107"/>
      <c r="CI813" s="109"/>
      <c r="CK813" s="10"/>
      <c r="CL813" s="106"/>
      <c r="CR813" s="1"/>
      <c r="CS813" s="1"/>
      <c r="CT813" s="1"/>
    </row>
    <row r="814" spans="1:100">
      <c r="A814" s="1"/>
      <c r="B814" s="2"/>
      <c r="E814" s="1"/>
      <c r="F814" s="2"/>
      <c r="H814" s="3"/>
      <c r="J814" s="3"/>
      <c r="K814" s="3"/>
      <c r="L814" s="1"/>
      <c r="M814" s="4"/>
      <c r="O814" s="1"/>
      <c r="U814" s="1"/>
      <c r="V814"/>
      <c r="X814" s="111"/>
      <c r="Z814"/>
      <c r="AA814"/>
      <c r="AB814"/>
      <c r="AD814" s="103"/>
      <c r="AE814" s="103"/>
      <c r="AH814"/>
      <c r="AK814" s="107"/>
      <c r="AL814" s="107"/>
      <c r="AM814" s="1"/>
      <c r="AP814" s="100"/>
      <c r="AQ814" s="100"/>
      <c r="AR814" s="100"/>
      <c r="AS814" s="3"/>
      <c r="AT814" s="151"/>
      <c r="AU814"/>
      <c r="AV814" s="147"/>
      <c r="AW814" s="34"/>
      <c r="AY814" s="182"/>
      <c r="BA814" s="100"/>
      <c r="BB814" s="100"/>
      <c r="BC814" s="6"/>
      <c r="BE814" s="1"/>
      <c r="BI814"/>
      <c r="BK814" s="103"/>
      <c r="BL814" s="104"/>
      <c r="BM814" s="1"/>
      <c r="BN814" s="103"/>
      <c r="BO814" s="147"/>
      <c r="BQ814" s="147"/>
      <c r="BR814" s="6"/>
      <c r="BS814" s="11"/>
      <c r="BT814" s="105"/>
      <c r="BU814" s="105"/>
      <c r="BW814" s="5"/>
      <c r="BX814" s="5"/>
      <c r="CA814" s="6"/>
      <c r="CB814" s="1"/>
      <c r="CD814" s="23"/>
      <c r="CE814" s="23"/>
      <c r="CF814" s="8"/>
      <c r="CG814" s="107"/>
      <c r="CI814" s="109"/>
      <c r="CK814" s="10"/>
      <c r="CL814" s="106"/>
      <c r="CR814" s="1"/>
      <c r="CS814" s="1"/>
      <c r="CT814" s="1"/>
    </row>
    <row r="815" spans="1:100">
      <c r="A815" s="1"/>
      <c r="B815" s="2"/>
      <c r="E815" s="1"/>
      <c r="F815" s="2"/>
      <c r="H815" s="3"/>
      <c r="J815" s="3"/>
      <c r="K815" s="3"/>
      <c r="L815" s="1"/>
      <c r="M815" s="4"/>
      <c r="O815" s="1"/>
      <c r="U815" s="1"/>
      <c r="V815"/>
      <c r="X815" s="111"/>
      <c r="Z815"/>
      <c r="AA815"/>
      <c r="AB815"/>
      <c r="AD815" s="103"/>
      <c r="AE815" s="103"/>
      <c r="AH815"/>
      <c r="AK815" s="107"/>
      <c r="AL815" s="107"/>
      <c r="AM815" s="1"/>
      <c r="AP815" s="100"/>
      <c r="AQ815" s="100"/>
      <c r="AR815" s="100"/>
      <c r="AS815" s="3"/>
      <c r="AT815" s="151"/>
      <c r="AU815"/>
      <c r="AV815" s="147"/>
      <c r="AW815" s="34"/>
      <c r="AY815" s="182"/>
      <c r="BA815" s="100"/>
      <c r="BB815" s="100"/>
      <c r="BC815" s="6"/>
      <c r="BE815" s="1"/>
      <c r="BI815"/>
      <c r="BK815" s="103"/>
      <c r="BL815" s="104"/>
      <c r="BM815" s="1"/>
      <c r="BN815" s="103"/>
      <c r="BO815" s="147"/>
      <c r="BQ815" s="147"/>
      <c r="BR815" s="6"/>
      <c r="BS815" s="11"/>
      <c r="BT815" s="105"/>
      <c r="BU815" s="105"/>
      <c r="BW815" s="5"/>
      <c r="BX815" s="5"/>
      <c r="CA815" s="6"/>
      <c r="CB815" s="1"/>
      <c r="CD815" s="23"/>
      <c r="CE815" s="23"/>
      <c r="CF815" s="8"/>
      <c r="CG815" s="107"/>
      <c r="CI815" s="109"/>
      <c r="CK815" s="10"/>
      <c r="CL815" s="106"/>
      <c r="CR815" s="1"/>
      <c r="CS815" s="1"/>
      <c r="CT815" s="1"/>
    </row>
    <row r="816" spans="1:100">
      <c r="A816" s="1"/>
      <c r="B816" s="2"/>
      <c r="E816" s="1"/>
      <c r="F816" s="2"/>
      <c r="H816" s="3"/>
      <c r="J816" s="3"/>
      <c r="K816" s="3"/>
      <c r="L816" s="1"/>
      <c r="M816" s="4"/>
      <c r="O816" s="1"/>
      <c r="U816" s="1"/>
      <c r="V816"/>
      <c r="X816" s="111"/>
      <c r="Z816"/>
      <c r="AA816"/>
      <c r="AB816"/>
      <c r="AD816" s="103"/>
      <c r="AE816" s="103"/>
      <c r="AH816"/>
      <c r="AK816" s="107"/>
      <c r="AL816" s="107"/>
      <c r="AM816" s="1"/>
      <c r="AP816" s="100"/>
      <c r="AQ816" s="100"/>
      <c r="AR816" s="100"/>
      <c r="AS816" s="3"/>
      <c r="AT816" s="151"/>
      <c r="AU816"/>
      <c r="AV816" s="147"/>
      <c r="AW816" s="34"/>
      <c r="AY816" s="182"/>
      <c r="BA816" s="100"/>
      <c r="BB816" s="100"/>
      <c r="BC816" s="6"/>
      <c r="BE816" s="1"/>
      <c r="BI816"/>
      <c r="BK816" s="103"/>
      <c r="BL816" s="104"/>
      <c r="BM816" s="1"/>
      <c r="BN816" s="103"/>
      <c r="BO816" s="147"/>
      <c r="BQ816" s="147"/>
      <c r="BR816" s="6"/>
      <c r="BS816" s="11"/>
      <c r="BT816" s="105"/>
      <c r="BU816" s="105"/>
      <c r="BW816" s="5"/>
      <c r="BX816" s="5"/>
      <c r="CA816" s="6"/>
      <c r="CB816" s="1"/>
      <c r="CD816" s="23"/>
      <c r="CE816" s="23"/>
      <c r="CF816" s="8"/>
      <c r="CG816" s="107"/>
      <c r="CI816" s="109"/>
      <c r="CK816" s="10"/>
      <c r="CL816" s="106"/>
      <c r="CR816" s="1"/>
      <c r="CS816" s="1"/>
      <c r="CT816" s="1"/>
    </row>
    <row r="817" spans="1:98">
      <c r="A817" s="1"/>
      <c r="B817" s="2"/>
      <c r="E817" s="1"/>
      <c r="F817" s="2"/>
      <c r="H817" s="3"/>
      <c r="J817" s="3"/>
      <c r="K817" s="3"/>
      <c r="L817" s="1"/>
      <c r="M817" s="4"/>
      <c r="O817" s="1"/>
      <c r="U817" s="1"/>
      <c r="V817"/>
      <c r="X817" s="111"/>
      <c r="Z817"/>
      <c r="AA817"/>
      <c r="AB817"/>
      <c r="AD817" s="103"/>
      <c r="AE817" s="103"/>
      <c r="AH817"/>
      <c r="AK817" s="107"/>
      <c r="AL817" s="107"/>
      <c r="AM817" s="1"/>
      <c r="AP817" s="100"/>
      <c r="AQ817" s="100"/>
      <c r="AR817" s="100"/>
      <c r="AS817" s="3"/>
      <c r="AT817" s="151"/>
      <c r="AU817"/>
      <c r="AV817" s="147"/>
      <c r="AW817" s="34"/>
      <c r="AY817" s="182"/>
      <c r="BA817" s="100"/>
      <c r="BB817" s="100"/>
      <c r="BC817" s="6"/>
      <c r="BE817" s="1"/>
      <c r="BI817"/>
      <c r="BK817" s="118"/>
      <c r="BL817" s="104"/>
      <c r="BM817" s="1"/>
      <c r="BN817" s="103"/>
      <c r="BO817" s="147"/>
      <c r="BQ817" s="147"/>
      <c r="BR817" s="6"/>
      <c r="BS817" s="11"/>
      <c r="BT817" s="105"/>
      <c r="BU817" s="105"/>
      <c r="BW817" s="5"/>
      <c r="BX817" s="5"/>
      <c r="CA817" s="6"/>
      <c r="CB817" s="1"/>
      <c r="CD817" s="23"/>
      <c r="CE817" s="23"/>
      <c r="CF817" s="8"/>
      <c r="CG817" s="107"/>
      <c r="CI817" s="109"/>
      <c r="CK817" s="10"/>
      <c r="CL817" s="106"/>
      <c r="CR817" s="1"/>
      <c r="CS817" s="1"/>
      <c r="CT817" s="1"/>
    </row>
    <row r="818" spans="1:98">
      <c r="A818" s="1"/>
      <c r="B818" s="2"/>
      <c r="E818" s="1"/>
      <c r="F818" s="2"/>
      <c r="H818" s="3"/>
      <c r="J818" s="3"/>
      <c r="K818" s="3"/>
      <c r="L818" s="1"/>
      <c r="M818" s="4"/>
      <c r="N818" s="144"/>
      <c r="O818" s="144"/>
      <c r="P818" s="145"/>
      <c r="Q818" s="145"/>
      <c r="R818" s="145"/>
      <c r="S818" s="145"/>
      <c r="T818" s="144"/>
      <c r="U818" s="144"/>
      <c r="V818" s="145"/>
      <c r="W818" s="144"/>
      <c r="X818" s="172"/>
      <c r="Y818" s="141"/>
      <c r="Z818" s="145"/>
      <c r="AA818" s="145"/>
      <c r="AB818" s="145"/>
      <c r="AC818" s="143"/>
      <c r="AD818" s="141"/>
      <c r="AE818" s="141"/>
      <c r="AF818" s="145"/>
      <c r="AG818" s="145"/>
      <c r="AH818" s="145"/>
      <c r="AI818" s="138"/>
      <c r="AJ818" s="138"/>
      <c r="AK818" s="175"/>
      <c r="AL818" s="175"/>
      <c r="AM818" s="144"/>
      <c r="AN818" s="145"/>
      <c r="AO818" s="145"/>
      <c r="AP818" s="140"/>
      <c r="AQ818" s="140"/>
      <c r="AR818" s="140"/>
      <c r="AS818" s="137"/>
      <c r="AT818" s="176"/>
      <c r="AU818" s="145"/>
      <c r="AV818" s="173"/>
      <c r="AW818" s="178"/>
      <c r="AX818" s="145"/>
      <c r="AY818" s="183"/>
      <c r="AZ818" s="145"/>
      <c r="BA818" s="140"/>
      <c r="BB818" s="140"/>
      <c r="BC818" s="173"/>
      <c r="BD818" s="144"/>
      <c r="BE818" s="144"/>
      <c r="BF818" s="145"/>
      <c r="BG818" s="145"/>
      <c r="BH818" s="145"/>
      <c r="BI818" s="145"/>
      <c r="BJ818" s="144"/>
      <c r="BK818" s="141"/>
      <c r="BL818" s="104"/>
      <c r="BM818" s="144"/>
      <c r="BN818" s="141"/>
      <c r="BO818" s="173"/>
      <c r="BP818" s="144"/>
      <c r="BQ818" s="173"/>
      <c r="BR818" s="144"/>
      <c r="BS818" s="137"/>
      <c r="BT818" s="105"/>
      <c r="BU818" s="105"/>
      <c r="BV818" s="145"/>
      <c r="BW818" s="5"/>
      <c r="BX818" s="5"/>
      <c r="CA818" s="6"/>
      <c r="CB818" s="144"/>
      <c r="CD818" s="23"/>
      <c r="CE818" s="23"/>
      <c r="CF818" s="8"/>
      <c r="CG818" s="175"/>
      <c r="CH818" s="144"/>
      <c r="CI818" s="177"/>
      <c r="CJ818" s="139"/>
      <c r="CK818" s="139"/>
      <c r="CL818" s="136"/>
      <c r="CM818" s="144"/>
      <c r="CN818" s="144"/>
      <c r="CO818" s="144"/>
      <c r="CR818" s="1"/>
      <c r="CS818" s="1"/>
      <c r="CT818" s="1"/>
    </row>
    <row r="819" spans="1:98">
      <c r="A819" s="1"/>
      <c r="B819" s="2"/>
      <c r="E819" s="1"/>
      <c r="F819" s="2"/>
      <c r="H819" s="3"/>
      <c r="J819" s="3"/>
      <c r="K819" s="3"/>
      <c r="L819" s="1"/>
      <c r="M819" s="4"/>
      <c r="O819" s="1"/>
      <c r="U819" s="1"/>
      <c r="V819"/>
      <c r="X819" s="111"/>
      <c r="Z819"/>
      <c r="AA819"/>
      <c r="AB819"/>
      <c r="AD819" s="103"/>
      <c r="AE819" s="103"/>
      <c r="AH819"/>
      <c r="AK819" s="107"/>
      <c r="AL819" s="107"/>
      <c r="AM819" s="1"/>
      <c r="AP819" s="100"/>
      <c r="AQ819" s="100"/>
      <c r="AR819" s="100"/>
      <c r="AS819" s="3"/>
      <c r="AT819" s="151"/>
      <c r="AU819"/>
      <c r="AV819" s="147"/>
      <c r="AW819" s="34"/>
      <c r="AY819" s="182"/>
      <c r="BA819" s="100"/>
      <c r="BB819" s="100"/>
      <c r="BC819" s="6"/>
      <c r="BE819" s="1"/>
      <c r="BI819"/>
      <c r="BK819" s="103"/>
      <c r="BL819" s="104"/>
      <c r="BM819" s="1"/>
      <c r="BN819" s="103"/>
      <c r="BO819" s="147"/>
      <c r="BQ819" s="6"/>
      <c r="BR819" s="6"/>
      <c r="BS819" s="11"/>
      <c r="BT819" s="105"/>
      <c r="BU819" s="105"/>
      <c r="BW819" s="5"/>
      <c r="BX819" s="5"/>
      <c r="CA819" s="6"/>
      <c r="CB819" s="1"/>
      <c r="CD819" s="23"/>
      <c r="CE819" s="23"/>
      <c r="CF819" s="8"/>
      <c r="CG819" s="107"/>
      <c r="CI819" s="109"/>
      <c r="CK819" s="10"/>
      <c r="CL819" s="106"/>
      <c r="CR819" s="1"/>
      <c r="CS819" s="1"/>
      <c r="CT819" s="1"/>
    </row>
    <row r="820" spans="1:98">
      <c r="A820" s="1"/>
      <c r="B820" s="2"/>
      <c r="E820" s="1"/>
      <c r="F820" s="2"/>
      <c r="H820" s="3"/>
      <c r="J820" s="3"/>
      <c r="K820" s="3"/>
      <c r="L820" s="1"/>
      <c r="M820" s="4"/>
      <c r="O820" s="1"/>
      <c r="U820" s="1"/>
      <c r="V820"/>
      <c r="X820" s="111"/>
      <c r="Z820"/>
      <c r="AA820"/>
      <c r="AB820"/>
      <c r="AD820" s="103"/>
      <c r="AE820" s="103"/>
      <c r="AH820"/>
      <c r="AK820" s="107"/>
      <c r="AL820" s="107"/>
      <c r="AM820" s="1"/>
      <c r="AP820" s="100"/>
      <c r="AQ820" s="100"/>
      <c r="AR820" s="100"/>
      <c r="AS820" s="3"/>
      <c r="AT820" s="151"/>
      <c r="AU820"/>
      <c r="AV820" s="147"/>
      <c r="AW820" s="34"/>
      <c r="AY820" s="182"/>
      <c r="BA820" s="100"/>
      <c r="BB820" s="100"/>
      <c r="BC820" s="6"/>
      <c r="BE820" s="1"/>
      <c r="BI820"/>
      <c r="BK820"/>
      <c r="BL820" s="147"/>
      <c r="BM820" s="1"/>
      <c r="BN820" s="103"/>
      <c r="BO820" s="147"/>
      <c r="BQ820" s="147"/>
      <c r="BR820" s="6"/>
      <c r="BS820" s="11"/>
      <c r="BT820" s="105"/>
      <c r="BU820" s="105"/>
      <c r="BW820" s="5"/>
      <c r="BX820" s="5"/>
      <c r="CA820" s="6"/>
      <c r="CB820" s="1"/>
      <c r="CD820" s="23"/>
      <c r="CE820" s="23"/>
      <c r="CF820" s="8"/>
      <c r="CG820" s="107"/>
      <c r="CI820" s="109"/>
      <c r="CK820" s="10"/>
      <c r="CL820" s="106"/>
      <c r="CR820" s="1"/>
      <c r="CS820" s="1"/>
      <c r="CT820" s="1"/>
    </row>
    <row r="821" spans="1:98">
      <c r="A821" s="1"/>
      <c r="B821" s="2"/>
      <c r="E821" s="1"/>
      <c r="F821" s="2"/>
      <c r="H821" s="3"/>
      <c r="J821" s="3"/>
      <c r="K821" s="3"/>
      <c r="L821" s="1"/>
      <c r="M821" s="4"/>
      <c r="N821" s="144"/>
      <c r="O821" s="144"/>
      <c r="P821" s="145"/>
      <c r="Q821" s="145"/>
      <c r="R821" s="145"/>
      <c r="S821" s="145"/>
      <c r="T821" s="144"/>
      <c r="U821" s="144"/>
      <c r="V821" s="145"/>
      <c r="W821" s="144"/>
      <c r="X821" s="172"/>
      <c r="Y821" s="141"/>
      <c r="Z821" s="145"/>
      <c r="AA821" s="145"/>
      <c r="AB821" s="145"/>
      <c r="AC821" s="143"/>
      <c r="AD821" s="141"/>
      <c r="AE821" s="141"/>
      <c r="AF821" s="145"/>
      <c r="AG821" s="145"/>
      <c r="AH821" s="145"/>
      <c r="AI821" s="138"/>
      <c r="AJ821" s="138"/>
      <c r="AK821" s="175"/>
      <c r="AL821" s="175"/>
      <c r="AM821" s="144"/>
      <c r="AN821" s="145"/>
      <c r="AO821" s="145"/>
      <c r="AP821" s="140"/>
      <c r="AQ821" s="140"/>
      <c r="AR821" s="140"/>
      <c r="AS821" s="137"/>
      <c r="AT821" s="176"/>
      <c r="AU821" s="145"/>
      <c r="AV821" s="173"/>
      <c r="AW821" s="178"/>
      <c r="AX821" s="145"/>
      <c r="AY821" s="183"/>
      <c r="AZ821" s="145"/>
      <c r="BA821" s="140"/>
      <c r="BB821" s="140"/>
      <c r="BC821" s="173"/>
      <c r="BD821" s="144"/>
      <c r="BE821" s="144"/>
      <c r="BF821" s="145"/>
      <c r="BG821" s="145"/>
      <c r="BH821" s="145"/>
      <c r="BI821" s="145"/>
      <c r="BJ821" s="144"/>
      <c r="BK821" s="141"/>
      <c r="BL821" s="186"/>
      <c r="BM821" s="144"/>
      <c r="BN821" s="141"/>
      <c r="BO821" s="173"/>
      <c r="BP821" s="144"/>
      <c r="BQ821" s="173"/>
      <c r="BR821" s="144"/>
      <c r="BS821" s="137"/>
      <c r="BT821" s="105"/>
      <c r="BU821" s="105"/>
      <c r="BV821" s="145"/>
      <c r="BW821" s="5"/>
      <c r="BX821" s="5"/>
      <c r="CA821" s="6"/>
      <c r="CB821" s="144"/>
      <c r="CC821" s="145"/>
      <c r="CD821" s="187"/>
      <c r="CE821" s="187"/>
      <c r="CF821" s="8"/>
      <c r="CG821" s="175"/>
      <c r="CH821" s="144"/>
      <c r="CI821" s="177"/>
      <c r="CJ821" s="139"/>
      <c r="CK821" s="139"/>
      <c r="CL821" s="136"/>
      <c r="CM821" s="144"/>
      <c r="CN821" s="144"/>
      <c r="CO821" s="144"/>
      <c r="CR821" s="1"/>
      <c r="CS821" s="1"/>
      <c r="CT821" s="1"/>
    </row>
    <row r="822" spans="1:98">
      <c r="A822" s="1"/>
      <c r="B822" s="2"/>
      <c r="E822" s="1"/>
      <c r="F822" s="2"/>
      <c r="H822" s="3"/>
      <c r="J822" s="3"/>
      <c r="K822" s="3"/>
      <c r="L822" s="1"/>
      <c r="M822" s="4"/>
      <c r="O822" s="1"/>
      <c r="U822" s="1"/>
      <c r="V822"/>
      <c r="X822" s="111"/>
      <c r="Z822"/>
      <c r="AA822"/>
      <c r="AB822"/>
      <c r="AD822" s="103"/>
      <c r="AE822" s="103"/>
      <c r="AH822"/>
      <c r="AK822" s="107"/>
      <c r="AL822" s="107"/>
      <c r="AM822" s="1"/>
      <c r="AP822" s="100"/>
      <c r="AQ822" s="100"/>
      <c r="AR822" s="100"/>
      <c r="AS822" s="3"/>
      <c r="AT822" s="151"/>
      <c r="AU822"/>
      <c r="AV822" s="147"/>
      <c r="AW822" s="34"/>
      <c r="AY822" s="182"/>
      <c r="BA822" s="100"/>
      <c r="BB822" s="100"/>
      <c r="BC822" s="6"/>
      <c r="BE822" s="1"/>
      <c r="BI822"/>
      <c r="BK822"/>
      <c r="BL822" s="147"/>
      <c r="BM822" s="1"/>
      <c r="BN822" s="103"/>
      <c r="BO822" s="147"/>
      <c r="BQ822" s="147"/>
      <c r="BR822" s="6"/>
      <c r="BS822" s="11"/>
      <c r="BT822" s="105"/>
      <c r="BU822" s="105"/>
      <c r="BW822" s="5"/>
      <c r="BX822" s="5"/>
      <c r="CA822" s="6"/>
      <c r="CB822" s="1"/>
      <c r="CD822" s="23"/>
      <c r="CE822" s="23"/>
      <c r="CF822" s="8"/>
      <c r="CG822" s="107"/>
      <c r="CI822" s="109"/>
      <c r="CK822" s="10"/>
      <c r="CL822" s="106"/>
      <c r="CR822" s="1"/>
      <c r="CS822" s="1"/>
      <c r="CT822" s="1"/>
    </row>
    <row r="823" spans="1:98">
      <c r="A823" s="1"/>
      <c r="B823" s="2"/>
      <c r="E823" s="1"/>
      <c r="F823" s="2"/>
      <c r="H823" s="3"/>
      <c r="J823" s="3"/>
      <c r="K823" s="3"/>
      <c r="L823" s="1"/>
      <c r="M823" s="4"/>
      <c r="O823" s="1"/>
      <c r="U823" s="1"/>
      <c r="V823"/>
      <c r="X823" s="111"/>
      <c r="Z823"/>
      <c r="AA823"/>
      <c r="AB823"/>
      <c r="AD823" s="103"/>
      <c r="AE823" s="103"/>
      <c r="AH823"/>
      <c r="AK823" s="107"/>
      <c r="AL823" s="107"/>
      <c r="AM823" s="1"/>
      <c r="AP823" s="100"/>
      <c r="AQ823" s="100"/>
      <c r="AR823" s="100"/>
      <c r="AS823" s="3"/>
      <c r="AT823" s="151"/>
      <c r="AU823"/>
      <c r="AV823" s="147"/>
      <c r="AW823" s="34"/>
      <c r="AY823" s="182"/>
      <c r="BA823" s="100"/>
      <c r="BB823" s="100"/>
      <c r="BC823" s="6"/>
      <c r="BE823" s="1"/>
      <c r="BI823"/>
      <c r="BK823"/>
      <c r="BL823" s="147"/>
      <c r="BM823" s="1"/>
      <c r="BN823" s="103"/>
      <c r="BO823" s="147"/>
      <c r="BQ823" s="147"/>
      <c r="BR823" s="6"/>
      <c r="BS823" s="11"/>
      <c r="BT823" s="105"/>
      <c r="BU823" s="105"/>
      <c r="BW823" s="5"/>
      <c r="BX823" s="5"/>
      <c r="CA823" s="6"/>
      <c r="CB823" s="1"/>
      <c r="CD823" s="23"/>
      <c r="CE823" s="23"/>
      <c r="CF823" s="8"/>
      <c r="CG823" s="107"/>
      <c r="CI823" s="109"/>
      <c r="CK823" s="10"/>
      <c r="CL823" s="106"/>
      <c r="CR823" s="1"/>
      <c r="CS823" s="1"/>
      <c r="CT823" s="1"/>
    </row>
    <row r="824" spans="1:98">
      <c r="A824" s="1"/>
      <c r="B824" s="2"/>
      <c r="E824" s="1"/>
      <c r="F824" s="2"/>
      <c r="H824" s="3"/>
      <c r="J824" s="3"/>
      <c r="K824" s="3"/>
      <c r="L824" s="1"/>
      <c r="M824" s="4"/>
      <c r="O824" s="1"/>
      <c r="U824" s="1"/>
      <c r="V824" s="156"/>
      <c r="X824" s="111"/>
      <c r="Z824"/>
      <c r="AA824"/>
      <c r="AB824"/>
      <c r="AD824" s="103"/>
      <c r="AE824" s="103"/>
      <c r="AH824"/>
      <c r="AK824" s="107"/>
      <c r="AL824" s="107"/>
      <c r="AM824" s="1"/>
      <c r="AP824" s="100"/>
      <c r="AQ824" s="100"/>
      <c r="AR824" s="100"/>
      <c r="AS824" s="3"/>
      <c r="AT824" s="151"/>
      <c r="AU824"/>
      <c r="AV824" s="147"/>
      <c r="AW824" s="34"/>
      <c r="AY824" s="182"/>
      <c r="BA824" s="100"/>
      <c r="BB824" s="100"/>
      <c r="BC824" s="6"/>
      <c r="BE824" s="1"/>
      <c r="BI824"/>
      <c r="BK824"/>
      <c r="BL824" s="147"/>
      <c r="BM824" s="1"/>
      <c r="BN824" s="103"/>
      <c r="BO824" s="147"/>
      <c r="BQ824" s="147"/>
      <c r="BR824" s="6"/>
      <c r="BS824" s="11"/>
      <c r="BT824" s="105"/>
      <c r="BU824" s="105"/>
      <c r="BW824" s="5"/>
      <c r="BX824" s="5"/>
      <c r="CA824" s="6"/>
      <c r="CB824" s="1"/>
      <c r="CD824" s="23"/>
      <c r="CE824" s="23"/>
      <c r="CF824" s="8"/>
      <c r="CG824" s="107"/>
      <c r="CI824" s="109"/>
      <c r="CK824" s="10"/>
      <c r="CL824" s="106"/>
      <c r="CR824" s="1"/>
      <c r="CS824" s="1"/>
      <c r="CT824" s="1"/>
    </row>
    <row r="825" spans="1:98">
      <c r="A825" s="1"/>
      <c r="B825" s="2"/>
      <c r="E825" s="1"/>
      <c r="F825" s="2"/>
      <c r="H825" s="3"/>
      <c r="J825" s="3"/>
      <c r="K825" s="3"/>
      <c r="L825" s="1"/>
      <c r="M825" s="4"/>
      <c r="O825" s="1"/>
      <c r="U825" s="1"/>
      <c r="V825"/>
      <c r="X825" s="111"/>
      <c r="Z825"/>
      <c r="AA825"/>
      <c r="AB825"/>
      <c r="AD825" s="103"/>
      <c r="AE825" s="103"/>
      <c r="AH825"/>
      <c r="AK825" s="107"/>
      <c r="AL825" s="107"/>
      <c r="AM825" s="1"/>
      <c r="AP825" s="100"/>
      <c r="AQ825" s="100"/>
      <c r="AR825" s="100"/>
      <c r="AS825" s="3"/>
      <c r="AT825" s="151"/>
      <c r="AU825"/>
      <c r="AV825" s="147"/>
      <c r="AW825" s="34"/>
      <c r="AY825" s="182"/>
      <c r="BA825" s="100"/>
      <c r="BB825" s="100"/>
      <c r="BC825" s="6"/>
      <c r="BE825" s="1"/>
      <c r="BI825"/>
      <c r="BK825"/>
      <c r="BL825" s="147"/>
      <c r="BM825" s="1"/>
      <c r="BN825" s="103"/>
      <c r="BO825" s="147"/>
      <c r="BQ825" s="147"/>
      <c r="BR825" s="6"/>
      <c r="BS825" s="11"/>
      <c r="BT825" s="105"/>
      <c r="BU825" s="105"/>
      <c r="BW825" s="5"/>
      <c r="BX825" s="5"/>
      <c r="CA825" s="6"/>
      <c r="CB825" s="1"/>
      <c r="CD825" s="23"/>
      <c r="CE825" s="23"/>
      <c r="CF825" s="8"/>
      <c r="CG825" s="107"/>
      <c r="CI825" s="109"/>
      <c r="CK825" s="10"/>
      <c r="CL825" s="106"/>
      <c r="CR825" s="1"/>
      <c r="CS825" s="1"/>
      <c r="CT825" s="1"/>
    </row>
    <row r="826" spans="1:98">
      <c r="A826" s="1"/>
      <c r="B826" s="2"/>
      <c r="E826" s="1"/>
      <c r="F826" s="2"/>
      <c r="H826" s="3"/>
      <c r="J826" s="3"/>
      <c r="K826" s="3"/>
      <c r="L826" s="1"/>
      <c r="M826" s="4"/>
      <c r="O826" s="1"/>
      <c r="U826" s="1"/>
      <c r="V826"/>
      <c r="X826" s="111"/>
      <c r="Z826"/>
      <c r="AA826"/>
      <c r="AB826"/>
      <c r="AD826" s="103"/>
      <c r="AE826" s="103"/>
      <c r="AH826"/>
      <c r="AK826" s="107"/>
      <c r="AL826" s="107"/>
      <c r="AM826" s="1"/>
      <c r="AP826" s="100"/>
      <c r="AQ826" s="100"/>
      <c r="AR826" s="100"/>
      <c r="AS826" s="3"/>
      <c r="AT826" s="151"/>
      <c r="AU826"/>
      <c r="AV826" s="147"/>
      <c r="AW826" s="34"/>
      <c r="AY826" s="182"/>
      <c r="BA826" s="100"/>
      <c r="BB826" s="100"/>
      <c r="BC826" s="6"/>
      <c r="BE826" s="1"/>
      <c r="BI826"/>
      <c r="BK826"/>
      <c r="BL826" s="147"/>
      <c r="BM826" s="1"/>
      <c r="BN826" s="103"/>
      <c r="BO826" s="147"/>
      <c r="BQ826" s="147"/>
      <c r="BR826" s="6"/>
      <c r="BS826" s="11"/>
      <c r="BT826" s="105"/>
      <c r="BU826" s="105"/>
      <c r="BW826" s="5"/>
      <c r="BX826" s="5"/>
      <c r="CA826" s="6"/>
      <c r="CB826" s="1"/>
      <c r="CD826" s="23"/>
      <c r="CE826" s="23"/>
      <c r="CF826" s="8"/>
      <c r="CG826" s="107"/>
      <c r="CI826" s="109"/>
      <c r="CK826" s="10"/>
      <c r="CL826" s="106"/>
      <c r="CR826" s="1"/>
      <c r="CS826" s="1"/>
      <c r="CT826" s="1"/>
    </row>
    <row r="827" spans="1:98">
      <c r="A827" s="1"/>
      <c r="B827" s="2"/>
      <c r="E827" s="1"/>
      <c r="F827" s="2"/>
      <c r="H827" s="3"/>
      <c r="J827" s="3"/>
      <c r="K827" s="3"/>
      <c r="L827" s="1"/>
      <c r="M827" s="4"/>
      <c r="O827" s="1"/>
      <c r="U827" s="1"/>
      <c r="V827" s="156"/>
      <c r="X827" s="111"/>
      <c r="Z827"/>
      <c r="AA827"/>
      <c r="AB827"/>
      <c r="AD827" s="103"/>
      <c r="AE827" s="103"/>
      <c r="AH827"/>
      <c r="AK827" s="107"/>
      <c r="AL827" s="107"/>
      <c r="AM827" s="1"/>
      <c r="AP827" s="100"/>
      <c r="AQ827" s="100"/>
      <c r="AR827" s="100"/>
      <c r="AS827" s="3"/>
      <c r="AT827" s="151"/>
      <c r="AU827"/>
      <c r="AV827" s="147"/>
      <c r="AW827" s="34"/>
      <c r="AY827" s="182"/>
      <c r="BA827" s="100"/>
      <c r="BB827" s="100"/>
      <c r="BC827" s="6"/>
      <c r="BE827" s="1"/>
      <c r="BI827"/>
      <c r="BK827"/>
      <c r="BL827" s="147"/>
      <c r="BM827" s="1"/>
      <c r="BN827" s="103"/>
      <c r="BO827" s="147"/>
      <c r="BQ827" s="147"/>
      <c r="BR827" s="6"/>
      <c r="BS827" s="11"/>
      <c r="BT827" s="105"/>
      <c r="BU827" s="105"/>
      <c r="BW827" s="5"/>
      <c r="BX827" s="5"/>
      <c r="CA827" s="6"/>
      <c r="CB827" s="1"/>
      <c r="CD827" s="23"/>
      <c r="CE827" s="23"/>
      <c r="CF827" s="8"/>
      <c r="CG827" s="107"/>
      <c r="CI827" s="109"/>
      <c r="CK827" s="10"/>
      <c r="CL827" s="106"/>
      <c r="CR827" s="1"/>
      <c r="CS827" s="1"/>
      <c r="CT827" s="1"/>
    </row>
    <row r="828" spans="1:98">
      <c r="A828" s="1"/>
      <c r="B828" s="2"/>
      <c r="E828" s="1"/>
      <c r="F828" s="2"/>
      <c r="H828" s="3"/>
      <c r="J828" s="3"/>
      <c r="K828" s="3"/>
      <c r="L828" s="1"/>
      <c r="M828" s="4"/>
      <c r="O828" s="1"/>
      <c r="U828" s="1"/>
      <c r="V828"/>
      <c r="X828" s="111"/>
      <c r="Z828"/>
      <c r="AA828"/>
      <c r="AB828"/>
      <c r="AD828" s="103"/>
      <c r="AE828" s="103"/>
      <c r="AH828"/>
      <c r="AK828" s="107"/>
      <c r="AL828" s="107"/>
      <c r="AM828" s="1"/>
      <c r="AP828" s="100"/>
      <c r="AQ828" s="100"/>
      <c r="AR828" s="100"/>
      <c r="AS828" s="3"/>
      <c r="AT828" s="151"/>
      <c r="AU828"/>
      <c r="AV828" s="147"/>
      <c r="AW828" s="34"/>
      <c r="AY828" s="182"/>
      <c r="BA828" s="100"/>
      <c r="BB828" s="100"/>
      <c r="BC828" s="6"/>
      <c r="BE828" s="1"/>
      <c r="BI828"/>
      <c r="BK828"/>
      <c r="BL828" s="147"/>
      <c r="BM828" s="1"/>
      <c r="BN828" s="103"/>
      <c r="BO828" s="147"/>
      <c r="BQ828" s="147"/>
      <c r="BR828" s="6"/>
      <c r="BS828" s="11"/>
      <c r="BT828" s="105"/>
      <c r="BU828" s="105"/>
      <c r="BW828" s="5"/>
      <c r="BX828" s="5"/>
      <c r="CA828" s="6"/>
      <c r="CB828" s="1"/>
      <c r="CD828" s="23"/>
      <c r="CE828" s="23"/>
      <c r="CF828" s="8"/>
      <c r="CG828" s="107"/>
      <c r="CI828" s="109"/>
      <c r="CK828" s="10"/>
      <c r="CL828" s="106"/>
      <c r="CR828" s="1"/>
      <c r="CS828" s="1"/>
      <c r="CT828" s="1"/>
    </row>
    <row r="829" spans="1:98">
      <c r="A829" s="1"/>
      <c r="B829" s="2"/>
      <c r="E829" s="1"/>
      <c r="F829" s="2"/>
      <c r="H829" s="3"/>
      <c r="J829" s="3"/>
      <c r="K829" s="3"/>
      <c r="L829" s="1"/>
      <c r="M829" s="4"/>
      <c r="O829" s="1"/>
      <c r="U829" s="1"/>
      <c r="V829"/>
      <c r="X829" s="111"/>
      <c r="Z829"/>
      <c r="AA829"/>
      <c r="AB829"/>
      <c r="AD829" s="103"/>
      <c r="AE829" s="103"/>
      <c r="AH829"/>
      <c r="AK829" s="107"/>
      <c r="AL829" s="107"/>
      <c r="AM829" s="1"/>
      <c r="AP829" s="100"/>
      <c r="AQ829" s="100"/>
      <c r="AR829" s="100"/>
      <c r="AS829" s="3"/>
      <c r="AT829" s="151"/>
      <c r="AU829"/>
      <c r="AV829" s="147"/>
      <c r="AW829" s="34"/>
      <c r="AY829" s="182"/>
      <c r="BA829" s="100"/>
      <c r="BB829" s="100"/>
      <c r="BC829" s="6"/>
      <c r="BE829" s="1"/>
      <c r="BI829"/>
      <c r="BK829"/>
      <c r="BL829" s="147"/>
      <c r="BM829" s="1"/>
      <c r="BN829" s="103"/>
      <c r="BO829" s="147"/>
      <c r="BQ829" s="147"/>
      <c r="BR829" s="6"/>
      <c r="BS829" s="11"/>
      <c r="BT829" s="105"/>
      <c r="BU829" s="105"/>
      <c r="BW829" s="5"/>
      <c r="BX829" s="5"/>
      <c r="CA829" s="6"/>
      <c r="CB829" s="1"/>
      <c r="CD829" s="23"/>
      <c r="CE829" s="23"/>
      <c r="CF829" s="8"/>
      <c r="CG829" s="107"/>
      <c r="CI829" s="109"/>
      <c r="CK829" s="10"/>
      <c r="CL829" s="106"/>
      <c r="CR829" s="1"/>
      <c r="CS829" s="1"/>
      <c r="CT829" s="1"/>
    </row>
    <row r="830" spans="1:98">
      <c r="A830" s="1"/>
      <c r="B830" s="2"/>
      <c r="E830" s="1"/>
      <c r="F830" s="2"/>
      <c r="H830" s="3"/>
      <c r="J830" s="3"/>
      <c r="K830" s="3"/>
      <c r="L830" s="1"/>
      <c r="M830" s="4"/>
      <c r="O830" s="1"/>
      <c r="U830" s="1"/>
      <c r="V830"/>
      <c r="X830" s="111"/>
      <c r="Z830"/>
      <c r="AA830"/>
      <c r="AB830"/>
      <c r="AD830" s="103"/>
      <c r="AE830" s="103"/>
      <c r="AH830"/>
      <c r="AK830" s="107"/>
      <c r="AL830" s="107"/>
      <c r="AM830" s="1"/>
      <c r="AP830" s="100"/>
      <c r="AQ830" s="100"/>
      <c r="AR830" s="100"/>
      <c r="AS830" s="3"/>
      <c r="AT830" s="151"/>
      <c r="AU830"/>
      <c r="AV830" s="147"/>
      <c r="AW830" s="34"/>
      <c r="AY830" s="182"/>
      <c r="BA830" s="100"/>
      <c r="BB830" s="100"/>
      <c r="BC830" s="6"/>
      <c r="BE830" s="1"/>
      <c r="BI830"/>
      <c r="BK830"/>
      <c r="BL830" s="147"/>
      <c r="BM830" s="1"/>
      <c r="BN830" s="103"/>
      <c r="BO830" s="147"/>
      <c r="BQ830" s="147"/>
      <c r="BR830" s="6"/>
      <c r="BS830" s="11"/>
      <c r="BT830" s="105"/>
      <c r="BU830" s="105"/>
      <c r="BW830" s="5"/>
      <c r="BX830" s="5"/>
      <c r="CA830" s="6"/>
      <c r="CB830" s="1"/>
      <c r="CD830" s="23"/>
      <c r="CE830" s="23"/>
      <c r="CF830" s="8"/>
      <c r="CG830" s="107"/>
      <c r="CI830" s="109"/>
      <c r="CK830" s="10"/>
      <c r="CL830" s="106"/>
      <c r="CR830" s="1"/>
      <c r="CS830" s="1"/>
      <c r="CT830" s="1"/>
    </row>
    <row r="831" spans="1:98">
      <c r="A831" s="1"/>
      <c r="B831" s="2"/>
      <c r="E831" s="1"/>
      <c r="F831" s="2"/>
      <c r="H831" s="3"/>
      <c r="J831" s="3"/>
      <c r="K831" s="3"/>
      <c r="L831" s="1"/>
      <c r="M831" s="4"/>
      <c r="O831" s="1"/>
      <c r="U831" s="1"/>
      <c r="V831"/>
      <c r="X831" s="111"/>
      <c r="Z831"/>
      <c r="AA831"/>
      <c r="AB831"/>
      <c r="AD831" s="103"/>
      <c r="AE831" s="103"/>
      <c r="AH831"/>
      <c r="AK831" s="107"/>
      <c r="AL831" s="107"/>
      <c r="AM831" s="1"/>
      <c r="AP831" s="100"/>
      <c r="AQ831" s="100"/>
      <c r="AR831" s="100"/>
      <c r="AS831" s="3"/>
      <c r="AT831" s="151"/>
      <c r="AU831"/>
      <c r="AV831" s="147"/>
      <c r="AW831" s="34"/>
      <c r="AY831" s="182"/>
      <c r="BA831" s="100"/>
      <c r="BB831" s="100"/>
      <c r="BC831" s="6"/>
      <c r="BE831" s="1"/>
      <c r="BI831"/>
      <c r="BK831"/>
      <c r="BL831" s="147"/>
      <c r="BM831" s="1"/>
      <c r="BN831" s="103"/>
      <c r="BO831" s="147"/>
      <c r="BQ831" s="147"/>
      <c r="BR831" s="6"/>
      <c r="BS831" s="11"/>
      <c r="BT831" s="105"/>
      <c r="BU831" s="105"/>
      <c r="BW831" s="5"/>
      <c r="BX831" s="5"/>
      <c r="CA831" s="6"/>
      <c r="CB831" s="1"/>
      <c r="CD831" s="23"/>
      <c r="CE831" s="23"/>
      <c r="CF831" s="8"/>
      <c r="CG831" s="107"/>
      <c r="CI831" s="109"/>
      <c r="CK831" s="10"/>
      <c r="CL831" s="106"/>
      <c r="CR831" s="1"/>
      <c r="CS831" s="1"/>
      <c r="CT831" s="1"/>
    </row>
    <row r="832" spans="1:98">
      <c r="A832" s="1"/>
      <c r="B832" s="2"/>
      <c r="E832" s="1"/>
      <c r="F832" s="2"/>
      <c r="H832" s="3"/>
      <c r="J832" s="3"/>
      <c r="K832" s="3"/>
      <c r="L832" s="1"/>
      <c r="M832" s="4"/>
      <c r="O832" s="1"/>
      <c r="U832" s="1"/>
      <c r="V832"/>
      <c r="X832" s="111"/>
      <c r="Z832"/>
      <c r="AA832"/>
      <c r="AB832"/>
      <c r="AD832" s="103"/>
      <c r="AE832" s="103"/>
      <c r="AH832"/>
      <c r="AK832" s="107"/>
      <c r="AL832" s="107"/>
      <c r="AM832" s="1"/>
      <c r="AP832" s="100"/>
      <c r="AQ832" s="100"/>
      <c r="AR832" s="100"/>
      <c r="AS832" s="3"/>
      <c r="AT832" s="151"/>
      <c r="AU832"/>
      <c r="AV832" s="147"/>
      <c r="AW832" s="34"/>
      <c r="AY832" s="182"/>
      <c r="BA832" s="100"/>
      <c r="BB832" s="100"/>
      <c r="BC832" s="147"/>
      <c r="BE832" s="1"/>
      <c r="BI832"/>
      <c r="BK832"/>
      <c r="BL832" s="147"/>
      <c r="BM832" s="1"/>
      <c r="BN832" s="103"/>
      <c r="BO832" s="147"/>
      <c r="BQ832" s="147"/>
      <c r="BR832" s="6"/>
      <c r="BS832" s="11"/>
      <c r="BT832" s="105"/>
      <c r="BU832" s="105"/>
      <c r="BW832" s="5"/>
      <c r="BX832" s="5"/>
      <c r="CA832" s="6"/>
      <c r="CB832" s="1"/>
      <c r="CD832" s="23"/>
      <c r="CE832" s="23"/>
      <c r="CF832" s="8"/>
      <c r="CG832" s="107"/>
      <c r="CI832" s="109"/>
      <c r="CK832" s="10"/>
      <c r="CL832" s="106"/>
      <c r="CR832" s="1"/>
      <c r="CS832" s="1"/>
      <c r="CT832" s="1"/>
    </row>
    <row r="833" spans="1:98">
      <c r="A833" s="1"/>
      <c r="B833" s="2"/>
      <c r="E833" s="1"/>
      <c r="F833" s="2"/>
      <c r="H833" s="3"/>
      <c r="J833" s="3"/>
      <c r="K833" s="3"/>
      <c r="L833" s="1"/>
      <c r="M833" s="4"/>
      <c r="O833" s="1"/>
      <c r="U833" s="1"/>
      <c r="V833"/>
      <c r="X833" s="111"/>
      <c r="Z833"/>
      <c r="AA833"/>
      <c r="AB833"/>
      <c r="AD833" s="103"/>
      <c r="AE833" s="103"/>
      <c r="AH833"/>
      <c r="AK833" s="107"/>
      <c r="AL833" s="107"/>
      <c r="AM833" s="1"/>
      <c r="AP833" s="100"/>
      <c r="AQ833" s="100"/>
      <c r="AR833" s="100"/>
      <c r="AS833" s="3"/>
      <c r="AT833" s="151"/>
      <c r="AU833"/>
      <c r="AV833" s="147"/>
      <c r="AW833" s="34"/>
      <c r="AY833" s="182"/>
      <c r="BA833" s="100"/>
      <c r="BB833" s="100"/>
      <c r="BC833" s="147"/>
      <c r="BE833" s="1"/>
      <c r="BI833"/>
      <c r="BK833"/>
      <c r="BL833" s="147"/>
      <c r="BM833" s="1"/>
      <c r="BN833" s="103"/>
      <c r="BO833" s="147"/>
      <c r="BQ833" s="147"/>
      <c r="BR833" s="6"/>
      <c r="BS833" s="11"/>
      <c r="BT833" s="105"/>
      <c r="BU833" s="105"/>
      <c r="BW833" s="5"/>
      <c r="BX833" s="5"/>
      <c r="CA833" s="6"/>
      <c r="CB833" s="1"/>
      <c r="CD833" s="23"/>
      <c r="CE833" s="23"/>
      <c r="CF833" s="8"/>
      <c r="CG833" s="107"/>
      <c r="CI833" s="109"/>
      <c r="CK833" s="10"/>
      <c r="CL833" s="106"/>
      <c r="CR833" s="1"/>
      <c r="CS833" s="1"/>
      <c r="CT833" s="1"/>
    </row>
    <row r="834" spans="1:98">
      <c r="A834" s="1"/>
      <c r="B834" s="2"/>
      <c r="E834" s="1"/>
      <c r="F834" s="2"/>
      <c r="H834" s="3"/>
      <c r="J834" s="3"/>
      <c r="K834" s="3"/>
      <c r="L834" s="1"/>
      <c r="M834" s="4"/>
      <c r="O834" s="1"/>
      <c r="U834" s="1"/>
      <c r="V834"/>
      <c r="X834" s="111"/>
      <c r="Z834"/>
      <c r="AA834"/>
      <c r="AB834"/>
      <c r="AD834" s="103"/>
      <c r="AE834" s="103"/>
      <c r="AH834"/>
      <c r="AK834" s="107"/>
      <c r="AL834" s="107"/>
      <c r="AM834" s="1"/>
      <c r="AP834" s="100"/>
      <c r="AQ834" s="100"/>
      <c r="AR834" s="100"/>
      <c r="AS834" s="3"/>
      <c r="AT834" s="151"/>
      <c r="AU834"/>
      <c r="AV834" s="147"/>
      <c r="AW834" s="34"/>
      <c r="AY834" s="182"/>
      <c r="BA834" s="100"/>
      <c r="BB834" s="100"/>
      <c r="BC834" s="6"/>
      <c r="BE834" s="1"/>
      <c r="BI834"/>
      <c r="BK834"/>
      <c r="BL834" s="147"/>
      <c r="BM834" s="1"/>
      <c r="BN834" s="103"/>
      <c r="BO834" s="147"/>
      <c r="BQ834" s="147"/>
      <c r="BR834" s="147"/>
      <c r="BS834" s="11"/>
      <c r="BT834" s="105"/>
      <c r="BU834" s="105"/>
      <c r="BW834" s="5"/>
      <c r="BX834" s="5"/>
      <c r="CA834" s="6"/>
      <c r="CB834" s="1"/>
      <c r="CD834" s="23"/>
      <c r="CE834" s="23"/>
      <c r="CF834" s="8"/>
      <c r="CG834" s="107"/>
      <c r="CI834" s="109"/>
      <c r="CK834" s="10"/>
      <c r="CL834" s="106"/>
      <c r="CR834" s="1"/>
      <c r="CS834" s="1"/>
      <c r="CT834" s="1"/>
    </row>
    <row r="835" spans="1:98">
      <c r="A835" s="1"/>
      <c r="B835" s="2"/>
      <c r="E835" s="1"/>
      <c r="F835" s="2"/>
      <c r="H835" s="3"/>
      <c r="J835" s="3"/>
      <c r="K835" s="3"/>
      <c r="L835" s="1"/>
      <c r="M835" s="4"/>
      <c r="O835" s="1"/>
      <c r="U835" s="1"/>
      <c r="V835"/>
      <c r="X835" s="111"/>
      <c r="Z835"/>
      <c r="AA835"/>
      <c r="AB835"/>
      <c r="AD835" s="103"/>
      <c r="AE835" s="103"/>
      <c r="AH835"/>
      <c r="AK835" s="107"/>
      <c r="AL835" s="107"/>
      <c r="AM835" s="1"/>
      <c r="AP835" s="100"/>
      <c r="AQ835" s="100"/>
      <c r="AR835" s="100"/>
      <c r="AS835" s="3"/>
      <c r="AT835" s="151"/>
      <c r="AU835"/>
      <c r="AV835" s="147"/>
      <c r="AW835" s="34"/>
      <c r="AY835" s="182"/>
      <c r="BA835" s="100"/>
      <c r="BB835" s="100"/>
      <c r="BC835" s="6"/>
      <c r="BE835" s="1"/>
      <c r="BI835"/>
      <c r="BK835"/>
      <c r="BL835" s="6"/>
      <c r="BM835" s="1"/>
      <c r="BN835" s="103"/>
      <c r="BO835" s="6"/>
      <c r="BP835" s="103"/>
      <c r="BQ835" s="6"/>
      <c r="BR835" s="6"/>
      <c r="BS835" s="11"/>
      <c r="BT835" s="105"/>
      <c r="BU835" s="105"/>
      <c r="BW835" s="5"/>
      <c r="BX835" s="5"/>
      <c r="CA835" s="6"/>
      <c r="CB835" s="1"/>
      <c r="CD835" s="23"/>
      <c r="CE835" s="23"/>
      <c r="CF835" s="8"/>
      <c r="CG835" s="107"/>
      <c r="CI835" s="109"/>
      <c r="CK835" s="10"/>
      <c r="CL835" s="106"/>
      <c r="CR835" s="1"/>
      <c r="CS835" s="1"/>
      <c r="CT835" s="1"/>
    </row>
    <row r="836" spans="1:98">
      <c r="A836" s="1"/>
      <c r="B836" s="2"/>
      <c r="E836" s="1"/>
      <c r="F836" s="2"/>
      <c r="H836" s="3"/>
      <c r="J836" s="3"/>
      <c r="K836" s="3"/>
      <c r="L836" s="1"/>
      <c r="M836" s="4"/>
      <c r="O836" s="1"/>
      <c r="U836" s="1"/>
      <c r="V836"/>
      <c r="X836" s="111"/>
      <c r="Z836"/>
      <c r="AA836"/>
      <c r="AB836"/>
      <c r="AD836" s="103"/>
      <c r="AE836" s="103"/>
      <c r="AH836"/>
      <c r="AK836" s="107"/>
      <c r="AL836" s="107"/>
      <c r="AM836" s="1"/>
      <c r="AP836" s="100"/>
      <c r="AQ836" s="100"/>
      <c r="AR836" s="100"/>
      <c r="AS836" s="3"/>
      <c r="AT836" s="151"/>
      <c r="AU836"/>
      <c r="AV836" s="147"/>
      <c r="AW836" s="34"/>
      <c r="AY836" s="182"/>
      <c r="BA836" s="100"/>
      <c r="BB836" s="100"/>
      <c r="BC836" s="6"/>
      <c r="BE836" s="1"/>
      <c r="BI836"/>
      <c r="BK836"/>
      <c r="BL836" s="6"/>
      <c r="BM836" s="1"/>
      <c r="BN836" s="103"/>
      <c r="BO836" s="6"/>
      <c r="BP836" s="103"/>
      <c r="BQ836" s="6"/>
      <c r="BR836" s="6"/>
      <c r="BS836" s="11"/>
      <c r="BT836" s="105"/>
      <c r="BU836" s="105"/>
      <c r="BW836" s="5"/>
      <c r="BX836" s="5"/>
      <c r="CA836" s="6"/>
      <c r="CB836" s="1"/>
      <c r="CD836" s="23"/>
      <c r="CE836" s="23"/>
      <c r="CF836" s="8"/>
      <c r="CG836" s="107"/>
      <c r="CI836" s="109"/>
      <c r="CK836" s="10"/>
      <c r="CL836" s="106"/>
      <c r="CR836" s="1"/>
      <c r="CS836" s="1"/>
      <c r="CT836" s="1"/>
    </row>
    <row r="837" spans="1:98">
      <c r="A837" s="1"/>
      <c r="B837" s="2"/>
      <c r="E837" s="1"/>
      <c r="F837" s="2"/>
      <c r="H837" s="3"/>
      <c r="J837" s="3"/>
      <c r="K837" s="3"/>
      <c r="L837" s="1"/>
      <c r="M837" s="4"/>
      <c r="O837" s="1"/>
      <c r="U837" s="1"/>
      <c r="V837"/>
      <c r="X837" s="111"/>
      <c r="Z837"/>
      <c r="AA837"/>
      <c r="AB837"/>
      <c r="AD837" s="103"/>
      <c r="AE837" s="103"/>
      <c r="AH837"/>
      <c r="AK837" s="107"/>
      <c r="AL837" s="107"/>
      <c r="AM837" s="1"/>
      <c r="AP837" s="100"/>
      <c r="AQ837" s="100"/>
      <c r="AR837" s="100"/>
      <c r="AS837" s="3"/>
      <c r="AT837" s="151"/>
      <c r="AU837"/>
      <c r="AV837" s="147"/>
      <c r="AW837" s="34"/>
      <c r="AY837" s="182"/>
      <c r="BA837" s="100"/>
      <c r="BB837" s="100"/>
      <c r="BC837" s="6"/>
      <c r="BE837" s="1"/>
      <c r="BI837"/>
      <c r="BK837"/>
      <c r="BL837" s="6"/>
      <c r="BM837" s="1"/>
      <c r="BN837" s="103"/>
      <c r="BO837" s="6"/>
      <c r="BP837" s="103"/>
      <c r="BQ837" s="6"/>
      <c r="BR837" s="6"/>
      <c r="BS837" s="11"/>
      <c r="BT837" s="105"/>
      <c r="BU837" s="105"/>
      <c r="BW837" s="5"/>
      <c r="BX837" s="5"/>
      <c r="CA837" s="6"/>
      <c r="CB837" s="1"/>
      <c r="CD837" s="23"/>
      <c r="CE837" s="23"/>
      <c r="CF837" s="8"/>
      <c r="CG837" s="107"/>
      <c r="CI837" s="109"/>
      <c r="CK837" s="10"/>
      <c r="CL837" s="106"/>
      <c r="CR837" s="1"/>
      <c r="CS837" s="1"/>
      <c r="CT837" s="1"/>
    </row>
    <row r="838" spans="1:98">
      <c r="A838" s="1"/>
      <c r="B838" s="2"/>
      <c r="E838" s="1"/>
      <c r="F838" s="2"/>
      <c r="H838" s="3"/>
      <c r="J838" s="3"/>
      <c r="K838" s="3"/>
      <c r="L838" s="1"/>
      <c r="M838" s="4"/>
      <c r="O838" s="1"/>
      <c r="U838" s="1"/>
      <c r="V838"/>
      <c r="X838" s="111"/>
      <c r="Z838"/>
      <c r="AA838"/>
      <c r="AB838"/>
      <c r="AD838" s="103"/>
      <c r="AE838" s="103"/>
      <c r="AH838"/>
      <c r="AK838" s="107"/>
      <c r="AL838" s="107"/>
      <c r="AM838" s="1"/>
      <c r="AP838" s="100"/>
      <c r="AQ838" s="100"/>
      <c r="AR838" s="100"/>
      <c r="AS838" s="3"/>
      <c r="AT838" s="151"/>
      <c r="AU838"/>
      <c r="AV838" s="147"/>
      <c r="AW838" s="34"/>
      <c r="AY838" s="182"/>
      <c r="BA838" s="100"/>
      <c r="BB838" s="100"/>
      <c r="BC838" s="6"/>
      <c r="BE838" s="1"/>
      <c r="BI838"/>
      <c r="BK838"/>
      <c r="BL838" s="6"/>
      <c r="BM838" s="1"/>
      <c r="BN838" s="103"/>
      <c r="BO838" s="6"/>
      <c r="BP838" s="103"/>
      <c r="BQ838" s="6"/>
      <c r="BR838" s="6"/>
      <c r="BS838" s="11"/>
      <c r="BT838" s="105"/>
      <c r="BU838" s="105"/>
      <c r="BW838" s="5"/>
      <c r="BX838" s="5"/>
      <c r="CA838" s="6"/>
      <c r="CB838" s="1"/>
      <c r="CD838" s="23"/>
      <c r="CE838" s="23"/>
      <c r="CF838" s="8"/>
      <c r="CG838" s="107"/>
      <c r="CI838" s="109"/>
      <c r="CK838" s="10"/>
      <c r="CL838" s="106"/>
      <c r="CR838" s="1"/>
      <c r="CS838" s="1"/>
      <c r="CT838" s="1"/>
    </row>
    <row r="839" spans="1:98">
      <c r="A839" s="1"/>
      <c r="B839" s="2"/>
      <c r="E839" s="1"/>
      <c r="F839" s="2"/>
      <c r="H839" s="3"/>
      <c r="J839" s="3"/>
      <c r="K839" s="3"/>
      <c r="L839" s="1"/>
      <c r="M839" s="4"/>
      <c r="O839" s="1"/>
      <c r="U839" s="1"/>
      <c r="V839"/>
      <c r="X839" s="111"/>
      <c r="Z839"/>
      <c r="AA839"/>
      <c r="AB839"/>
      <c r="AD839" s="103"/>
      <c r="AE839" s="103"/>
      <c r="AH839"/>
      <c r="AK839" s="107"/>
      <c r="AL839" s="107"/>
      <c r="AM839" s="1"/>
      <c r="AP839" s="100"/>
      <c r="AQ839" s="100"/>
      <c r="AR839" s="100"/>
      <c r="AS839" s="3"/>
      <c r="AT839" s="151"/>
      <c r="AU839"/>
      <c r="AV839" s="147"/>
      <c r="AW839" s="34"/>
      <c r="AY839" s="182"/>
      <c r="BA839" s="100"/>
      <c r="BB839" s="100"/>
      <c r="BC839" s="6"/>
      <c r="BE839" s="1"/>
      <c r="BI839"/>
      <c r="BK839"/>
      <c r="BL839" s="6"/>
      <c r="BM839" s="1"/>
      <c r="BN839" s="103"/>
      <c r="BO839" s="6"/>
      <c r="BP839" s="103"/>
      <c r="BQ839" s="6"/>
      <c r="BR839" s="6"/>
      <c r="BS839" s="11"/>
      <c r="BT839" s="105"/>
      <c r="BU839" s="105"/>
      <c r="BW839" s="5"/>
      <c r="BX839" s="5"/>
      <c r="CA839" s="6"/>
      <c r="CB839" s="1"/>
      <c r="CD839" s="23"/>
      <c r="CE839" s="23"/>
      <c r="CF839" s="8"/>
      <c r="CG839" s="107"/>
      <c r="CI839" s="109"/>
      <c r="CK839" s="10"/>
      <c r="CL839" s="106"/>
      <c r="CR839" s="1"/>
      <c r="CS839" s="1"/>
      <c r="CT839" s="1"/>
    </row>
    <row r="840" spans="1:98">
      <c r="A840" s="1"/>
      <c r="B840" s="2"/>
      <c r="E840" s="1"/>
      <c r="F840" s="2"/>
      <c r="H840" s="3"/>
      <c r="J840" s="3"/>
      <c r="K840" s="3"/>
      <c r="L840" s="1"/>
      <c r="M840" s="4"/>
      <c r="O840" s="1"/>
      <c r="U840" s="1"/>
      <c r="V840"/>
      <c r="X840" s="111"/>
      <c r="Z840"/>
      <c r="AA840"/>
      <c r="AB840"/>
      <c r="AD840" s="103"/>
      <c r="AE840" s="103"/>
      <c r="AH840"/>
      <c r="AK840" s="107"/>
      <c r="AL840" s="107"/>
      <c r="AM840" s="1"/>
      <c r="AP840" s="100"/>
      <c r="AQ840" s="100"/>
      <c r="AR840" s="100"/>
      <c r="AS840" s="3"/>
      <c r="AT840" s="151"/>
      <c r="AU840"/>
      <c r="AV840" s="147"/>
      <c r="AW840" s="34"/>
      <c r="AY840" s="182"/>
      <c r="BA840" s="100"/>
      <c r="BB840" s="100"/>
      <c r="BC840" s="6"/>
      <c r="BE840" s="1"/>
      <c r="BI840"/>
      <c r="BK840"/>
      <c r="BL840" s="6"/>
      <c r="BM840" s="1"/>
      <c r="BN840" s="103"/>
      <c r="BO840" s="6"/>
      <c r="BP840" s="103"/>
      <c r="BQ840" s="6"/>
      <c r="BR840" s="6"/>
      <c r="BS840" s="11"/>
      <c r="BT840" s="105"/>
      <c r="BU840" s="105"/>
      <c r="BW840" s="5"/>
      <c r="BX840" s="5"/>
      <c r="CA840" s="6"/>
      <c r="CB840" s="1"/>
      <c r="CD840" s="23"/>
      <c r="CE840" s="23"/>
      <c r="CF840" s="8"/>
      <c r="CG840" s="107"/>
      <c r="CI840" s="109"/>
      <c r="CK840" s="10"/>
      <c r="CL840" s="106"/>
      <c r="CR840" s="1"/>
      <c r="CS840" s="1"/>
      <c r="CT840" s="1"/>
    </row>
    <row r="841" spans="1:98">
      <c r="A841" s="1"/>
      <c r="B841" s="2"/>
      <c r="E841" s="1"/>
      <c r="F841" s="2"/>
      <c r="H841" s="3"/>
      <c r="J841" s="3"/>
      <c r="K841" s="3"/>
      <c r="L841" s="1"/>
      <c r="M841" s="4"/>
      <c r="O841" s="1"/>
      <c r="U841" s="1"/>
      <c r="V841"/>
      <c r="X841" s="111"/>
      <c r="Z841"/>
      <c r="AA841"/>
      <c r="AB841"/>
      <c r="AD841" s="103"/>
      <c r="AE841" s="103"/>
      <c r="AH841"/>
      <c r="AK841" s="107"/>
      <c r="AL841" s="107"/>
      <c r="AM841" s="1"/>
      <c r="AP841" s="100"/>
      <c r="AQ841" s="100"/>
      <c r="AR841" s="100"/>
      <c r="AS841" s="3"/>
      <c r="AT841" s="151"/>
      <c r="AU841"/>
      <c r="AV841" s="147"/>
      <c r="AW841" s="34"/>
      <c r="AY841" s="182"/>
      <c r="BA841" s="100"/>
      <c r="BB841" s="100"/>
      <c r="BC841" s="6"/>
      <c r="BE841" s="1"/>
      <c r="BI841"/>
      <c r="BK841"/>
      <c r="BL841" s="6"/>
      <c r="BM841" s="1"/>
      <c r="BN841" s="103"/>
      <c r="BO841" s="6"/>
      <c r="BP841" s="103"/>
      <c r="BQ841" s="6"/>
      <c r="BR841" s="6"/>
      <c r="BS841" s="11"/>
      <c r="BT841" s="105"/>
      <c r="BU841" s="105"/>
      <c r="BW841" s="5"/>
      <c r="BX841" s="5"/>
      <c r="CA841" s="6"/>
      <c r="CB841" s="1"/>
      <c r="CD841" s="23"/>
      <c r="CE841" s="23"/>
      <c r="CF841" s="8"/>
      <c r="CG841" s="107"/>
      <c r="CI841" s="109"/>
      <c r="CK841" s="10"/>
      <c r="CL841" s="106"/>
      <c r="CR841" s="1"/>
      <c r="CS841" s="1"/>
      <c r="CT841" s="1"/>
    </row>
    <row r="842" spans="1:98" ht="15" customHeight="1">
      <c r="A842" s="1"/>
      <c r="B842" s="2"/>
      <c r="E842" s="1"/>
      <c r="F842" s="2"/>
      <c r="H842" s="3"/>
      <c r="J842" s="3"/>
      <c r="K842" s="3"/>
      <c r="L842" s="1"/>
      <c r="M842" s="4"/>
      <c r="O842" s="1"/>
      <c r="U842" s="1"/>
      <c r="V842"/>
      <c r="X842" s="111"/>
      <c r="Z842"/>
      <c r="AA842"/>
      <c r="AB842"/>
      <c r="AD842" s="103"/>
      <c r="AE842" s="103"/>
      <c r="AH842"/>
      <c r="AK842" s="107"/>
      <c r="AL842" s="107"/>
      <c r="AM842" s="1"/>
      <c r="AP842" s="100"/>
      <c r="AQ842" s="100"/>
      <c r="AR842" s="100"/>
      <c r="AS842" s="3"/>
      <c r="AT842" s="151"/>
      <c r="AU842"/>
      <c r="AV842" s="147"/>
      <c r="AW842" s="34"/>
      <c r="AY842" s="182"/>
      <c r="BA842" s="100"/>
      <c r="BB842" s="100"/>
      <c r="BC842" s="6"/>
      <c r="BE842" s="1"/>
      <c r="BI842"/>
      <c r="BK842"/>
      <c r="BL842" s="6"/>
      <c r="BM842" s="1"/>
      <c r="BN842" s="103"/>
      <c r="BO842" s="6"/>
      <c r="BP842" s="103"/>
      <c r="BQ842" s="6"/>
      <c r="BR842" s="6"/>
      <c r="BS842" s="11"/>
      <c r="BT842" s="105"/>
      <c r="BU842" s="105"/>
      <c r="BW842" s="5"/>
      <c r="BX842" s="5"/>
      <c r="CA842" s="6"/>
      <c r="CB842" s="1"/>
      <c r="CD842" s="23"/>
      <c r="CE842" s="23"/>
      <c r="CF842" s="8"/>
      <c r="CG842" s="107"/>
      <c r="CI842" s="109"/>
      <c r="CK842" s="10"/>
      <c r="CL842" s="106"/>
      <c r="CR842" s="1"/>
      <c r="CS842" s="1"/>
      <c r="CT842" s="1"/>
    </row>
    <row r="843" spans="1:98">
      <c r="A843" s="1"/>
      <c r="B843" s="2"/>
      <c r="E843" s="1"/>
      <c r="F843" s="2"/>
      <c r="H843" s="3"/>
      <c r="J843" s="3"/>
      <c r="K843" s="3"/>
      <c r="L843" s="1"/>
      <c r="M843" s="4"/>
      <c r="O843" s="1"/>
      <c r="U843" s="1"/>
      <c r="V843"/>
      <c r="X843" s="111"/>
      <c r="Z843"/>
      <c r="AA843"/>
      <c r="AB843"/>
      <c r="AD843" s="103"/>
      <c r="AE843" s="103"/>
      <c r="AH843"/>
      <c r="AI843" s="166"/>
      <c r="AJ843" s="166"/>
      <c r="AK843" s="167"/>
      <c r="AL843" s="107"/>
      <c r="AM843" s="1"/>
      <c r="AP843" s="100"/>
      <c r="AQ843" s="100"/>
      <c r="AR843" s="100"/>
      <c r="AS843" s="3"/>
      <c r="AT843" s="151"/>
      <c r="AU843"/>
      <c r="AV843" s="147"/>
      <c r="AW843" s="34"/>
      <c r="AY843" s="182"/>
      <c r="BA843" s="100"/>
      <c r="BB843" s="100"/>
      <c r="BC843" s="6"/>
      <c r="BE843" s="1"/>
      <c r="BI843"/>
      <c r="BK843"/>
      <c r="BL843" s="6"/>
      <c r="BM843" s="1"/>
      <c r="BN843" s="103"/>
      <c r="BO843" s="6"/>
      <c r="BP843" s="103"/>
      <c r="BQ843" s="6"/>
      <c r="BR843" s="6"/>
      <c r="BS843" s="11"/>
      <c r="BT843" s="105"/>
      <c r="BU843" s="105"/>
      <c r="BW843" s="5"/>
      <c r="BX843" s="5"/>
      <c r="CA843" s="6"/>
      <c r="CB843" s="1"/>
      <c r="CD843" s="23"/>
      <c r="CE843" s="23"/>
      <c r="CF843" s="8"/>
      <c r="CG843" s="107"/>
      <c r="CI843" s="109"/>
      <c r="CK843" s="10"/>
      <c r="CL843" s="106"/>
      <c r="CR843" s="1"/>
      <c r="CS843" s="1"/>
      <c r="CT843" s="1"/>
    </row>
    <row r="844" spans="1:98">
      <c r="A844" s="1"/>
      <c r="B844" s="2"/>
      <c r="E844" s="1"/>
      <c r="F844" s="2"/>
      <c r="H844" s="3"/>
      <c r="J844" s="3"/>
      <c r="K844" s="3"/>
      <c r="L844" s="1"/>
      <c r="M844" s="4"/>
      <c r="O844" s="1"/>
      <c r="U844" s="1"/>
      <c r="V844"/>
      <c r="X844" s="111"/>
      <c r="Z844"/>
      <c r="AA844"/>
      <c r="AB844"/>
      <c r="AD844" s="103"/>
      <c r="AE844" s="103"/>
      <c r="AK844" s="107"/>
      <c r="AL844" s="107"/>
      <c r="AM844" s="1"/>
      <c r="AP844" s="100"/>
      <c r="AQ844" s="100"/>
      <c r="AR844" s="100"/>
      <c r="AS844" s="3"/>
      <c r="AT844" s="151"/>
      <c r="AU844" s="157"/>
      <c r="AV844" s="147"/>
      <c r="AW844" s="34"/>
      <c r="AY844" s="182"/>
      <c r="BA844" s="100"/>
      <c r="BB844" s="100"/>
      <c r="BC844" s="6"/>
      <c r="BE844" s="1"/>
      <c r="BI844"/>
      <c r="BK844"/>
      <c r="BL844" s="147"/>
      <c r="BM844" s="1"/>
      <c r="BN844" s="103"/>
      <c r="BO844" s="147"/>
      <c r="BQ844" s="147"/>
      <c r="BR844" s="147"/>
      <c r="BS844" s="11"/>
      <c r="BT844" s="105"/>
      <c r="BU844" s="105"/>
      <c r="BW844" s="5"/>
      <c r="BX844" s="5"/>
      <c r="CA844" s="6"/>
      <c r="CB844" s="1"/>
      <c r="CD844" s="23"/>
      <c r="CE844" s="23"/>
      <c r="CF844" s="8"/>
      <c r="CG844" s="107"/>
      <c r="CI844" s="109"/>
      <c r="CK844" s="10"/>
      <c r="CL844" s="106"/>
      <c r="CR844" s="1"/>
      <c r="CS844" s="1"/>
      <c r="CT844" s="1"/>
    </row>
    <row r="845" spans="1:98">
      <c r="A845" s="1"/>
      <c r="B845" s="2"/>
      <c r="E845" s="1"/>
      <c r="F845" s="2"/>
      <c r="H845" s="3"/>
      <c r="J845" s="3"/>
      <c r="K845" s="3"/>
      <c r="L845" s="1"/>
      <c r="M845" s="4"/>
      <c r="O845" s="1"/>
      <c r="U845" s="1"/>
      <c r="V845"/>
      <c r="X845" s="111"/>
      <c r="Z845"/>
      <c r="AA845"/>
      <c r="AB845" s="155"/>
      <c r="AD845" s="103"/>
      <c r="AE845" s="103"/>
      <c r="AK845" s="107"/>
      <c r="AL845" s="107"/>
      <c r="AM845" s="1"/>
      <c r="AP845" s="100"/>
      <c r="AQ845" s="100"/>
      <c r="AR845" s="100"/>
      <c r="AS845" s="3"/>
      <c r="AT845" s="151"/>
      <c r="AU845" s="157"/>
      <c r="AV845" s="147"/>
      <c r="AW845" s="34"/>
      <c r="AY845" s="182"/>
      <c r="BA845" s="100"/>
      <c r="BB845" s="100"/>
      <c r="BC845" s="6"/>
      <c r="BE845" s="1"/>
      <c r="BI845"/>
      <c r="BK845"/>
      <c r="BL845" s="147"/>
      <c r="BM845" s="1"/>
      <c r="BN845" s="103"/>
      <c r="BO845" s="147"/>
      <c r="BQ845" s="147"/>
      <c r="BR845" s="147"/>
      <c r="BS845" s="11"/>
      <c r="BT845" s="105"/>
      <c r="BU845" s="105"/>
      <c r="BW845" s="5"/>
      <c r="BX845" s="5"/>
      <c r="CA845" s="6"/>
      <c r="CB845" s="1"/>
      <c r="CD845" s="23"/>
      <c r="CE845" s="23"/>
      <c r="CF845" s="8"/>
      <c r="CG845" s="107"/>
      <c r="CI845" s="109"/>
      <c r="CK845" s="10"/>
      <c r="CL845" s="106"/>
      <c r="CR845" s="1"/>
      <c r="CS845" s="1"/>
      <c r="CT845" s="1"/>
    </row>
    <row r="846" spans="1:98">
      <c r="A846" s="1"/>
      <c r="B846" s="2"/>
      <c r="E846" s="1"/>
      <c r="F846" s="2"/>
      <c r="H846" s="3"/>
      <c r="J846" s="3"/>
      <c r="K846" s="3"/>
      <c r="L846" s="1"/>
      <c r="M846" s="4"/>
      <c r="O846" s="1"/>
      <c r="U846" s="1"/>
      <c r="V846"/>
      <c r="X846" s="111"/>
      <c r="Z846"/>
      <c r="AA846"/>
      <c r="AB846"/>
      <c r="AD846" s="103"/>
      <c r="AE846" s="103"/>
      <c r="AH846"/>
      <c r="AK846" s="107"/>
      <c r="AL846" s="107"/>
      <c r="AM846" s="1"/>
      <c r="AP846" s="100"/>
      <c r="AQ846" s="100"/>
      <c r="AR846" s="100"/>
      <c r="AS846" s="3"/>
      <c r="AT846" s="151"/>
      <c r="AU846"/>
      <c r="AV846" s="147"/>
      <c r="AW846" s="34"/>
      <c r="AY846" s="182"/>
      <c r="BA846" s="100"/>
      <c r="BB846" s="100"/>
      <c r="BC846" s="6"/>
      <c r="BE846" s="1"/>
      <c r="BI846"/>
      <c r="BK846"/>
      <c r="BL846" s="147"/>
      <c r="BM846" s="1"/>
      <c r="BN846" s="103"/>
      <c r="BO846" s="147"/>
      <c r="BQ846" s="147"/>
      <c r="BR846" s="6"/>
      <c r="BS846" s="11"/>
      <c r="BT846" s="105"/>
      <c r="BU846" s="105"/>
      <c r="BW846" s="5"/>
      <c r="BX846" s="5"/>
      <c r="CA846" s="6"/>
      <c r="CB846" s="1"/>
      <c r="CD846" s="23"/>
      <c r="CE846" s="23"/>
      <c r="CF846" s="8"/>
      <c r="CG846" s="107"/>
      <c r="CI846" s="109"/>
      <c r="CK846" s="10"/>
      <c r="CL846" s="106"/>
      <c r="CR846" s="1"/>
      <c r="CS846" s="1"/>
      <c r="CT846" s="1"/>
    </row>
    <row r="847" spans="1:98">
      <c r="A847" s="1"/>
      <c r="B847" s="2"/>
      <c r="E847" s="1"/>
      <c r="F847" s="2"/>
      <c r="H847" s="3"/>
      <c r="J847" s="3"/>
      <c r="K847" s="3"/>
      <c r="L847" s="1"/>
      <c r="M847" s="4"/>
      <c r="O847" s="1"/>
      <c r="U847" s="1"/>
      <c r="V847"/>
      <c r="X847" s="111"/>
      <c r="Z847"/>
      <c r="AA847"/>
      <c r="AB847"/>
      <c r="AD847" s="103"/>
      <c r="AE847" s="103"/>
      <c r="AK847" s="107"/>
      <c r="AL847" s="107"/>
      <c r="AM847" s="1"/>
      <c r="AP847" s="100"/>
      <c r="AQ847" s="100"/>
      <c r="AR847" s="100"/>
      <c r="AS847" s="3"/>
      <c r="AT847" s="151"/>
      <c r="AU847" s="1"/>
      <c r="AV847" s="147"/>
      <c r="AW847" s="34"/>
      <c r="AY847" s="182"/>
      <c r="BA847" s="100"/>
      <c r="BB847" s="100"/>
      <c r="BC847" s="147"/>
      <c r="BE847" s="1"/>
      <c r="BI847"/>
      <c r="BK847"/>
      <c r="BL847" s="147"/>
      <c r="BM847" s="1"/>
      <c r="BN847" s="103"/>
      <c r="BO847" s="147"/>
      <c r="BQ847" s="147"/>
      <c r="BR847" s="6"/>
      <c r="BS847" s="11"/>
      <c r="BT847" s="105"/>
      <c r="BU847" s="105"/>
      <c r="BW847" s="5"/>
      <c r="BX847" s="5"/>
      <c r="CA847" s="6"/>
      <c r="CB847" s="1"/>
      <c r="CD847" s="23"/>
      <c r="CE847" s="23"/>
      <c r="CF847" s="8"/>
      <c r="CG847" s="107"/>
      <c r="CI847" s="109"/>
      <c r="CK847" s="10"/>
      <c r="CL847" s="106"/>
      <c r="CR847" s="1"/>
      <c r="CS847" s="1"/>
      <c r="CT847" s="1"/>
    </row>
    <row r="848" spans="1:98">
      <c r="A848" s="1"/>
      <c r="B848" s="2"/>
      <c r="E848" s="1"/>
      <c r="F848" s="2"/>
      <c r="H848" s="3"/>
      <c r="J848" s="3"/>
      <c r="K848" s="3"/>
      <c r="L848" s="1"/>
      <c r="M848" s="4"/>
      <c r="O848" s="1"/>
      <c r="U848" s="1"/>
      <c r="V848"/>
      <c r="X848" s="111"/>
      <c r="Z848"/>
      <c r="AA848"/>
      <c r="AB848"/>
      <c r="AD848" s="103"/>
      <c r="AE848" s="103"/>
      <c r="AH848"/>
      <c r="AK848" s="107"/>
      <c r="AL848" s="107"/>
      <c r="AM848" s="1"/>
      <c r="AP848" s="100"/>
      <c r="AQ848" s="100"/>
      <c r="AR848" s="100"/>
      <c r="AS848" s="3"/>
      <c r="AT848" s="151"/>
      <c r="AU848"/>
      <c r="AV848" s="147"/>
      <c r="AW848" s="34"/>
      <c r="AY848" s="182"/>
      <c r="BA848" s="100"/>
      <c r="BB848" s="100"/>
      <c r="BC848" s="6"/>
      <c r="BE848" s="1"/>
      <c r="BI848"/>
      <c r="BK848"/>
      <c r="BL848" s="6"/>
      <c r="BM848" s="1"/>
      <c r="BN848" s="103"/>
      <c r="BO848" s="6"/>
      <c r="BQ848" s="6"/>
      <c r="BR848" s="6"/>
      <c r="BS848" s="11"/>
      <c r="BT848" s="105"/>
      <c r="BU848" s="105"/>
      <c r="BW848" s="5"/>
      <c r="BX848" s="5"/>
      <c r="CA848" s="6"/>
      <c r="CB848" s="1"/>
      <c r="CD848" s="23"/>
      <c r="CE848" s="23"/>
      <c r="CF848" s="8"/>
      <c r="CG848" s="107"/>
      <c r="CI848" s="109"/>
      <c r="CK848" s="10"/>
      <c r="CL848" s="106"/>
      <c r="CR848" s="1"/>
      <c r="CS848" s="1"/>
      <c r="CT848" s="1"/>
    </row>
    <row r="849" spans="1:98" ht="16.5" customHeight="1">
      <c r="A849" s="1"/>
      <c r="B849" s="2"/>
      <c r="E849" s="1"/>
      <c r="F849" s="2"/>
      <c r="H849" s="3"/>
      <c r="J849" s="3"/>
      <c r="K849" s="3"/>
      <c r="L849" s="1"/>
      <c r="M849" s="4"/>
      <c r="O849" s="1"/>
      <c r="U849" s="1"/>
      <c r="V849"/>
      <c r="X849" s="111"/>
      <c r="Z849"/>
      <c r="AA849"/>
      <c r="AB849"/>
      <c r="AD849" s="103"/>
      <c r="AE849" s="103"/>
      <c r="AH849"/>
      <c r="AK849" s="107"/>
      <c r="AL849" s="107"/>
      <c r="AM849" s="1"/>
      <c r="AP849" s="100"/>
      <c r="AQ849" s="100"/>
      <c r="AR849" s="100"/>
      <c r="AS849" s="3"/>
      <c r="AT849" s="151"/>
      <c r="AU849"/>
      <c r="AV849" s="147"/>
      <c r="AW849" s="34"/>
      <c r="AY849" s="182"/>
      <c r="BA849" s="100"/>
      <c r="BB849" s="100"/>
      <c r="BC849" s="6"/>
      <c r="BE849" s="1"/>
      <c r="BI849"/>
      <c r="BK849"/>
      <c r="BL849" s="147"/>
      <c r="BM849" s="1"/>
      <c r="BN849" s="103"/>
      <c r="BO849" s="147"/>
      <c r="BQ849" s="147"/>
      <c r="BR849" s="147"/>
      <c r="BS849" s="11"/>
      <c r="BT849" s="105"/>
      <c r="BU849" s="105"/>
      <c r="BW849" s="5"/>
      <c r="BX849" s="5"/>
      <c r="CA849" s="6"/>
      <c r="CB849" s="1"/>
      <c r="CD849" s="23"/>
      <c r="CE849" s="23"/>
      <c r="CF849" s="8"/>
      <c r="CG849" s="107"/>
      <c r="CI849" s="109"/>
      <c r="CK849" s="10"/>
      <c r="CL849" s="106"/>
      <c r="CR849" s="1"/>
      <c r="CS849" s="1"/>
      <c r="CT849" s="1"/>
    </row>
    <row r="850" spans="1:98">
      <c r="A850" s="1"/>
      <c r="B850" s="2"/>
      <c r="E850" s="1"/>
      <c r="F850" s="2"/>
      <c r="H850" s="3"/>
      <c r="J850" s="3"/>
      <c r="K850" s="3"/>
      <c r="L850" s="1"/>
      <c r="M850" s="4"/>
      <c r="O850" s="1"/>
      <c r="U850" s="1"/>
      <c r="V850"/>
      <c r="X850" s="111"/>
      <c r="Z850"/>
      <c r="AA850"/>
      <c r="AB850"/>
      <c r="AD850" s="103"/>
      <c r="AE850" s="103"/>
      <c r="AK850" s="107"/>
      <c r="AL850" s="107"/>
      <c r="AM850" s="1"/>
      <c r="AP850" s="100"/>
      <c r="AQ850" s="100"/>
      <c r="AR850" s="100"/>
      <c r="AS850" s="3"/>
      <c r="AT850" s="151"/>
      <c r="AU850" s="157"/>
      <c r="AV850" s="147"/>
      <c r="AW850" s="34"/>
      <c r="AY850" s="182"/>
      <c r="BA850" s="100"/>
      <c r="BB850" s="100"/>
      <c r="BC850" s="6"/>
      <c r="BE850" s="1"/>
      <c r="BI850"/>
      <c r="BK850"/>
      <c r="BL850" s="147"/>
      <c r="BM850" s="1"/>
      <c r="BN850" s="103"/>
      <c r="BO850" s="147"/>
      <c r="BQ850" s="147"/>
      <c r="BR850" s="147"/>
      <c r="BS850" s="11"/>
      <c r="BT850" s="105"/>
      <c r="BU850" s="105"/>
      <c r="BW850" s="5"/>
      <c r="BX850" s="5"/>
      <c r="CA850" s="6"/>
      <c r="CB850" s="1"/>
      <c r="CD850" s="23"/>
      <c r="CE850" s="23"/>
      <c r="CF850" s="8"/>
      <c r="CG850" s="107"/>
      <c r="CI850" s="109"/>
      <c r="CK850" s="10"/>
      <c r="CL850" s="106"/>
      <c r="CR850" s="1"/>
      <c r="CS850" s="1"/>
      <c r="CT850" s="1"/>
    </row>
    <row r="851" spans="1:98">
      <c r="A851" s="1"/>
      <c r="B851" s="2"/>
      <c r="E851" s="1"/>
      <c r="F851" s="2"/>
      <c r="H851" s="3"/>
      <c r="J851" s="3"/>
      <c r="K851" s="3"/>
      <c r="L851" s="1"/>
      <c r="M851" s="4"/>
      <c r="O851" s="1"/>
      <c r="U851" s="1"/>
      <c r="V851"/>
      <c r="X851" s="111"/>
      <c r="Z851"/>
      <c r="AA851"/>
      <c r="AB851"/>
      <c r="AD851" s="103"/>
      <c r="AE851" s="103"/>
      <c r="AH851"/>
      <c r="AK851" s="107"/>
      <c r="AL851" s="107"/>
      <c r="AM851" s="1"/>
      <c r="AP851" s="100"/>
      <c r="AQ851" s="100"/>
      <c r="AR851" s="100"/>
      <c r="AS851" s="3"/>
      <c r="AT851" s="151"/>
      <c r="AU851"/>
      <c r="AV851" s="147"/>
      <c r="AW851" s="34"/>
      <c r="AY851" s="182"/>
      <c r="BA851" s="100"/>
      <c r="BB851" s="100"/>
      <c r="BC851" s="6"/>
      <c r="BE851" s="1"/>
      <c r="BI851"/>
      <c r="BK851"/>
      <c r="BL851" s="147"/>
      <c r="BM851" s="1"/>
      <c r="BN851" s="103"/>
      <c r="BO851" s="147"/>
      <c r="BQ851" s="147"/>
      <c r="BR851" s="6"/>
      <c r="BS851" s="11"/>
      <c r="BT851" s="105"/>
      <c r="BU851" s="105"/>
      <c r="BW851" s="5"/>
      <c r="BX851" s="5"/>
      <c r="CA851" s="6"/>
      <c r="CB851" s="1"/>
      <c r="CD851" s="23"/>
      <c r="CE851" s="23"/>
      <c r="CF851" s="8"/>
      <c r="CG851" s="107"/>
      <c r="CI851" s="109"/>
      <c r="CK851" s="10"/>
      <c r="CL851" s="106"/>
      <c r="CR851" s="1"/>
      <c r="CS851" s="1"/>
      <c r="CT851" s="1"/>
    </row>
    <row r="852" spans="1:98">
      <c r="A852" s="1"/>
      <c r="B852" s="2"/>
      <c r="E852" s="1"/>
      <c r="F852" s="2"/>
      <c r="H852" s="3"/>
      <c r="J852" s="3"/>
      <c r="K852" s="3"/>
      <c r="L852" s="1"/>
      <c r="M852" s="4"/>
      <c r="O852" s="1"/>
      <c r="U852" s="1"/>
      <c r="V852"/>
      <c r="X852" s="154"/>
      <c r="Y852" s="155"/>
      <c r="Z852"/>
      <c r="AA852"/>
      <c r="AB852"/>
      <c r="AD852" s="103"/>
      <c r="AE852" s="103"/>
      <c r="AH852"/>
      <c r="AK852" s="107"/>
      <c r="AL852" s="107"/>
      <c r="AM852" s="1"/>
      <c r="AP852" s="100"/>
      <c r="AQ852" s="100"/>
      <c r="AR852" s="100"/>
      <c r="AS852" s="3"/>
      <c r="AT852" s="151"/>
      <c r="AU852"/>
      <c r="AV852" s="147"/>
      <c r="AW852" s="34"/>
      <c r="AY852" s="182"/>
      <c r="BA852" s="100"/>
      <c r="BB852" s="100"/>
      <c r="BC852" s="147"/>
      <c r="BE852" s="1"/>
      <c r="BI852"/>
      <c r="BK852"/>
      <c r="BL852" s="147"/>
      <c r="BM852" s="1"/>
      <c r="BN852" s="103"/>
      <c r="BO852" s="147"/>
      <c r="BQ852" s="147"/>
      <c r="BR852" s="147"/>
      <c r="BS852" s="11"/>
      <c r="BT852" s="105"/>
      <c r="BU852" s="105"/>
      <c r="BW852" s="5"/>
      <c r="BX852" s="5"/>
      <c r="CA852" s="6"/>
      <c r="CB852" s="1"/>
      <c r="CD852" s="23"/>
      <c r="CE852" s="23"/>
      <c r="CF852" s="8"/>
      <c r="CG852" s="107"/>
      <c r="CI852" s="109"/>
      <c r="CK852" s="10"/>
      <c r="CL852" s="106"/>
      <c r="CR852" s="1"/>
      <c r="CS852" s="1"/>
      <c r="CT852" s="1"/>
    </row>
    <row r="853" spans="1:98">
      <c r="A853" s="1"/>
      <c r="B853" s="2"/>
      <c r="E853" s="1"/>
      <c r="F853" s="2"/>
      <c r="H853" s="3"/>
      <c r="J853" s="3"/>
      <c r="K853" s="3"/>
      <c r="L853" s="1"/>
      <c r="M853" s="4"/>
      <c r="O853" s="1"/>
      <c r="U853" s="1"/>
      <c r="V853"/>
      <c r="X853" s="111"/>
      <c r="Y853" s="155"/>
      <c r="Z853"/>
      <c r="AA853"/>
      <c r="AB853" s="155"/>
      <c r="AD853" s="103"/>
      <c r="AE853" s="103"/>
      <c r="AH853"/>
      <c r="AK853" s="107"/>
      <c r="AL853" s="107"/>
      <c r="AM853" s="1"/>
      <c r="AP853" s="100"/>
      <c r="AQ853" s="100"/>
      <c r="AR853" s="100"/>
      <c r="AS853" s="3"/>
      <c r="AT853" s="151"/>
      <c r="AU853"/>
      <c r="AV853" s="147"/>
      <c r="AW853" s="34"/>
      <c r="AY853" s="182"/>
      <c r="BA853" s="100"/>
      <c r="BB853" s="100"/>
      <c r="BC853" s="6"/>
      <c r="BE853" s="1"/>
      <c r="BI853"/>
      <c r="BK853"/>
      <c r="BL853" s="6"/>
      <c r="BM853" s="1"/>
      <c r="BN853" s="103"/>
      <c r="BO853" s="6"/>
      <c r="BQ853" s="6"/>
      <c r="BR853" s="6"/>
      <c r="BS853" s="11"/>
      <c r="BT853" s="105"/>
      <c r="BU853" s="105"/>
      <c r="BW853" s="5"/>
      <c r="BX853" s="5"/>
      <c r="CA853" s="6"/>
      <c r="CB853" s="1"/>
      <c r="CD853" s="23"/>
      <c r="CE853" s="23"/>
      <c r="CF853" s="8"/>
      <c r="CG853" s="107"/>
      <c r="CI853" s="109"/>
      <c r="CK853" s="10"/>
      <c r="CL853" s="106"/>
      <c r="CR853" s="1"/>
      <c r="CS853" s="1"/>
      <c r="CT853" s="1"/>
    </row>
    <row r="854" spans="1:98" ht="15" customHeight="1">
      <c r="A854" s="1"/>
      <c r="B854" s="2"/>
      <c r="E854" s="1"/>
      <c r="F854" s="2"/>
      <c r="H854" s="3"/>
      <c r="J854" s="3"/>
      <c r="K854" s="3"/>
      <c r="L854" s="1"/>
      <c r="M854" s="4"/>
      <c r="O854" s="1"/>
      <c r="U854" s="1"/>
      <c r="V854"/>
      <c r="X854" s="111"/>
      <c r="Z854"/>
      <c r="AA854"/>
      <c r="AB854"/>
      <c r="AD854" s="103"/>
      <c r="AE854" s="103"/>
      <c r="AH854"/>
      <c r="AK854" s="107"/>
      <c r="AL854" s="107"/>
      <c r="AM854" s="1"/>
      <c r="AP854" s="100"/>
      <c r="AQ854" s="100"/>
      <c r="AR854" s="100"/>
      <c r="AS854" s="3"/>
      <c r="AT854" s="151"/>
      <c r="AU854"/>
      <c r="AV854" s="147"/>
      <c r="AW854" s="34"/>
      <c r="AY854" s="182"/>
      <c r="BA854" s="100"/>
      <c r="BB854" s="100"/>
      <c r="BC854" s="6"/>
      <c r="BE854" s="1"/>
      <c r="BI854"/>
      <c r="BK854"/>
      <c r="BL854" s="147"/>
      <c r="BM854" s="1"/>
      <c r="BN854" s="103"/>
      <c r="BO854" s="147"/>
      <c r="BQ854" s="147"/>
      <c r="BR854" s="6"/>
      <c r="BS854" s="11"/>
      <c r="BT854" s="105"/>
      <c r="BU854" s="105"/>
      <c r="BW854" s="5"/>
      <c r="BX854" s="5"/>
      <c r="CA854" s="6"/>
      <c r="CB854" s="1"/>
      <c r="CD854" s="23"/>
      <c r="CE854" s="23"/>
      <c r="CF854" s="8"/>
      <c r="CG854" s="107"/>
      <c r="CI854" s="109"/>
      <c r="CK854" s="10"/>
      <c r="CL854" s="106"/>
      <c r="CR854" s="1"/>
      <c r="CS854" s="1"/>
      <c r="CT854" s="1"/>
    </row>
    <row r="855" spans="1:98">
      <c r="A855" s="1"/>
      <c r="B855" s="2"/>
      <c r="E855" s="1"/>
      <c r="F855" s="2"/>
      <c r="H855" s="3"/>
      <c r="J855" s="3"/>
      <c r="K855" s="3"/>
      <c r="L855" s="1"/>
      <c r="M855" s="4"/>
      <c r="O855" s="1"/>
      <c r="U855" s="1"/>
      <c r="V855"/>
      <c r="X855" s="154"/>
      <c r="Y855" s="155"/>
      <c r="Z855"/>
      <c r="AA855"/>
      <c r="AB855"/>
      <c r="AD855" s="103"/>
      <c r="AE855" s="103"/>
      <c r="AH855"/>
      <c r="AK855" s="107"/>
      <c r="AL855" s="107"/>
      <c r="AM855" s="1"/>
      <c r="AP855" s="100"/>
      <c r="AQ855" s="100"/>
      <c r="AR855" s="100"/>
      <c r="AS855" s="3"/>
      <c r="AT855" s="151"/>
      <c r="AU855"/>
      <c r="AV855" s="147"/>
      <c r="AW855" s="34"/>
      <c r="AY855" s="182"/>
      <c r="BA855" s="100"/>
      <c r="BB855" s="100"/>
      <c r="BC855" s="6"/>
      <c r="BE855" s="1"/>
      <c r="BI855"/>
      <c r="BK855"/>
      <c r="BL855" s="147"/>
      <c r="BM855" s="1"/>
      <c r="BN855" s="103"/>
      <c r="BO855" s="147"/>
      <c r="BQ855" s="147"/>
      <c r="BR855" s="6"/>
      <c r="BS855" s="11"/>
      <c r="BT855" s="105"/>
      <c r="BU855" s="105"/>
      <c r="BW855" s="5"/>
      <c r="BX855" s="5"/>
      <c r="CA855" s="6"/>
      <c r="CB855" s="1"/>
      <c r="CD855" s="23"/>
      <c r="CE855" s="23"/>
      <c r="CF855" s="8"/>
      <c r="CG855" s="107"/>
      <c r="CI855" s="109"/>
      <c r="CK855" s="10"/>
      <c r="CL855" s="106"/>
      <c r="CR855" s="1"/>
      <c r="CS855" s="1"/>
      <c r="CT855" s="1"/>
    </row>
    <row r="856" spans="1:98">
      <c r="A856" s="1"/>
      <c r="B856" s="2"/>
      <c r="E856" s="1"/>
      <c r="F856" s="2"/>
      <c r="H856" s="3"/>
      <c r="J856" s="3"/>
      <c r="K856" s="3"/>
      <c r="L856" s="1"/>
      <c r="M856" s="4"/>
      <c r="O856" s="1"/>
      <c r="U856" s="1"/>
      <c r="V856"/>
      <c r="X856" s="111"/>
      <c r="Z856"/>
      <c r="AA856"/>
      <c r="AB856"/>
      <c r="AD856" s="103"/>
      <c r="AE856" s="103"/>
      <c r="AH856"/>
      <c r="AK856" s="107"/>
      <c r="AL856" s="107"/>
      <c r="AM856" s="1"/>
      <c r="AP856" s="100"/>
      <c r="AQ856" s="100"/>
      <c r="AR856" s="100"/>
      <c r="AS856" s="3"/>
      <c r="AT856" s="151"/>
      <c r="AU856"/>
      <c r="AV856" s="147"/>
      <c r="AW856" s="34"/>
      <c r="AY856" s="182"/>
      <c r="BA856" s="100"/>
      <c r="BB856" s="100"/>
      <c r="BC856" s="6"/>
      <c r="BE856" s="1"/>
      <c r="BI856"/>
      <c r="BK856"/>
      <c r="BL856" s="147"/>
      <c r="BM856" s="1"/>
      <c r="BN856" s="103"/>
      <c r="BO856" s="147"/>
      <c r="BQ856" s="147"/>
      <c r="BR856" s="6"/>
      <c r="BS856" s="11"/>
      <c r="BT856" s="105"/>
      <c r="BU856" s="105"/>
      <c r="BW856" s="5"/>
      <c r="BX856" s="5"/>
      <c r="CA856" s="6"/>
      <c r="CB856" s="1"/>
      <c r="CD856" s="23"/>
      <c r="CE856" s="23"/>
      <c r="CF856" s="8"/>
      <c r="CG856" s="107"/>
      <c r="CI856" s="109"/>
      <c r="CK856" s="10"/>
      <c r="CL856" s="106"/>
      <c r="CR856" s="1"/>
      <c r="CS856" s="1"/>
      <c r="CT856" s="1"/>
    </row>
    <row r="857" spans="1:98">
      <c r="A857" s="1"/>
      <c r="B857" s="2"/>
      <c r="E857" s="1"/>
      <c r="F857" s="2"/>
      <c r="H857" s="3"/>
      <c r="J857" s="3"/>
      <c r="K857" s="3"/>
      <c r="L857" s="1"/>
      <c r="M857" s="4"/>
      <c r="O857" s="1"/>
      <c r="U857" s="1"/>
      <c r="V857"/>
      <c r="X857" s="154"/>
      <c r="Z857"/>
      <c r="AA857"/>
      <c r="AB857"/>
      <c r="AD857" s="103"/>
      <c r="AE857" s="103"/>
      <c r="AH857"/>
      <c r="AK857" s="107"/>
      <c r="AL857" s="107"/>
      <c r="AM857" s="1"/>
      <c r="AP857" s="100"/>
      <c r="AQ857" s="100"/>
      <c r="AR857" s="100"/>
      <c r="AS857" s="3"/>
      <c r="AT857" s="151"/>
      <c r="AU857"/>
      <c r="AV857" s="147"/>
      <c r="AW857" s="34"/>
      <c r="AY857" s="182"/>
      <c r="BA857" s="100"/>
      <c r="BB857" s="100"/>
      <c r="BC857" s="6"/>
      <c r="BE857" s="1"/>
      <c r="BI857"/>
      <c r="BK857"/>
      <c r="BL857" s="147"/>
      <c r="BM857" s="1"/>
      <c r="BN857" s="103"/>
      <c r="BO857" s="147"/>
      <c r="BQ857" s="147"/>
      <c r="BR857" s="6"/>
      <c r="BS857" s="11"/>
      <c r="BT857" s="105"/>
      <c r="BU857" s="105"/>
      <c r="BW857" s="5"/>
      <c r="BX857" s="5"/>
      <c r="CA857" s="6"/>
      <c r="CB857" s="1"/>
      <c r="CD857" s="23"/>
      <c r="CE857" s="23"/>
      <c r="CF857" s="8"/>
      <c r="CG857" s="107"/>
      <c r="CI857" s="109"/>
      <c r="CK857" s="10"/>
      <c r="CL857" s="106"/>
      <c r="CR857" s="1"/>
      <c r="CS857" s="1"/>
      <c r="CT857" s="1"/>
    </row>
    <row r="858" spans="1:98">
      <c r="A858" s="1"/>
      <c r="B858" s="2"/>
      <c r="E858" s="1"/>
      <c r="F858" s="2"/>
      <c r="H858" s="3"/>
      <c r="J858" s="3"/>
      <c r="K858" s="3"/>
      <c r="L858" s="1"/>
      <c r="M858" s="4"/>
      <c r="O858" s="1"/>
      <c r="U858" s="1"/>
      <c r="V858"/>
      <c r="X858" s="154"/>
      <c r="Y858" s="155"/>
      <c r="Z858"/>
      <c r="AA858"/>
      <c r="AB858"/>
      <c r="AD858" s="103"/>
      <c r="AE858" s="103"/>
      <c r="AH858"/>
      <c r="AK858" s="107"/>
      <c r="AL858" s="107"/>
      <c r="AM858" s="1"/>
      <c r="AP858" s="100"/>
      <c r="AQ858" s="100"/>
      <c r="AR858" s="100"/>
      <c r="AS858" s="3"/>
      <c r="AT858" s="151"/>
      <c r="AU858"/>
      <c r="AV858" s="147"/>
      <c r="AW858" s="34"/>
      <c r="AY858" s="182"/>
      <c r="BA858" s="100"/>
      <c r="BB858" s="100"/>
      <c r="BC858" s="147"/>
      <c r="BE858" s="1"/>
      <c r="BI858"/>
      <c r="BK858"/>
      <c r="BL858" s="147"/>
      <c r="BM858" s="1"/>
      <c r="BN858" s="103"/>
      <c r="BO858" s="147"/>
      <c r="BQ858" s="147"/>
      <c r="BR858" s="147"/>
      <c r="BS858" s="11"/>
      <c r="BT858" s="105"/>
      <c r="BU858" s="105"/>
      <c r="BW858" s="5"/>
      <c r="BX858" s="5"/>
      <c r="CA858" s="6"/>
      <c r="CB858" s="1"/>
      <c r="CD858" s="23"/>
      <c r="CE858" s="23"/>
      <c r="CF858" s="8"/>
      <c r="CG858" s="107"/>
      <c r="CI858" s="109"/>
      <c r="CK858" s="10"/>
      <c r="CL858" s="106"/>
      <c r="CR858" s="1"/>
      <c r="CS858" s="1"/>
      <c r="CT858" s="1"/>
    </row>
    <row r="859" spans="1:98">
      <c r="A859" s="1"/>
      <c r="B859" s="2"/>
      <c r="E859" s="1"/>
      <c r="F859" s="2"/>
      <c r="H859" s="3"/>
      <c r="J859" s="3"/>
      <c r="K859" s="3"/>
      <c r="L859" s="1"/>
      <c r="M859" s="4"/>
      <c r="O859" s="1"/>
      <c r="U859" s="1"/>
      <c r="V859"/>
      <c r="X859" s="154"/>
      <c r="Z859"/>
      <c r="AA859"/>
      <c r="AB859"/>
      <c r="AD859" s="103"/>
      <c r="AE859" s="103"/>
      <c r="AH859"/>
      <c r="AK859" s="107"/>
      <c r="AL859" s="107"/>
      <c r="AM859" s="1"/>
      <c r="AP859" s="100"/>
      <c r="AQ859" s="100"/>
      <c r="AR859" s="100"/>
      <c r="AS859" s="3"/>
      <c r="AT859" s="151"/>
      <c r="AU859"/>
      <c r="AV859" s="147"/>
      <c r="AW859" s="34"/>
      <c r="AY859" s="182"/>
      <c r="BA859" s="100"/>
      <c r="BB859" s="100"/>
      <c r="BC859" s="147"/>
      <c r="BE859" s="1"/>
      <c r="BI859"/>
      <c r="BK859"/>
      <c r="BL859" s="147"/>
      <c r="BM859" s="1"/>
      <c r="BN859" s="103"/>
      <c r="BO859" s="147"/>
      <c r="BQ859" s="147"/>
      <c r="BR859" s="6"/>
      <c r="BS859" s="11"/>
      <c r="BT859" s="105"/>
      <c r="BU859" s="105"/>
      <c r="BW859" s="5"/>
      <c r="BX859" s="5"/>
      <c r="CA859" s="6"/>
      <c r="CB859" s="1"/>
      <c r="CD859" s="23"/>
      <c r="CE859" s="23"/>
      <c r="CF859" s="8"/>
      <c r="CG859" s="107"/>
      <c r="CI859" s="109"/>
      <c r="CK859" s="10"/>
      <c r="CL859" s="106"/>
      <c r="CR859" s="1"/>
      <c r="CS859" s="1"/>
      <c r="CT859" s="1"/>
    </row>
    <row r="860" spans="1:98">
      <c r="A860" s="1"/>
      <c r="B860" s="2"/>
      <c r="E860" s="1"/>
      <c r="F860" s="2"/>
      <c r="H860" s="3"/>
      <c r="J860" s="3"/>
      <c r="K860" s="3"/>
      <c r="L860" s="1"/>
      <c r="M860" s="4"/>
      <c r="O860" s="1"/>
      <c r="U860" s="1"/>
      <c r="V860"/>
      <c r="X860" s="154"/>
      <c r="Z860"/>
      <c r="AA860"/>
      <c r="AB860"/>
      <c r="AD860" s="103"/>
      <c r="AE860" s="103"/>
      <c r="AH860"/>
      <c r="AK860" s="107"/>
      <c r="AL860" s="107"/>
      <c r="AM860" s="1"/>
      <c r="AP860" s="100"/>
      <c r="AQ860" s="100"/>
      <c r="AR860" s="100"/>
      <c r="AS860" s="3"/>
      <c r="AT860" s="151"/>
      <c r="AU860"/>
      <c r="AV860" s="147"/>
      <c r="AW860" s="34"/>
      <c r="AY860" s="182"/>
      <c r="BA860" s="100"/>
      <c r="BB860" s="100"/>
      <c r="BC860" s="147"/>
      <c r="BE860" s="1"/>
      <c r="BI860"/>
      <c r="BK860" s="103"/>
      <c r="BL860" s="152"/>
      <c r="BM860" s="1"/>
      <c r="BN860" s="103"/>
      <c r="BO860" s="147"/>
      <c r="BQ860" s="147"/>
      <c r="BR860" s="6"/>
      <c r="BS860" s="11"/>
      <c r="BT860" s="105"/>
      <c r="BU860" s="105"/>
      <c r="BW860" s="5"/>
      <c r="BX860" s="5"/>
      <c r="CA860" s="6"/>
      <c r="CB860" s="1"/>
      <c r="CD860" s="23"/>
      <c r="CE860" s="23"/>
      <c r="CF860" s="8"/>
      <c r="CG860" s="107"/>
      <c r="CI860" s="109"/>
      <c r="CK860" s="10"/>
      <c r="CL860" s="106"/>
      <c r="CR860" s="1"/>
      <c r="CS860" s="1"/>
      <c r="CT860" s="1"/>
    </row>
    <row r="861" spans="1:98">
      <c r="A861" s="1"/>
      <c r="B861" s="2"/>
      <c r="E861" s="1"/>
      <c r="F861" s="2"/>
      <c r="H861" s="3"/>
      <c r="J861" s="3"/>
      <c r="K861" s="3"/>
      <c r="L861" s="1"/>
      <c r="M861" s="4"/>
      <c r="O861" s="1"/>
      <c r="U861" s="1"/>
      <c r="V861"/>
      <c r="X861" s="154"/>
      <c r="Z861"/>
      <c r="AA861"/>
      <c r="AB861"/>
      <c r="AD861" s="103"/>
      <c r="AE861" s="103"/>
      <c r="AH861"/>
      <c r="AK861" s="107"/>
      <c r="AL861" s="107"/>
      <c r="AM861" s="1"/>
      <c r="AP861" s="100"/>
      <c r="AQ861" s="100"/>
      <c r="AR861" s="100"/>
      <c r="AS861" s="3"/>
      <c r="AT861" s="151"/>
      <c r="AU861"/>
      <c r="AV861" s="147"/>
      <c r="AW861" s="34"/>
      <c r="AY861" s="182"/>
      <c r="BA861" s="100"/>
      <c r="BB861" s="100"/>
      <c r="BC861" s="147"/>
      <c r="BE861" s="1"/>
      <c r="BI861"/>
      <c r="BK861" s="118"/>
      <c r="BL861" s="104"/>
      <c r="BM861" s="1"/>
      <c r="BN861" s="103"/>
      <c r="BO861" s="147"/>
      <c r="BQ861" s="147"/>
      <c r="BR861" s="6"/>
      <c r="BS861" s="11"/>
      <c r="BT861" s="105"/>
      <c r="BU861" s="105"/>
      <c r="BW861" s="5"/>
      <c r="BX861" s="5"/>
      <c r="CA861" s="6"/>
      <c r="CB861" s="1"/>
      <c r="CD861" s="23"/>
      <c r="CE861" s="23"/>
      <c r="CF861" s="8"/>
      <c r="CG861" s="107"/>
      <c r="CI861" s="109"/>
      <c r="CK861" s="10"/>
      <c r="CL861" s="106"/>
      <c r="CR861" s="1"/>
      <c r="CS861" s="1"/>
      <c r="CT861" s="1"/>
    </row>
    <row r="862" spans="1:98">
      <c r="A862" s="1"/>
      <c r="B862" s="2"/>
      <c r="E862" s="1"/>
      <c r="F862" s="2"/>
      <c r="H862" s="3"/>
      <c r="J862" s="3"/>
      <c r="K862" s="3"/>
      <c r="L862" s="1"/>
      <c r="M862" s="4"/>
      <c r="O862" s="1"/>
      <c r="U862" s="1"/>
      <c r="V862"/>
      <c r="X862" s="154"/>
      <c r="Z862"/>
      <c r="AA862"/>
      <c r="AB862"/>
      <c r="AD862" s="103"/>
      <c r="AE862" s="103"/>
      <c r="AH862"/>
      <c r="AK862" s="107"/>
      <c r="AL862" s="107"/>
      <c r="AM862" s="1"/>
      <c r="AP862" s="100"/>
      <c r="AQ862" s="100"/>
      <c r="AR862" s="100"/>
      <c r="AS862" s="3"/>
      <c r="AT862" s="151"/>
      <c r="AU862"/>
      <c r="AV862" s="147"/>
      <c r="AW862" s="34"/>
      <c r="AY862" s="182"/>
      <c r="BA862" s="100"/>
      <c r="BB862" s="100"/>
      <c r="BC862" s="6"/>
      <c r="BE862" s="1"/>
      <c r="BI862"/>
      <c r="BK862" s="103"/>
      <c r="BL862" s="152"/>
      <c r="BM862" s="1"/>
      <c r="BN862" s="103"/>
      <c r="BO862" s="147"/>
      <c r="BQ862" s="147"/>
      <c r="BR862" s="6"/>
      <c r="BS862" s="11"/>
      <c r="BT862" s="105"/>
      <c r="BU862" s="105"/>
      <c r="BW862" s="5"/>
      <c r="BX862" s="5"/>
      <c r="CA862" s="6"/>
      <c r="CB862" s="1"/>
      <c r="CD862" s="23"/>
      <c r="CE862" s="23"/>
      <c r="CF862" s="8"/>
      <c r="CG862" s="107"/>
      <c r="CI862" s="109"/>
      <c r="CK862" s="10"/>
      <c r="CL862" s="106"/>
      <c r="CR862" s="1"/>
      <c r="CS862" s="1"/>
      <c r="CT862" s="1"/>
    </row>
    <row r="863" spans="1:98">
      <c r="A863" s="1"/>
      <c r="B863" s="2"/>
      <c r="E863" s="1"/>
      <c r="F863" s="2"/>
      <c r="H863" s="3"/>
      <c r="J863" s="3"/>
      <c r="K863" s="3"/>
      <c r="L863" s="1"/>
      <c r="M863" s="4"/>
      <c r="O863" s="1"/>
      <c r="U863" s="1"/>
      <c r="V863"/>
      <c r="X863" s="154"/>
      <c r="Y863" s="155"/>
      <c r="Z863"/>
      <c r="AA863"/>
      <c r="AB863"/>
      <c r="AD863" s="103"/>
      <c r="AE863" s="103"/>
      <c r="AH863"/>
      <c r="AK863" s="107"/>
      <c r="AL863" s="107"/>
      <c r="AM863" s="1"/>
      <c r="AP863" s="100"/>
      <c r="AQ863" s="100"/>
      <c r="AR863" s="100"/>
      <c r="AS863" s="3"/>
      <c r="AT863" s="151"/>
      <c r="AU863"/>
      <c r="AV863" s="147"/>
      <c r="AW863" s="34"/>
      <c r="AY863" s="182"/>
      <c r="BA863" s="100"/>
      <c r="BB863" s="100"/>
      <c r="BC863" s="6"/>
      <c r="BE863" s="1"/>
      <c r="BI863"/>
      <c r="BK863" s="118"/>
      <c r="BL863" s="104"/>
      <c r="BM863" s="1"/>
      <c r="BN863" s="103"/>
      <c r="BO863" s="147"/>
      <c r="BQ863" s="147"/>
      <c r="BR863" s="6"/>
      <c r="BS863" s="11"/>
      <c r="BT863" s="105"/>
      <c r="BU863" s="105"/>
      <c r="BW863" s="5"/>
      <c r="BX863" s="5"/>
      <c r="CA863" s="6"/>
      <c r="CB863" s="1"/>
      <c r="CD863" s="23"/>
      <c r="CE863" s="23"/>
      <c r="CF863" s="8"/>
      <c r="CG863" s="107"/>
      <c r="CI863" s="109"/>
      <c r="CK863" s="10"/>
      <c r="CL863" s="106"/>
      <c r="CR863" s="1"/>
      <c r="CS863" s="1"/>
      <c r="CT863" s="1"/>
    </row>
    <row r="864" spans="1:98">
      <c r="A864" s="1"/>
      <c r="B864" s="2"/>
      <c r="E864" s="1"/>
      <c r="F864" s="2"/>
      <c r="H864" s="3"/>
      <c r="J864" s="3"/>
      <c r="K864" s="3"/>
      <c r="L864" s="1"/>
      <c r="M864" s="4"/>
      <c r="O864" s="1"/>
      <c r="U864" s="1"/>
      <c r="V864"/>
      <c r="X864" s="154"/>
      <c r="Y864" s="155"/>
      <c r="Z864"/>
      <c r="AA864"/>
      <c r="AB864"/>
      <c r="AD864" s="103"/>
      <c r="AE864" s="103"/>
      <c r="AH864"/>
      <c r="AK864" s="107"/>
      <c r="AL864" s="107"/>
      <c r="AM864" s="1"/>
      <c r="AP864" s="100"/>
      <c r="AQ864" s="100"/>
      <c r="AR864" s="100"/>
      <c r="AS864" s="3"/>
      <c r="AT864" s="151"/>
      <c r="AU864"/>
      <c r="AV864" s="147"/>
      <c r="AW864" s="34"/>
      <c r="AY864" s="182"/>
      <c r="BA864" s="100"/>
      <c r="BB864" s="100"/>
      <c r="BC864" s="6"/>
      <c r="BE864" s="1"/>
      <c r="BI864"/>
      <c r="BK864" s="118"/>
      <c r="BL864" s="104"/>
      <c r="BM864" s="1"/>
      <c r="BN864" s="103"/>
      <c r="BO864" s="6"/>
      <c r="BQ864" s="6"/>
      <c r="BR864" s="6"/>
      <c r="BS864" s="11"/>
      <c r="BT864" s="105"/>
      <c r="BU864" s="105"/>
      <c r="BW864" s="5"/>
      <c r="BX864" s="5"/>
      <c r="CA864" s="6"/>
      <c r="CB864" s="1"/>
      <c r="CD864" s="23"/>
      <c r="CE864" s="23"/>
      <c r="CF864" s="8"/>
      <c r="CG864" s="107"/>
      <c r="CI864" s="109"/>
      <c r="CK864" s="10"/>
      <c r="CL864" s="106"/>
      <c r="CR864" s="1"/>
      <c r="CS864" s="1"/>
      <c r="CT864" s="1"/>
    </row>
    <row r="865" spans="1:98">
      <c r="A865" s="1"/>
      <c r="B865" s="2"/>
      <c r="E865" s="1"/>
      <c r="F865" s="2"/>
      <c r="H865" s="3"/>
      <c r="J865" s="3"/>
      <c r="K865" s="3"/>
      <c r="L865" s="1"/>
      <c r="M865" s="4"/>
      <c r="O865" s="1"/>
      <c r="U865" s="1"/>
      <c r="V865"/>
      <c r="X865" s="154"/>
      <c r="Y865" s="155"/>
      <c r="Z865"/>
      <c r="AA865"/>
      <c r="AB865" s="155"/>
      <c r="AD865" s="103"/>
      <c r="AE865" s="103"/>
      <c r="AK865" s="107"/>
      <c r="AL865" s="107"/>
      <c r="AM865" s="1"/>
      <c r="AP865" s="100"/>
      <c r="AQ865" s="100"/>
      <c r="AR865" s="100"/>
      <c r="AS865" s="3"/>
      <c r="AT865" s="151"/>
      <c r="AU865"/>
      <c r="AV865" s="147"/>
      <c r="AW865" s="34"/>
      <c r="AY865" s="182"/>
      <c r="BA865" s="100"/>
      <c r="BB865" s="100"/>
      <c r="BC865" s="147"/>
      <c r="BE865" s="1"/>
      <c r="BI865"/>
      <c r="BK865" s="118"/>
      <c r="BL865" s="104"/>
      <c r="BM865" s="1"/>
      <c r="BN865" s="103"/>
      <c r="BO865" s="147"/>
      <c r="BQ865" s="147"/>
      <c r="BR865" s="6"/>
      <c r="BS865" s="11"/>
      <c r="BT865" s="105"/>
      <c r="BU865" s="105"/>
      <c r="BW865" s="5"/>
      <c r="BX865" s="5"/>
      <c r="CA865" s="6"/>
      <c r="CB865" s="1"/>
      <c r="CD865" s="23"/>
      <c r="CE865" s="23"/>
      <c r="CF865" s="8"/>
      <c r="CG865" s="107"/>
      <c r="CI865" s="109"/>
      <c r="CK865" s="10"/>
      <c r="CL865" s="106"/>
      <c r="CR865" s="1"/>
      <c r="CS865" s="1"/>
      <c r="CT865" s="1"/>
    </row>
    <row r="866" spans="1:98" ht="18" customHeight="1">
      <c r="A866" s="1"/>
      <c r="B866" s="2"/>
      <c r="E866" s="1"/>
      <c r="F866" s="2"/>
      <c r="H866" s="3"/>
      <c r="J866" s="3"/>
      <c r="K866" s="3"/>
      <c r="L866" s="1"/>
      <c r="M866" s="4"/>
      <c r="O866" s="1"/>
      <c r="U866" s="1"/>
      <c r="V866"/>
      <c r="X866" s="154"/>
      <c r="Y866" s="155"/>
      <c r="Z866"/>
      <c r="AA866"/>
      <c r="AB866"/>
      <c r="AD866" s="103"/>
      <c r="AE866" s="103"/>
      <c r="AH866"/>
      <c r="AK866" s="107"/>
      <c r="AL866" s="107"/>
      <c r="AM866" s="1"/>
      <c r="AP866" s="100"/>
      <c r="AQ866" s="100"/>
      <c r="AR866" s="100"/>
      <c r="AS866" s="3"/>
      <c r="AT866" s="151"/>
      <c r="AU866"/>
      <c r="AV866" s="147"/>
      <c r="AW866" s="34"/>
      <c r="AY866" s="182"/>
      <c r="BA866" s="100"/>
      <c r="BB866" s="100"/>
      <c r="BC866" s="6"/>
      <c r="BE866" s="1"/>
      <c r="BI866"/>
      <c r="BK866" s="103"/>
      <c r="BL866" s="152"/>
      <c r="BM866" s="1"/>
      <c r="BN866" s="103"/>
      <c r="BO866" s="147"/>
      <c r="BQ866" s="147"/>
      <c r="BR866" s="6"/>
      <c r="BS866" s="11"/>
      <c r="BT866" s="105"/>
      <c r="BU866" s="105"/>
      <c r="BW866" s="5"/>
      <c r="BX866" s="5"/>
      <c r="CA866" s="6"/>
      <c r="CB866" s="1"/>
      <c r="CD866" s="23"/>
      <c r="CE866" s="23"/>
      <c r="CF866" s="8"/>
      <c r="CG866" s="107"/>
      <c r="CI866" s="109"/>
      <c r="CK866" s="10"/>
      <c r="CL866" s="106"/>
      <c r="CR866" s="1"/>
      <c r="CS866" s="1"/>
      <c r="CT866" s="1"/>
    </row>
    <row r="867" spans="1:98">
      <c r="A867" s="1"/>
      <c r="B867" s="2"/>
      <c r="E867" s="1"/>
      <c r="F867" s="2"/>
      <c r="H867" s="3"/>
      <c r="J867" s="3"/>
      <c r="K867" s="3"/>
      <c r="L867" s="1"/>
      <c r="M867" s="4"/>
      <c r="O867" s="1"/>
      <c r="U867" s="1"/>
      <c r="V867"/>
      <c r="X867" s="154"/>
      <c r="Y867" s="155"/>
      <c r="Z867"/>
      <c r="AA867"/>
      <c r="AB867"/>
      <c r="AD867" s="103"/>
      <c r="AE867" s="103"/>
      <c r="AH867"/>
      <c r="AK867" s="107"/>
      <c r="AL867" s="107"/>
      <c r="AM867" s="1"/>
      <c r="AP867" s="100"/>
      <c r="AQ867" s="100"/>
      <c r="AR867" s="100"/>
      <c r="AS867" s="3"/>
      <c r="AT867" s="151"/>
      <c r="AU867"/>
      <c r="AV867" s="147"/>
      <c r="AW867" s="34"/>
      <c r="AY867" s="182"/>
      <c r="BA867" s="100"/>
      <c r="BB867" s="100"/>
      <c r="BC867" s="147"/>
      <c r="BE867" s="1"/>
      <c r="BI867"/>
      <c r="BK867" s="118"/>
      <c r="BL867" s="104"/>
      <c r="BM867" s="1"/>
      <c r="BN867" s="103"/>
      <c r="BO867" s="147"/>
      <c r="BQ867" s="147"/>
      <c r="BR867" s="6"/>
      <c r="BS867" s="11"/>
      <c r="BT867" s="105"/>
      <c r="BU867" s="105"/>
      <c r="BW867" s="5"/>
      <c r="BX867" s="5"/>
      <c r="CA867" s="6"/>
      <c r="CB867" s="1"/>
      <c r="CD867" s="23"/>
      <c r="CE867" s="23"/>
      <c r="CF867" s="8"/>
      <c r="CG867" s="107"/>
      <c r="CI867" s="109"/>
      <c r="CK867" s="10"/>
      <c r="CL867" s="106"/>
      <c r="CR867" s="1"/>
      <c r="CS867" s="1"/>
      <c r="CT867" s="1"/>
    </row>
    <row r="868" spans="1:98">
      <c r="A868" s="1"/>
      <c r="B868" s="2"/>
      <c r="E868" s="1"/>
      <c r="F868" s="2"/>
      <c r="H868" s="3"/>
      <c r="J868" s="3"/>
      <c r="K868" s="3"/>
      <c r="L868" s="1"/>
      <c r="M868" s="4"/>
      <c r="O868" s="1"/>
      <c r="U868" s="1"/>
      <c r="V868"/>
      <c r="X868" s="154"/>
      <c r="Z868"/>
      <c r="AA868"/>
      <c r="AB868"/>
      <c r="AD868" s="103"/>
      <c r="AE868" s="103"/>
      <c r="AH868"/>
      <c r="AK868" s="107"/>
      <c r="AL868" s="107"/>
      <c r="AM868" s="1"/>
      <c r="AP868" s="100"/>
      <c r="AQ868" s="100"/>
      <c r="AR868" s="100"/>
      <c r="AS868" s="3"/>
      <c r="AT868" s="151"/>
      <c r="AU868"/>
      <c r="AV868" s="147"/>
      <c r="AW868" s="34"/>
      <c r="AY868" s="182"/>
      <c r="BA868" s="100"/>
      <c r="BB868" s="100"/>
      <c r="BC868" s="6"/>
      <c r="BE868" s="1"/>
      <c r="BI868"/>
      <c r="BK868" s="103"/>
      <c r="BL868" s="152"/>
      <c r="BM868" s="1"/>
      <c r="BN868" s="103"/>
      <c r="BO868" s="147"/>
      <c r="BQ868" s="147"/>
      <c r="BR868" s="6"/>
      <c r="BS868" s="11"/>
      <c r="BT868" s="105"/>
      <c r="BU868" s="105"/>
      <c r="BW868" s="5"/>
      <c r="BX868" s="5"/>
      <c r="CA868" s="6"/>
      <c r="CB868" s="1"/>
      <c r="CD868" s="23"/>
      <c r="CE868" s="23"/>
      <c r="CF868" s="8"/>
      <c r="CG868" s="107"/>
      <c r="CI868" s="109"/>
      <c r="CK868" s="10"/>
      <c r="CL868" s="106"/>
      <c r="CR868" s="1"/>
      <c r="CS868" s="1"/>
      <c r="CT868" s="1"/>
    </row>
    <row r="869" spans="1:98">
      <c r="A869" s="1"/>
      <c r="B869" s="2"/>
      <c r="E869" s="1"/>
      <c r="F869" s="2"/>
      <c r="H869" s="3"/>
      <c r="J869" s="3"/>
      <c r="K869" s="3"/>
      <c r="L869" s="1"/>
      <c r="M869" s="4"/>
      <c r="O869" s="1"/>
      <c r="U869" s="1"/>
      <c r="V869"/>
      <c r="X869" s="154"/>
      <c r="Y869" s="155"/>
      <c r="Z869"/>
      <c r="AA869"/>
      <c r="AB869" s="155"/>
      <c r="AD869" s="103"/>
      <c r="AE869" s="103"/>
      <c r="AH869"/>
      <c r="AK869" s="107"/>
      <c r="AL869" s="107"/>
      <c r="AM869" s="1"/>
      <c r="AP869" s="100"/>
      <c r="AQ869" s="100"/>
      <c r="AR869" s="100"/>
      <c r="AS869" s="3"/>
      <c r="AT869" s="151"/>
      <c r="AU869"/>
      <c r="AV869" s="147"/>
      <c r="AW869" s="34"/>
      <c r="AY869" s="182"/>
      <c r="BA869" s="100"/>
      <c r="BB869" s="100"/>
      <c r="BC869" s="147"/>
      <c r="BE869" s="1"/>
      <c r="BI869"/>
      <c r="BK869" s="118"/>
      <c r="BL869" s="104"/>
      <c r="BM869" s="1"/>
      <c r="BN869" s="103"/>
      <c r="BO869" s="147"/>
      <c r="BQ869" s="147"/>
      <c r="BR869" s="147"/>
      <c r="BS869" s="11"/>
      <c r="BT869" s="105"/>
      <c r="BU869" s="105"/>
      <c r="BW869" s="5"/>
      <c r="BX869" s="5"/>
      <c r="CA869" s="6"/>
      <c r="CB869" s="1"/>
      <c r="CD869" s="23"/>
      <c r="CE869" s="23"/>
      <c r="CF869" s="8"/>
      <c r="CG869" s="107"/>
      <c r="CI869" s="109"/>
      <c r="CK869" s="10"/>
      <c r="CL869" s="106"/>
      <c r="CR869" s="1"/>
      <c r="CS869" s="1"/>
      <c r="CT869" s="1"/>
    </row>
    <row r="870" spans="1:98">
      <c r="A870" s="1"/>
      <c r="B870" s="2"/>
      <c r="E870" s="1"/>
      <c r="F870" s="2"/>
      <c r="H870" s="3"/>
      <c r="J870" s="3"/>
      <c r="K870" s="3"/>
      <c r="L870" s="1"/>
      <c r="M870" s="4"/>
      <c r="O870" s="1"/>
      <c r="U870" s="1"/>
      <c r="V870"/>
      <c r="X870" s="154"/>
      <c r="Y870" s="155"/>
      <c r="Z870"/>
      <c r="AA870" s="168"/>
      <c r="AB870" s="168"/>
      <c r="AD870" s="103"/>
      <c r="AE870" s="103"/>
      <c r="AH870"/>
      <c r="AK870" s="107"/>
      <c r="AL870" s="107"/>
      <c r="AM870" s="1"/>
      <c r="AP870" s="100"/>
      <c r="AQ870" s="100"/>
      <c r="AR870" s="100"/>
      <c r="AS870" s="3"/>
      <c r="AT870" s="151"/>
      <c r="AU870"/>
      <c r="AV870" s="147"/>
      <c r="AW870" s="34"/>
      <c r="AY870" s="182"/>
      <c r="BA870" s="100"/>
      <c r="BB870" s="100"/>
      <c r="BC870" s="6"/>
      <c r="BE870" s="1"/>
      <c r="BI870"/>
      <c r="BK870" s="103"/>
      <c r="BL870" s="152"/>
      <c r="BM870" s="1"/>
      <c r="BN870" s="103"/>
      <c r="BO870" s="147"/>
      <c r="BQ870" s="147"/>
      <c r="BR870" s="147"/>
      <c r="BS870" s="11"/>
      <c r="BT870" s="105"/>
      <c r="BU870" s="105"/>
      <c r="BW870" s="5"/>
      <c r="BX870" s="5"/>
      <c r="CA870" s="6"/>
      <c r="CB870" s="1"/>
      <c r="CD870" s="23"/>
      <c r="CE870" s="23"/>
      <c r="CF870" s="8"/>
      <c r="CG870" s="107"/>
      <c r="CI870" s="109"/>
      <c r="CK870" s="10"/>
      <c r="CL870" s="106"/>
      <c r="CR870" s="1"/>
      <c r="CS870" s="1"/>
      <c r="CT870" s="1"/>
    </row>
    <row r="871" spans="1:98">
      <c r="A871" s="1"/>
      <c r="B871" s="2"/>
      <c r="E871" s="1"/>
      <c r="F871" s="2"/>
      <c r="H871" s="3"/>
      <c r="J871" s="3"/>
      <c r="K871" s="3"/>
      <c r="L871" s="1"/>
      <c r="M871" s="4"/>
      <c r="O871" s="1"/>
      <c r="U871" s="1"/>
      <c r="V871"/>
      <c r="X871" s="154"/>
      <c r="Z871"/>
      <c r="AA871"/>
      <c r="AB871"/>
      <c r="AD871" s="103"/>
      <c r="AE871" s="103"/>
      <c r="AH871"/>
      <c r="AK871" s="107"/>
      <c r="AL871" s="107"/>
      <c r="AM871" s="1"/>
      <c r="AP871" s="100"/>
      <c r="AQ871" s="100"/>
      <c r="AR871" s="100"/>
      <c r="AS871" s="3"/>
      <c r="AT871" s="151"/>
      <c r="AU871"/>
      <c r="AV871" s="147"/>
      <c r="AW871" s="34"/>
      <c r="AY871" s="182"/>
      <c r="BA871" s="100"/>
      <c r="BB871" s="100"/>
      <c r="BC871" s="6"/>
      <c r="BE871" s="1"/>
      <c r="BI871"/>
      <c r="BK871" s="103"/>
      <c r="BL871" s="152"/>
      <c r="BM871" s="1"/>
      <c r="BN871" s="103"/>
      <c r="BO871" s="147"/>
      <c r="BQ871" s="147"/>
      <c r="BR871" s="6"/>
      <c r="BS871" s="11"/>
      <c r="BT871" s="105"/>
      <c r="BU871" s="105"/>
      <c r="BW871" s="5"/>
      <c r="BX871" s="5"/>
      <c r="CA871" s="6"/>
      <c r="CB871" s="1"/>
      <c r="CD871" s="23"/>
      <c r="CE871" s="23"/>
      <c r="CF871" s="8"/>
      <c r="CG871" s="107"/>
      <c r="CI871" s="109"/>
      <c r="CK871" s="10"/>
      <c r="CL871" s="106"/>
      <c r="CR871" s="1"/>
      <c r="CS871" s="1"/>
      <c r="CT871" s="1"/>
    </row>
    <row r="872" spans="1:98">
      <c r="A872" s="1"/>
      <c r="B872" s="2"/>
      <c r="E872" s="1"/>
      <c r="F872" s="2"/>
      <c r="H872" s="3"/>
      <c r="J872" s="3"/>
      <c r="K872" s="3"/>
      <c r="L872" s="1"/>
      <c r="M872" s="4"/>
      <c r="O872" s="1"/>
      <c r="U872" s="1"/>
      <c r="V872"/>
      <c r="X872" s="154"/>
      <c r="Z872"/>
      <c r="AA872"/>
      <c r="AB872"/>
      <c r="AD872" s="103"/>
      <c r="AE872" s="103"/>
      <c r="AH872"/>
      <c r="AK872" s="107"/>
      <c r="AL872" s="107"/>
      <c r="AM872" s="1"/>
      <c r="AP872" s="100"/>
      <c r="AQ872" s="100"/>
      <c r="AR872" s="100"/>
      <c r="AS872" s="3"/>
      <c r="AT872" s="151"/>
      <c r="AU872"/>
      <c r="AV872" s="147"/>
      <c r="AW872" s="34"/>
      <c r="AY872" s="182"/>
      <c r="BA872" s="100"/>
      <c r="BB872" s="100"/>
      <c r="BC872" s="6"/>
      <c r="BE872" s="1"/>
      <c r="BI872"/>
      <c r="BK872" s="103"/>
      <c r="BL872" s="152"/>
      <c r="BM872" s="1"/>
      <c r="BN872" s="103"/>
      <c r="BO872" s="147"/>
      <c r="BQ872" s="147"/>
      <c r="BR872" s="6"/>
      <c r="BS872" s="11"/>
      <c r="BT872" s="105"/>
      <c r="BU872" s="105"/>
      <c r="BW872" s="5"/>
      <c r="BX872" s="5"/>
      <c r="CA872" s="6"/>
      <c r="CB872" s="1"/>
      <c r="CD872" s="23"/>
      <c r="CE872" s="23"/>
      <c r="CF872" s="8"/>
      <c r="CG872" s="107"/>
      <c r="CI872" s="109"/>
      <c r="CK872" s="10"/>
      <c r="CL872" s="106"/>
      <c r="CR872" s="1"/>
      <c r="CS872" s="1"/>
      <c r="CT872" s="1"/>
    </row>
    <row r="873" spans="1:98">
      <c r="A873" s="1"/>
      <c r="B873" s="2"/>
      <c r="E873" s="1"/>
      <c r="F873" s="2"/>
      <c r="H873" s="3"/>
      <c r="J873" s="3"/>
      <c r="K873" s="3"/>
      <c r="L873" s="1"/>
      <c r="M873" s="4"/>
      <c r="O873" s="1"/>
      <c r="U873" s="1"/>
      <c r="V873"/>
      <c r="X873" s="154"/>
      <c r="Z873"/>
      <c r="AA873"/>
      <c r="AB873"/>
      <c r="AD873" s="103"/>
      <c r="AE873" s="103"/>
      <c r="AH873"/>
      <c r="AK873" s="107"/>
      <c r="AL873" s="107"/>
      <c r="AM873" s="1"/>
      <c r="AP873" s="100"/>
      <c r="AQ873" s="100"/>
      <c r="AR873" s="100"/>
      <c r="AS873" s="3"/>
      <c r="AT873" s="151"/>
      <c r="AU873"/>
      <c r="AV873" s="147"/>
      <c r="AW873" s="34"/>
      <c r="AY873" s="182"/>
      <c r="BA873" s="100"/>
      <c r="BB873" s="100"/>
      <c r="BC873" s="6"/>
      <c r="BE873" s="1"/>
      <c r="BI873"/>
      <c r="BK873" s="103"/>
      <c r="BL873" s="152"/>
      <c r="BM873" s="1"/>
      <c r="BN873" s="103"/>
      <c r="BO873" s="147"/>
      <c r="BQ873" s="147"/>
      <c r="BR873" s="6"/>
      <c r="BS873" s="11"/>
      <c r="BT873" s="105"/>
      <c r="BU873" s="105"/>
      <c r="BW873" s="5"/>
      <c r="BX873" s="5"/>
      <c r="CA873" s="6"/>
      <c r="CB873" s="1"/>
      <c r="CD873" s="23"/>
      <c r="CE873" s="23"/>
      <c r="CF873" s="8"/>
      <c r="CG873" s="107"/>
      <c r="CI873" s="109"/>
      <c r="CK873" s="10"/>
      <c r="CL873" s="106"/>
      <c r="CR873" s="1"/>
      <c r="CS873" s="1"/>
      <c r="CT873" s="1"/>
    </row>
    <row r="874" spans="1:98">
      <c r="A874" s="1"/>
      <c r="B874" s="2"/>
      <c r="E874" s="1"/>
      <c r="F874" s="2"/>
      <c r="H874" s="3"/>
      <c r="J874" s="3"/>
      <c r="K874" s="3"/>
      <c r="L874" s="1"/>
      <c r="M874" s="4"/>
      <c r="O874" s="1"/>
      <c r="U874" s="1"/>
      <c r="V874"/>
      <c r="X874" s="154"/>
      <c r="Y874" s="155"/>
      <c r="Z874"/>
      <c r="AA874"/>
      <c r="AB874"/>
      <c r="AD874" s="103"/>
      <c r="AE874" s="103"/>
      <c r="AH874"/>
      <c r="AK874" s="107"/>
      <c r="AL874" s="107"/>
      <c r="AM874" s="1"/>
      <c r="AP874" s="100"/>
      <c r="AQ874" s="100"/>
      <c r="AR874" s="100"/>
      <c r="AS874" s="3"/>
      <c r="AT874" s="151"/>
      <c r="AU874"/>
      <c r="AV874" s="147"/>
      <c r="AW874" s="34"/>
      <c r="AY874" s="182"/>
      <c r="BA874" s="100"/>
      <c r="BB874" s="100"/>
      <c r="BC874" s="6"/>
      <c r="BE874" s="1"/>
      <c r="BI874"/>
      <c r="BK874" s="103"/>
      <c r="BL874" s="152"/>
      <c r="BM874" s="1"/>
      <c r="BN874" s="103"/>
      <c r="BO874" s="147"/>
      <c r="BQ874" s="147"/>
      <c r="BR874" s="147"/>
      <c r="BS874" s="11"/>
      <c r="BT874" s="105"/>
      <c r="BU874" s="105"/>
      <c r="BW874" s="5"/>
      <c r="BX874" s="5"/>
      <c r="CA874" s="6"/>
      <c r="CB874" s="1"/>
      <c r="CD874" s="23"/>
      <c r="CE874" s="23"/>
      <c r="CF874" s="8"/>
      <c r="CG874" s="107"/>
      <c r="CI874" s="109"/>
      <c r="CK874" s="10"/>
      <c r="CL874" s="106"/>
      <c r="CR874" s="1"/>
      <c r="CS874" s="1"/>
      <c r="CT874" s="1"/>
    </row>
    <row r="875" spans="1:98">
      <c r="A875" s="1"/>
      <c r="B875" s="2"/>
      <c r="E875" s="1"/>
      <c r="F875" s="2"/>
      <c r="H875" s="3"/>
      <c r="J875" s="3"/>
      <c r="K875" s="3"/>
      <c r="L875" s="1"/>
      <c r="M875" s="4"/>
      <c r="O875" s="1"/>
      <c r="U875" s="1"/>
      <c r="V875"/>
      <c r="X875" s="154"/>
      <c r="Z875"/>
      <c r="AA875"/>
      <c r="AB875"/>
      <c r="AD875" s="103"/>
      <c r="AE875" s="103"/>
      <c r="AH875"/>
      <c r="AK875" s="107"/>
      <c r="AL875" s="107"/>
      <c r="AM875" s="1"/>
      <c r="AP875" s="100"/>
      <c r="AQ875" s="100"/>
      <c r="AR875" s="100"/>
      <c r="AS875" s="3"/>
      <c r="AT875" s="151"/>
      <c r="AU875"/>
      <c r="AV875" s="147"/>
      <c r="AW875" s="34"/>
      <c r="AY875" s="182"/>
      <c r="BA875" s="100"/>
      <c r="BB875" s="100"/>
      <c r="BC875" s="6"/>
      <c r="BE875" s="1"/>
      <c r="BI875"/>
      <c r="BK875" s="103"/>
      <c r="BL875" s="152"/>
      <c r="BM875" s="1"/>
      <c r="BN875" s="103"/>
      <c r="BO875" s="147"/>
      <c r="BQ875" s="147"/>
      <c r="BR875" s="6"/>
      <c r="BS875" s="11"/>
      <c r="BT875" s="105"/>
      <c r="BU875" s="105"/>
      <c r="BW875" s="5"/>
      <c r="BX875" s="5"/>
      <c r="CA875" s="6"/>
      <c r="CB875" s="1"/>
      <c r="CD875" s="23"/>
      <c r="CE875" s="23"/>
      <c r="CF875" s="8"/>
      <c r="CG875" s="107"/>
      <c r="CI875" s="109"/>
      <c r="CK875" s="10"/>
      <c r="CL875" s="106"/>
      <c r="CR875" s="1"/>
      <c r="CS875" s="1"/>
      <c r="CT875" s="1"/>
    </row>
    <row r="876" spans="1:98">
      <c r="A876" s="1"/>
      <c r="B876" s="2"/>
      <c r="E876" s="1"/>
      <c r="F876" s="2"/>
      <c r="H876" s="3"/>
      <c r="J876" s="3"/>
      <c r="K876" s="3"/>
      <c r="L876" s="1"/>
      <c r="M876" s="4"/>
      <c r="O876" s="1"/>
      <c r="U876" s="1"/>
      <c r="V876"/>
      <c r="X876" s="154"/>
      <c r="Z876"/>
      <c r="AA876"/>
      <c r="AB876"/>
      <c r="AD876" s="103"/>
      <c r="AE876" s="103"/>
      <c r="AH876"/>
      <c r="AK876" s="107"/>
      <c r="AL876" s="107"/>
      <c r="AM876" s="1"/>
      <c r="AP876" s="100"/>
      <c r="AQ876" s="100"/>
      <c r="AR876" s="100"/>
      <c r="AS876" s="3"/>
      <c r="AT876" s="151"/>
      <c r="AU876"/>
      <c r="AV876" s="147"/>
      <c r="AW876" s="34"/>
      <c r="AY876" s="182"/>
      <c r="BA876" s="100"/>
      <c r="BB876" s="100"/>
      <c r="BC876" s="6"/>
      <c r="BE876" s="1"/>
      <c r="BI876"/>
      <c r="BK876" s="118"/>
      <c r="BL876" s="104"/>
      <c r="BM876" s="1"/>
      <c r="BN876" s="103"/>
      <c r="BO876" s="6"/>
      <c r="BP876" s="103"/>
      <c r="BQ876" s="6"/>
      <c r="BR876" s="6"/>
      <c r="BS876" s="11"/>
      <c r="BT876" s="105"/>
      <c r="BU876" s="105"/>
      <c r="BW876" s="5"/>
      <c r="BX876" s="5"/>
      <c r="CA876" s="6"/>
      <c r="CB876" s="1"/>
      <c r="CD876" s="23"/>
      <c r="CE876" s="23"/>
      <c r="CF876" s="8"/>
      <c r="CG876" s="107"/>
      <c r="CI876" s="109"/>
      <c r="CK876" s="10"/>
      <c r="CL876" s="106"/>
      <c r="CR876" s="1"/>
      <c r="CS876" s="1"/>
      <c r="CT876" s="1"/>
    </row>
    <row r="877" spans="1:98">
      <c r="A877" s="1"/>
      <c r="B877" s="2"/>
      <c r="E877" s="1"/>
      <c r="F877" s="2"/>
      <c r="H877" s="3"/>
      <c r="J877" s="3"/>
      <c r="K877" s="3"/>
      <c r="L877" s="1"/>
      <c r="M877" s="4"/>
      <c r="O877" s="1"/>
      <c r="U877" s="1"/>
      <c r="V877"/>
      <c r="X877" s="154"/>
      <c r="Y877" s="155"/>
      <c r="Z877"/>
      <c r="AA877" s="169"/>
      <c r="AB877" s="169"/>
      <c r="AD877" s="103"/>
      <c r="AE877" s="103"/>
      <c r="AH877"/>
      <c r="AK877" s="107"/>
      <c r="AL877" s="107"/>
      <c r="AM877" s="1"/>
      <c r="AP877" s="100"/>
      <c r="AQ877" s="100"/>
      <c r="AR877" s="100"/>
      <c r="AS877" s="3"/>
      <c r="AT877" s="151"/>
      <c r="AU877"/>
      <c r="AV877" s="147"/>
      <c r="AW877" s="34"/>
      <c r="AY877" s="182"/>
      <c r="BA877" s="100"/>
      <c r="BB877" s="100"/>
      <c r="BC877" s="6"/>
      <c r="BE877" s="1"/>
      <c r="BI877"/>
      <c r="BK877" s="103"/>
      <c r="BL877" s="152"/>
      <c r="BM877" s="1"/>
      <c r="BN877" s="103"/>
      <c r="BO877" s="147"/>
      <c r="BQ877" s="147"/>
      <c r="BR877" s="147"/>
      <c r="BS877" s="11"/>
      <c r="BT877" s="105"/>
      <c r="BU877" s="105"/>
      <c r="BW877" s="5"/>
      <c r="BX877" s="5"/>
      <c r="CA877" s="6"/>
      <c r="CB877" s="1"/>
      <c r="CD877" s="23"/>
      <c r="CE877" s="23"/>
      <c r="CF877" s="8"/>
      <c r="CG877" s="107"/>
      <c r="CI877" s="109"/>
      <c r="CK877" s="10"/>
      <c r="CL877" s="106"/>
      <c r="CR877" s="1"/>
      <c r="CS877" s="1"/>
      <c r="CT877" s="1"/>
    </row>
    <row r="878" spans="1:98">
      <c r="A878" s="1"/>
      <c r="B878" s="2"/>
      <c r="E878" s="1"/>
      <c r="F878" s="2"/>
      <c r="H878" s="3"/>
      <c r="J878" s="3"/>
      <c r="K878" s="3"/>
      <c r="L878" s="1"/>
      <c r="M878" s="4"/>
      <c r="O878" s="1"/>
      <c r="U878" s="1"/>
      <c r="V878"/>
      <c r="X878" s="154"/>
      <c r="Z878"/>
      <c r="AA878"/>
      <c r="AB878"/>
      <c r="AD878" s="103"/>
      <c r="AE878" s="103"/>
      <c r="AH878"/>
      <c r="AK878" s="107"/>
      <c r="AL878" s="107"/>
      <c r="AM878" s="1"/>
      <c r="AP878" s="100"/>
      <c r="AQ878" s="100"/>
      <c r="AR878" s="100"/>
      <c r="AS878" s="3"/>
      <c r="AT878" s="151"/>
      <c r="AU878"/>
      <c r="AV878" s="147"/>
      <c r="AW878" s="34"/>
      <c r="AY878" s="182"/>
      <c r="BA878" s="100"/>
      <c r="BB878" s="100"/>
      <c r="BC878" s="147"/>
      <c r="BE878" s="1"/>
      <c r="BI878"/>
      <c r="BK878" s="103"/>
      <c r="BL878" s="152"/>
      <c r="BM878" s="1"/>
      <c r="BN878" s="103"/>
      <c r="BO878" s="147"/>
      <c r="BQ878" s="147"/>
      <c r="BR878" s="6"/>
      <c r="BS878" s="11"/>
      <c r="BT878" s="105"/>
      <c r="BU878" s="105"/>
      <c r="BW878" s="5"/>
      <c r="BX878" s="5"/>
      <c r="CA878" s="6"/>
      <c r="CB878" s="1"/>
      <c r="CD878" s="23"/>
      <c r="CE878" s="23"/>
      <c r="CF878" s="8"/>
      <c r="CG878" s="107"/>
      <c r="CI878" s="109"/>
      <c r="CK878" s="10"/>
      <c r="CL878" s="106"/>
      <c r="CR878" s="1"/>
      <c r="CS878" s="1"/>
      <c r="CT878" s="1"/>
    </row>
    <row r="879" spans="1:98">
      <c r="A879" s="1"/>
      <c r="B879" s="2"/>
      <c r="E879" s="1"/>
      <c r="F879" s="2"/>
      <c r="H879" s="3"/>
      <c r="J879" s="3"/>
      <c r="K879" s="3"/>
      <c r="L879" s="1"/>
      <c r="M879" s="4"/>
      <c r="O879" s="1"/>
      <c r="U879" s="1"/>
      <c r="V879"/>
      <c r="X879" s="154"/>
      <c r="Z879"/>
      <c r="AA879"/>
      <c r="AB879"/>
      <c r="AD879" s="103"/>
      <c r="AE879" s="103"/>
      <c r="AH879"/>
      <c r="AK879" s="107"/>
      <c r="AL879" s="107"/>
      <c r="AM879" s="1"/>
      <c r="AP879" s="100"/>
      <c r="AQ879" s="100"/>
      <c r="AR879" s="100"/>
      <c r="AS879" s="3"/>
      <c r="AT879" s="151"/>
      <c r="AU879"/>
      <c r="AV879" s="147"/>
      <c r="AW879" s="34"/>
      <c r="AY879" s="182"/>
      <c r="BA879" s="100"/>
      <c r="BB879" s="100"/>
      <c r="BC879" s="6"/>
      <c r="BE879" s="1"/>
      <c r="BI879"/>
      <c r="BK879" s="103"/>
      <c r="BL879" s="152"/>
      <c r="BM879" s="1"/>
      <c r="BN879" s="103"/>
      <c r="BO879" s="147"/>
      <c r="BQ879" s="147"/>
      <c r="BR879" s="6"/>
      <c r="BS879" s="11"/>
      <c r="BT879" s="105"/>
      <c r="BU879" s="105"/>
      <c r="BW879" s="5"/>
      <c r="BX879" s="5"/>
      <c r="CA879" s="6"/>
      <c r="CB879" s="1"/>
      <c r="CD879" s="23"/>
      <c r="CE879" s="23"/>
      <c r="CF879" s="8"/>
      <c r="CG879" s="107"/>
      <c r="CI879" s="109"/>
      <c r="CK879" s="10"/>
      <c r="CL879" s="106"/>
      <c r="CR879" s="1"/>
      <c r="CS879" s="1"/>
      <c r="CT879" s="1"/>
    </row>
    <row r="880" spans="1:98">
      <c r="A880" s="1"/>
      <c r="B880" s="2"/>
      <c r="E880" s="1"/>
      <c r="F880" s="2"/>
      <c r="H880" s="3"/>
      <c r="J880" s="3"/>
      <c r="K880" s="3"/>
      <c r="L880" s="1"/>
      <c r="M880" s="4"/>
      <c r="O880" s="1"/>
      <c r="U880" s="1"/>
      <c r="V880"/>
      <c r="X880" s="154"/>
      <c r="Z880"/>
      <c r="AA880"/>
      <c r="AB880"/>
      <c r="AD880" s="103"/>
      <c r="AE880" s="103"/>
      <c r="AH880"/>
      <c r="AK880" s="107"/>
      <c r="AL880" s="107"/>
      <c r="AM880" s="1"/>
      <c r="AP880" s="100"/>
      <c r="AQ880" s="100"/>
      <c r="AR880" s="100"/>
      <c r="AS880" s="3"/>
      <c r="AT880" s="151"/>
      <c r="AU880"/>
      <c r="AV880" s="147"/>
      <c r="AW880" s="34"/>
      <c r="AY880" s="182"/>
      <c r="BA880" s="100"/>
      <c r="BB880" s="100"/>
      <c r="BC880" s="147"/>
      <c r="BE880" s="1"/>
      <c r="BI880"/>
      <c r="BK880" s="103"/>
      <c r="BL880" s="152"/>
      <c r="BM880" s="1"/>
      <c r="BN880" s="103"/>
      <c r="BO880" s="147"/>
      <c r="BQ880" s="147"/>
      <c r="BR880" s="6"/>
      <c r="BS880" s="11"/>
      <c r="BT880" s="105"/>
      <c r="BU880" s="105"/>
      <c r="BW880" s="5"/>
      <c r="BX880" s="5"/>
      <c r="CA880" s="6"/>
      <c r="CB880" s="1"/>
      <c r="CD880" s="23"/>
      <c r="CE880" s="23"/>
      <c r="CF880" s="8"/>
      <c r="CG880" s="107"/>
      <c r="CI880" s="109"/>
      <c r="CK880" s="10"/>
      <c r="CL880" s="106"/>
      <c r="CR880" s="1"/>
      <c r="CS880" s="1"/>
      <c r="CT880" s="1"/>
    </row>
    <row r="881" spans="1:98">
      <c r="A881" s="1"/>
      <c r="B881" s="2"/>
      <c r="E881" s="1"/>
      <c r="F881" s="2"/>
      <c r="H881" s="3"/>
      <c r="J881" s="3"/>
      <c r="K881" s="3"/>
      <c r="L881" s="1"/>
      <c r="M881" s="4"/>
      <c r="O881" s="1"/>
      <c r="U881" s="1"/>
      <c r="V881"/>
      <c r="X881" s="154"/>
      <c r="Z881"/>
      <c r="AA881"/>
      <c r="AB881"/>
      <c r="AD881" s="103"/>
      <c r="AE881" s="103"/>
      <c r="AH881"/>
      <c r="AK881" s="107"/>
      <c r="AL881" s="107"/>
      <c r="AM881" s="1"/>
      <c r="AP881" s="100"/>
      <c r="AQ881" s="100"/>
      <c r="AR881" s="100"/>
      <c r="AS881" s="3"/>
      <c r="AT881" s="151"/>
      <c r="AU881"/>
      <c r="AV881" s="147"/>
      <c r="AW881" s="34"/>
      <c r="AY881" s="182"/>
      <c r="BA881" s="100"/>
      <c r="BB881" s="100"/>
      <c r="BC881" s="147"/>
      <c r="BE881" s="1"/>
      <c r="BI881"/>
      <c r="BK881" s="103"/>
      <c r="BL881" s="152"/>
      <c r="BM881" s="1"/>
      <c r="BN881" s="103"/>
      <c r="BO881" s="147"/>
      <c r="BQ881" s="147"/>
      <c r="BR881" s="6"/>
      <c r="BS881" s="11"/>
      <c r="BT881" s="105"/>
      <c r="BU881" s="105"/>
      <c r="BW881" s="5"/>
      <c r="BX881" s="5"/>
      <c r="CA881" s="6"/>
      <c r="CB881" s="1"/>
      <c r="CD881" s="23"/>
      <c r="CE881" s="23"/>
      <c r="CF881" s="8"/>
      <c r="CG881" s="107"/>
      <c r="CI881" s="109"/>
      <c r="CK881" s="10"/>
      <c r="CL881" s="106"/>
      <c r="CR881" s="1"/>
      <c r="CS881" s="1"/>
      <c r="CT881" s="1"/>
    </row>
    <row r="882" spans="1:98">
      <c r="A882" s="1"/>
      <c r="B882" s="2"/>
      <c r="E882" s="1"/>
      <c r="F882" s="2"/>
      <c r="H882" s="3"/>
      <c r="J882" s="3"/>
      <c r="K882" s="3"/>
      <c r="L882" s="1"/>
      <c r="M882" s="4"/>
      <c r="O882" s="1"/>
      <c r="U882" s="1"/>
      <c r="V882"/>
      <c r="X882" s="154"/>
      <c r="Y882" s="155"/>
      <c r="Z882"/>
      <c r="AA882"/>
      <c r="AB882"/>
      <c r="AD882" s="103"/>
      <c r="AE882" s="103"/>
      <c r="AH882"/>
      <c r="AK882" s="107"/>
      <c r="AL882" s="107"/>
      <c r="AM882" s="1"/>
      <c r="AP882" s="100"/>
      <c r="AQ882" s="100"/>
      <c r="AR882" s="100"/>
      <c r="AS882" s="3"/>
      <c r="AT882" s="151"/>
      <c r="AU882"/>
      <c r="AV882" s="147"/>
      <c r="AW882" s="34"/>
      <c r="AY882" s="182"/>
      <c r="BA882" s="100"/>
      <c r="BB882" s="100"/>
      <c r="BC882" s="147"/>
      <c r="BE882" s="1"/>
      <c r="BI882"/>
      <c r="BK882" s="103"/>
      <c r="BL882" s="152"/>
      <c r="BM882" s="1"/>
      <c r="BN882" s="103"/>
      <c r="BO882" s="147"/>
      <c r="BQ882" s="147"/>
      <c r="BR882" s="6"/>
      <c r="BS882" s="11"/>
      <c r="BT882" s="105"/>
      <c r="BU882" s="105"/>
      <c r="BW882" s="5"/>
      <c r="BX882" s="5"/>
      <c r="CA882" s="6"/>
      <c r="CB882" s="1"/>
      <c r="CD882" s="23"/>
      <c r="CE882" s="23"/>
      <c r="CF882" s="8"/>
      <c r="CG882" s="107"/>
      <c r="CI882" s="109"/>
      <c r="CK882" s="10"/>
      <c r="CL882" s="106"/>
      <c r="CR882" s="1"/>
      <c r="CS882" s="1"/>
      <c r="CT882" s="1"/>
    </row>
    <row r="883" spans="1:98">
      <c r="A883" s="1"/>
      <c r="B883" s="2"/>
      <c r="E883" s="1"/>
      <c r="F883" s="2"/>
      <c r="H883" s="3"/>
      <c r="J883" s="3"/>
      <c r="K883" s="3"/>
      <c r="L883" s="1"/>
      <c r="M883" s="4"/>
      <c r="O883" s="1"/>
      <c r="U883" s="1"/>
      <c r="V883"/>
      <c r="X883" s="154"/>
      <c r="Z883"/>
      <c r="AA883"/>
      <c r="AB883"/>
      <c r="AD883" s="103"/>
      <c r="AE883" s="103"/>
      <c r="AH883"/>
      <c r="AK883" s="107"/>
      <c r="AL883" s="107"/>
      <c r="AM883" s="1"/>
      <c r="AP883" s="100"/>
      <c r="AQ883" s="100"/>
      <c r="AR883" s="100"/>
      <c r="AS883" s="3"/>
      <c r="AT883" s="151"/>
      <c r="AU883"/>
      <c r="AV883" s="147"/>
      <c r="AW883" s="34"/>
      <c r="AY883" s="182"/>
      <c r="BA883" s="100"/>
      <c r="BB883" s="100"/>
      <c r="BC883" s="147"/>
      <c r="BE883" s="1"/>
      <c r="BI883"/>
      <c r="BK883" s="103"/>
      <c r="BL883" s="152"/>
      <c r="BM883" s="1"/>
      <c r="BN883" s="103"/>
      <c r="BO883" s="147"/>
      <c r="BQ883" s="147"/>
      <c r="BR883" s="147"/>
      <c r="BS883" s="11"/>
      <c r="BT883" s="105"/>
      <c r="BU883" s="105"/>
      <c r="BW883" s="5"/>
      <c r="BX883" s="5"/>
      <c r="CA883" s="6"/>
      <c r="CB883" s="1"/>
      <c r="CD883" s="23"/>
      <c r="CE883" s="23"/>
      <c r="CF883" s="8"/>
      <c r="CG883" s="107"/>
      <c r="CI883" s="109"/>
      <c r="CK883" s="10"/>
      <c r="CL883" s="106"/>
      <c r="CR883" s="1"/>
      <c r="CS883" s="1"/>
      <c r="CT883" s="1"/>
    </row>
    <row r="884" spans="1:98">
      <c r="A884" s="1"/>
      <c r="B884" s="2"/>
      <c r="E884" s="1"/>
      <c r="F884" s="2"/>
      <c r="H884" s="3"/>
      <c r="J884" s="3"/>
      <c r="K884" s="3"/>
      <c r="L884" s="1"/>
      <c r="M884" s="4"/>
      <c r="O884" s="1"/>
      <c r="U884" s="1"/>
      <c r="V884"/>
      <c r="X884" s="154"/>
      <c r="Y884" s="155"/>
      <c r="Z884"/>
      <c r="AA884"/>
      <c r="AB884"/>
      <c r="AD884" s="103"/>
      <c r="AE884" s="103"/>
      <c r="AH884"/>
      <c r="AK884" s="107"/>
      <c r="AL884" s="107"/>
      <c r="AM884" s="1"/>
      <c r="AP884" s="100"/>
      <c r="AQ884" s="100"/>
      <c r="AR884" s="100"/>
      <c r="AS884" s="3"/>
      <c r="AT884" s="151"/>
      <c r="AU884"/>
      <c r="AV884" s="147"/>
      <c r="AW884" s="34"/>
      <c r="AY884" s="182"/>
      <c r="BA884" s="100"/>
      <c r="BB884" s="100"/>
      <c r="BC884" s="6"/>
      <c r="BE884" s="1"/>
      <c r="BI884"/>
      <c r="BK884" s="103"/>
      <c r="BL884" s="152"/>
      <c r="BM884" s="1"/>
      <c r="BN884" s="103"/>
      <c r="BO884" s="6"/>
      <c r="BQ884" s="6"/>
      <c r="BR884" s="6"/>
      <c r="BS884" s="11"/>
      <c r="BT884" s="105"/>
      <c r="BU884" s="105"/>
      <c r="BW884" s="5"/>
      <c r="BX884" s="5"/>
      <c r="CA884" s="6"/>
      <c r="CB884" s="1"/>
      <c r="CD884" s="23"/>
      <c r="CE884" s="23"/>
      <c r="CF884" s="8"/>
      <c r="CG884" s="107"/>
      <c r="CI884" s="109"/>
      <c r="CK884" s="10"/>
      <c r="CL884" s="106"/>
      <c r="CR884" s="1"/>
      <c r="CS884" s="1"/>
      <c r="CT884" s="1"/>
    </row>
    <row r="885" spans="1:98">
      <c r="A885" s="1"/>
      <c r="B885" s="2"/>
      <c r="E885" s="1"/>
      <c r="F885" s="2"/>
      <c r="H885" s="3"/>
      <c r="J885" s="3"/>
      <c r="K885" s="3"/>
      <c r="L885" s="1"/>
      <c r="M885" s="4"/>
      <c r="O885" s="1"/>
      <c r="U885" s="1"/>
      <c r="V885"/>
      <c r="X885" s="154"/>
      <c r="Y885" s="155"/>
      <c r="Z885"/>
      <c r="AA885"/>
      <c r="AB885"/>
      <c r="AD885" s="103"/>
      <c r="AE885" s="103"/>
      <c r="AH885"/>
      <c r="AK885" s="107"/>
      <c r="AL885" s="107"/>
      <c r="AM885" s="1"/>
      <c r="AP885" s="100"/>
      <c r="AQ885" s="100"/>
      <c r="AR885" s="100"/>
      <c r="AS885" s="3"/>
      <c r="AT885" s="151"/>
      <c r="AU885"/>
      <c r="AV885" s="147"/>
      <c r="AW885" s="34"/>
      <c r="AY885" s="182"/>
      <c r="BA885" s="100"/>
      <c r="BB885" s="100"/>
      <c r="BC885" s="6"/>
      <c r="BE885" s="1"/>
      <c r="BI885"/>
      <c r="BK885" s="103"/>
      <c r="BL885" s="152"/>
      <c r="BM885" s="1"/>
      <c r="BN885" s="103"/>
      <c r="BO885" s="147"/>
      <c r="BQ885" s="147"/>
      <c r="BR885" s="6"/>
      <c r="BS885" s="11"/>
      <c r="BT885" s="105"/>
      <c r="BU885" s="105"/>
      <c r="BW885" s="5"/>
      <c r="BX885" s="5"/>
      <c r="CA885" s="6"/>
      <c r="CB885" s="1"/>
      <c r="CD885" s="23"/>
      <c r="CE885" s="23"/>
      <c r="CF885" s="8"/>
      <c r="CG885" s="107"/>
      <c r="CI885" s="109"/>
      <c r="CK885" s="10"/>
      <c r="CL885" s="106"/>
      <c r="CR885" s="1"/>
      <c r="CS885" s="1"/>
      <c r="CT885" s="1"/>
    </row>
    <row r="886" spans="1:98">
      <c r="A886" s="1"/>
      <c r="B886" s="2"/>
      <c r="E886" s="1"/>
      <c r="F886" s="2"/>
      <c r="H886" s="3"/>
      <c r="J886" s="3"/>
      <c r="K886" s="3"/>
      <c r="L886" s="1"/>
      <c r="M886" s="4"/>
      <c r="O886" s="1"/>
      <c r="U886" s="1"/>
      <c r="V886"/>
      <c r="X886" s="154"/>
      <c r="Y886" s="155"/>
      <c r="Z886"/>
      <c r="AA886"/>
      <c r="AB886"/>
      <c r="AD886" s="103"/>
      <c r="AE886" s="103"/>
      <c r="AH886"/>
      <c r="AK886" s="107"/>
      <c r="AL886" s="107"/>
      <c r="AM886" s="1"/>
      <c r="AP886" s="100"/>
      <c r="AQ886" s="100"/>
      <c r="AR886" s="100"/>
      <c r="AS886" s="3"/>
      <c r="AT886" s="151"/>
      <c r="AU886"/>
      <c r="AV886" s="147"/>
      <c r="AW886" s="34"/>
      <c r="AY886" s="182"/>
      <c r="BA886" s="100"/>
      <c r="BB886" s="100"/>
      <c r="BC886" s="147"/>
      <c r="BE886" s="1"/>
      <c r="BI886"/>
      <c r="BK886" s="118"/>
      <c r="BL886" s="104"/>
      <c r="BM886" s="1"/>
      <c r="BN886" s="103"/>
      <c r="BO886" s="6"/>
      <c r="BQ886" s="6"/>
      <c r="BR886" s="6"/>
      <c r="BS886" s="11"/>
      <c r="BT886" s="105"/>
      <c r="BU886" s="105"/>
      <c r="BW886" s="5"/>
      <c r="BX886" s="5"/>
      <c r="CA886" s="6"/>
      <c r="CB886" s="1"/>
      <c r="CD886" s="23"/>
      <c r="CE886" s="23"/>
      <c r="CF886" s="8"/>
      <c r="CG886" s="107"/>
      <c r="CI886" s="109"/>
      <c r="CK886" s="10"/>
      <c r="CL886" s="106"/>
      <c r="CR886" s="1"/>
      <c r="CS886" s="1"/>
      <c r="CT886" s="1"/>
    </row>
    <row r="887" spans="1:98">
      <c r="A887" s="1"/>
      <c r="B887" s="2"/>
      <c r="E887" s="1"/>
      <c r="F887" s="2"/>
      <c r="H887" s="3"/>
      <c r="J887" s="3"/>
      <c r="K887" s="3"/>
      <c r="L887" s="1"/>
      <c r="M887" s="4"/>
      <c r="O887" s="1"/>
      <c r="U887" s="1"/>
      <c r="V887"/>
      <c r="X887" s="154"/>
      <c r="Z887"/>
      <c r="AA887"/>
      <c r="AB887"/>
      <c r="AD887" s="103"/>
      <c r="AE887" s="103"/>
      <c r="AH887"/>
      <c r="AK887" s="107"/>
      <c r="AL887" s="107"/>
      <c r="AM887" s="1"/>
      <c r="AP887" s="100"/>
      <c r="AQ887" s="100"/>
      <c r="AR887" s="100"/>
      <c r="AS887" s="3"/>
      <c r="AT887" s="151"/>
      <c r="AU887"/>
      <c r="AV887" s="147"/>
      <c r="AW887" s="34"/>
      <c r="AY887" s="182"/>
      <c r="BA887" s="100"/>
      <c r="BB887" s="100"/>
      <c r="BC887" s="147"/>
      <c r="BE887" s="1"/>
      <c r="BI887"/>
      <c r="BK887" s="118"/>
      <c r="BL887" s="104"/>
      <c r="BM887" s="1"/>
      <c r="BN887" s="103"/>
      <c r="BO887" s="6"/>
      <c r="BQ887" s="6"/>
      <c r="BR887" s="6"/>
      <c r="BS887" s="11"/>
      <c r="BT887" s="105"/>
      <c r="BU887" s="105"/>
      <c r="BW887" s="5"/>
      <c r="BX887" s="5"/>
      <c r="CA887" s="6"/>
      <c r="CB887" s="1"/>
      <c r="CD887" s="23"/>
      <c r="CE887" s="23"/>
      <c r="CF887" s="8"/>
      <c r="CG887" s="107"/>
      <c r="CI887" s="109"/>
      <c r="CK887" s="10"/>
      <c r="CL887" s="106"/>
      <c r="CR887" s="1"/>
      <c r="CS887" s="1"/>
      <c r="CT887" s="1"/>
    </row>
    <row r="888" spans="1:98">
      <c r="A888" s="1"/>
      <c r="B888" s="2"/>
      <c r="E888" s="1"/>
      <c r="F888" s="2"/>
      <c r="H888" s="3"/>
      <c r="J888" s="3"/>
      <c r="K888" s="3"/>
      <c r="L888" s="1"/>
      <c r="M888" s="4"/>
      <c r="O888" s="1"/>
      <c r="U888" s="1"/>
      <c r="V888"/>
      <c r="X888" s="154"/>
      <c r="Y888" s="155"/>
      <c r="Z888"/>
      <c r="AA888"/>
      <c r="AB888"/>
      <c r="AD888" s="103"/>
      <c r="AE888" s="103"/>
      <c r="AH888"/>
      <c r="AK888" s="107"/>
      <c r="AL888" s="107"/>
      <c r="AM888" s="1"/>
      <c r="AP888" s="100"/>
      <c r="AQ888" s="100"/>
      <c r="AR888" s="100"/>
      <c r="AS888" s="3"/>
      <c r="AT888" s="151"/>
      <c r="AU888"/>
      <c r="AV888" s="147"/>
      <c r="AW888" s="34"/>
      <c r="AY888" s="182"/>
      <c r="BA888" s="100"/>
      <c r="BB888" s="100"/>
      <c r="BC888" s="147"/>
      <c r="BE888" s="1"/>
      <c r="BI888" s="103"/>
      <c r="BK888" s="118"/>
      <c r="BL888" s="104"/>
      <c r="BM888" s="1"/>
      <c r="BN888" s="103"/>
      <c r="BO888" s="147"/>
      <c r="BQ888" s="147"/>
      <c r="BR888" s="6"/>
      <c r="BS888" s="11"/>
      <c r="BT888" s="105"/>
      <c r="BU888" s="105"/>
      <c r="BW888" s="5"/>
      <c r="BX888" s="5"/>
      <c r="CA888" s="6"/>
      <c r="CB888" s="1"/>
      <c r="CD888" s="23"/>
      <c r="CE888" s="23"/>
      <c r="CF888" s="8"/>
      <c r="CG888" s="107"/>
      <c r="CI888" s="109"/>
      <c r="CK888" s="10"/>
      <c r="CL888" s="106"/>
      <c r="CR888" s="1"/>
      <c r="CS888" s="1"/>
      <c r="CT888" s="1"/>
    </row>
    <row r="889" spans="1:98">
      <c r="A889" s="1"/>
      <c r="B889" s="2"/>
      <c r="E889" s="1"/>
      <c r="F889" s="2"/>
      <c r="H889" s="3"/>
      <c r="J889" s="3"/>
      <c r="K889" s="3"/>
      <c r="L889" s="1"/>
      <c r="M889" s="4"/>
      <c r="O889" s="1"/>
      <c r="U889" s="1"/>
      <c r="V889"/>
      <c r="X889" s="154"/>
      <c r="Z889"/>
      <c r="AA889"/>
      <c r="AB889"/>
      <c r="AD889" s="103"/>
      <c r="AE889" s="103"/>
      <c r="AH889"/>
      <c r="AK889" s="107"/>
      <c r="AL889" s="107"/>
      <c r="AM889" s="1"/>
      <c r="AP889" s="100"/>
      <c r="AQ889" s="100"/>
      <c r="AR889" s="100"/>
      <c r="AS889" s="3"/>
      <c r="AT889" s="151"/>
      <c r="AU889"/>
      <c r="AV889" s="147"/>
      <c r="AW889" s="34"/>
      <c r="AY889" s="182"/>
      <c r="BA889" s="100"/>
      <c r="BB889" s="100"/>
      <c r="BC889" s="147"/>
      <c r="BE889" s="1"/>
      <c r="BI889"/>
      <c r="BK889" s="118"/>
      <c r="BL889" s="104"/>
      <c r="BM889" s="1"/>
      <c r="BN889" s="103"/>
      <c r="BO889" s="6"/>
      <c r="BQ889" s="6"/>
      <c r="BR889" s="6"/>
      <c r="BS889" s="11"/>
      <c r="BT889" s="105"/>
      <c r="BU889" s="105"/>
      <c r="BW889" s="5"/>
      <c r="BX889" s="5"/>
      <c r="CA889" s="6"/>
      <c r="CB889" s="1"/>
      <c r="CD889" s="23"/>
      <c r="CE889" s="23"/>
      <c r="CF889" s="8"/>
      <c r="CG889" s="107"/>
      <c r="CI889" s="109"/>
      <c r="CK889" s="10"/>
      <c r="CL889" s="106"/>
      <c r="CR889" s="1"/>
      <c r="CS889" s="1"/>
      <c r="CT889" s="1"/>
    </row>
    <row r="890" spans="1:98">
      <c r="A890" s="1"/>
      <c r="B890" s="2"/>
      <c r="E890" s="1"/>
      <c r="F890" s="2"/>
      <c r="H890" s="3"/>
      <c r="J890" s="3"/>
      <c r="K890" s="3"/>
      <c r="L890" s="1"/>
      <c r="M890" s="4"/>
      <c r="O890" s="1"/>
      <c r="U890" s="1"/>
      <c r="V890"/>
      <c r="X890" s="154"/>
      <c r="Z890"/>
      <c r="AA890"/>
      <c r="AB890"/>
      <c r="AD890" s="103"/>
      <c r="AE890" s="103"/>
      <c r="AH890"/>
      <c r="AK890" s="107"/>
      <c r="AL890" s="107"/>
      <c r="AM890" s="1"/>
      <c r="AP890" s="100"/>
      <c r="AQ890" s="100"/>
      <c r="AR890" s="100"/>
      <c r="AS890" s="3"/>
      <c r="AT890" s="151"/>
      <c r="AU890"/>
      <c r="AV890" s="147"/>
      <c r="AW890" s="34"/>
      <c r="AY890" s="182"/>
      <c r="BA890" s="100"/>
      <c r="BB890" s="100"/>
      <c r="BC890" s="147"/>
      <c r="BE890" s="1"/>
      <c r="BI890"/>
      <c r="BK890" s="103"/>
      <c r="BL890" s="152"/>
      <c r="BM890" s="1"/>
      <c r="BN890" s="103"/>
      <c r="BO890" s="147"/>
      <c r="BQ890" s="147"/>
      <c r="BR890" s="6"/>
      <c r="BS890" s="11"/>
      <c r="BT890" s="105"/>
      <c r="BU890" s="105"/>
      <c r="BW890" s="5"/>
      <c r="BX890" s="5"/>
      <c r="CA890" s="6"/>
      <c r="CB890" s="1"/>
      <c r="CD890" s="23"/>
      <c r="CE890" s="23"/>
      <c r="CF890" s="8"/>
      <c r="CG890" s="107"/>
      <c r="CI890" s="109"/>
      <c r="CK890" s="10"/>
      <c r="CL890" s="106"/>
      <c r="CR890" s="1"/>
      <c r="CS890" s="1"/>
      <c r="CT890" s="1"/>
    </row>
    <row r="891" spans="1:98">
      <c r="A891" s="1"/>
      <c r="B891" s="2"/>
      <c r="E891" s="1"/>
      <c r="F891" s="2"/>
      <c r="H891" s="3"/>
      <c r="J891" s="3"/>
      <c r="K891" s="3"/>
      <c r="L891" s="1"/>
      <c r="M891" s="4"/>
      <c r="O891" s="1"/>
      <c r="U891" s="1"/>
      <c r="V891"/>
      <c r="X891" s="154"/>
      <c r="Y891" s="155"/>
      <c r="Z891"/>
      <c r="AA891"/>
      <c r="AB891"/>
      <c r="AD891" s="103"/>
      <c r="AE891" s="103"/>
      <c r="AH891"/>
      <c r="AK891" s="107"/>
      <c r="AL891" s="107"/>
      <c r="AM891" s="1"/>
      <c r="AP891" s="100"/>
      <c r="AQ891" s="100"/>
      <c r="AR891" s="100"/>
      <c r="AS891" s="3"/>
      <c r="AT891" s="151"/>
      <c r="AU891"/>
      <c r="AV891" s="147"/>
      <c r="AW891" s="34"/>
      <c r="AY891" s="182"/>
      <c r="BA891" s="100"/>
      <c r="BB891" s="100"/>
      <c r="BC891" s="6"/>
      <c r="BE891" s="1"/>
      <c r="BI891"/>
      <c r="BK891" s="103"/>
      <c r="BL891" s="152"/>
      <c r="BM891" s="1"/>
      <c r="BN891" s="103"/>
      <c r="BO891" s="147"/>
      <c r="BQ891" s="147"/>
      <c r="BR891" s="147"/>
      <c r="BS891" s="11"/>
      <c r="BT891" s="105"/>
      <c r="BU891" s="105"/>
      <c r="BW891" s="5"/>
      <c r="BX891" s="5"/>
      <c r="CA891" s="6"/>
      <c r="CB891" s="1"/>
      <c r="CD891" s="23"/>
      <c r="CE891" s="23"/>
      <c r="CF891" s="8"/>
      <c r="CG891" s="107"/>
      <c r="CI891" s="109"/>
      <c r="CK891" s="10"/>
      <c r="CL891" s="106"/>
      <c r="CR891" s="1"/>
      <c r="CS891" s="1"/>
      <c r="CT891" s="1"/>
    </row>
    <row r="892" spans="1:98">
      <c r="A892" s="1"/>
      <c r="B892" s="2"/>
      <c r="E892" s="1"/>
      <c r="F892" s="2"/>
      <c r="H892" s="3"/>
      <c r="J892" s="3"/>
      <c r="K892" s="3"/>
      <c r="L892" s="1"/>
      <c r="M892" s="4"/>
      <c r="O892" s="1"/>
      <c r="U892" s="1"/>
      <c r="V892"/>
      <c r="X892" s="154"/>
      <c r="Y892" s="155"/>
      <c r="Z892"/>
      <c r="AA892"/>
      <c r="AB892"/>
      <c r="AD892" s="103"/>
      <c r="AE892" s="103"/>
      <c r="AH892"/>
      <c r="AK892" s="107"/>
      <c r="AL892" s="107"/>
      <c r="AM892" s="1"/>
      <c r="AP892" s="100"/>
      <c r="AQ892" s="100"/>
      <c r="AR892" s="100"/>
      <c r="AS892" s="3"/>
      <c r="AT892" s="151"/>
      <c r="AU892"/>
      <c r="AV892" s="147"/>
      <c r="AW892" s="34"/>
      <c r="AY892" s="182"/>
      <c r="BA892" s="100"/>
      <c r="BB892" s="100"/>
      <c r="BC892" s="6"/>
      <c r="BE892" s="1"/>
      <c r="BI892"/>
      <c r="BK892" s="103"/>
      <c r="BL892" s="152"/>
      <c r="BM892" s="1"/>
      <c r="BN892" s="103"/>
      <c r="BO892" s="147"/>
      <c r="BQ892" s="147"/>
      <c r="BR892" s="147"/>
      <c r="BS892" s="11"/>
      <c r="BT892" s="105"/>
      <c r="BU892" s="105"/>
      <c r="BW892" s="5"/>
      <c r="BX892" s="5"/>
      <c r="CA892" s="6"/>
      <c r="CB892" s="1"/>
      <c r="CD892" s="23"/>
      <c r="CE892" s="23"/>
      <c r="CF892" s="8"/>
      <c r="CG892" s="107"/>
      <c r="CI892" s="109"/>
      <c r="CK892" s="10"/>
      <c r="CL892" s="106"/>
      <c r="CR892" s="1"/>
      <c r="CS892" s="1"/>
      <c r="CT892" s="1"/>
    </row>
    <row r="893" spans="1:98">
      <c r="A893" s="1"/>
      <c r="B893" s="2"/>
      <c r="E893" s="1"/>
      <c r="F893" s="2"/>
      <c r="H893" s="3"/>
      <c r="J893" s="3"/>
      <c r="K893" s="3"/>
      <c r="L893" s="1"/>
      <c r="M893" s="4"/>
      <c r="O893" s="1"/>
      <c r="U893" s="1"/>
      <c r="V893"/>
      <c r="X893" s="154"/>
      <c r="Z893"/>
      <c r="AA893"/>
      <c r="AB893"/>
      <c r="AD893" s="103"/>
      <c r="AE893" s="103"/>
      <c r="AH893"/>
      <c r="AK893" s="107"/>
      <c r="AL893" s="107"/>
      <c r="AM893" s="1"/>
      <c r="AP893" s="100"/>
      <c r="AQ893" s="100"/>
      <c r="AR893" s="100"/>
      <c r="AS893" s="3"/>
      <c r="AT893" s="151"/>
      <c r="AU893"/>
      <c r="AV893" s="147"/>
      <c r="AW893" s="34"/>
      <c r="AY893" s="182"/>
      <c r="BA893" s="100"/>
      <c r="BB893" s="100"/>
      <c r="BC893" s="6"/>
      <c r="BE893" s="1"/>
      <c r="BI893"/>
      <c r="BK893" s="103"/>
      <c r="BL893" s="152"/>
      <c r="BM893" s="1"/>
      <c r="BN893" s="103"/>
      <c r="BO893" s="147"/>
      <c r="BQ893" s="147"/>
      <c r="BR893" s="147"/>
      <c r="BS893" s="11"/>
      <c r="BT893" s="105"/>
      <c r="BU893" s="105"/>
      <c r="BW893" s="5"/>
      <c r="BX893" s="5"/>
      <c r="CA893" s="6"/>
      <c r="CB893" s="1"/>
      <c r="CD893" s="23"/>
      <c r="CE893" s="23"/>
      <c r="CF893" s="8"/>
      <c r="CG893" s="107"/>
      <c r="CI893" s="109"/>
      <c r="CK893" s="10"/>
      <c r="CL893" s="106"/>
      <c r="CR893" s="1"/>
      <c r="CS893" s="1"/>
      <c r="CT893" s="1"/>
    </row>
    <row r="894" spans="1:98">
      <c r="A894" s="1"/>
      <c r="B894" s="2"/>
      <c r="E894" s="1"/>
      <c r="F894" s="2"/>
      <c r="H894" s="3"/>
      <c r="J894" s="3"/>
      <c r="K894" s="3"/>
      <c r="L894" s="1"/>
      <c r="M894" s="4"/>
      <c r="O894" s="1"/>
      <c r="U894" s="1"/>
      <c r="V894"/>
      <c r="X894" s="154"/>
      <c r="Z894"/>
      <c r="AA894"/>
      <c r="AB894"/>
      <c r="AD894" s="103"/>
      <c r="AE894" s="103"/>
      <c r="AH894"/>
      <c r="AK894" s="107"/>
      <c r="AL894" s="107"/>
      <c r="AM894" s="1"/>
      <c r="AP894" s="100"/>
      <c r="AQ894" s="100"/>
      <c r="AR894" s="100"/>
      <c r="AS894" s="3"/>
      <c r="AT894" s="151"/>
      <c r="AU894"/>
      <c r="AV894" s="147"/>
      <c r="AW894" s="34"/>
      <c r="AY894" s="182"/>
      <c r="BA894" s="100"/>
      <c r="BB894" s="100"/>
      <c r="BC894" s="147"/>
      <c r="BE894" s="1"/>
      <c r="BI894"/>
      <c r="BK894" s="118"/>
      <c r="BL894" s="104"/>
      <c r="BM894" s="1"/>
      <c r="BN894" s="103"/>
      <c r="BO894" s="147"/>
      <c r="BQ894" s="147"/>
      <c r="BR894" s="6"/>
      <c r="BS894" s="11"/>
      <c r="BT894" s="105"/>
      <c r="BU894" s="105"/>
      <c r="BW894" s="5"/>
      <c r="BX894" s="5"/>
      <c r="CA894" s="6"/>
      <c r="CB894" s="1"/>
      <c r="CD894" s="23"/>
      <c r="CE894" s="23"/>
      <c r="CF894" s="8"/>
      <c r="CG894" s="107"/>
      <c r="CI894" s="109"/>
      <c r="CK894" s="10"/>
      <c r="CL894" s="106"/>
      <c r="CR894" s="1"/>
      <c r="CS894" s="1"/>
      <c r="CT894" s="1"/>
    </row>
    <row r="895" spans="1:98">
      <c r="A895" s="1"/>
      <c r="B895" s="2"/>
      <c r="E895" s="1"/>
      <c r="F895" s="2"/>
      <c r="H895" s="3"/>
      <c r="J895" s="3"/>
      <c r="K895" s="3"/>
      <c r="L895" s="1"/>
      <c r="M895" s="4"/>
      <c r="O895" s="1"/>
      <c r="U895" s="1"/>
      <c r="V895"/>
      <c r="X895" s="154"/>
      <c r="Z895"/>
      <c r="AA895"/>
      <c r="AB895"/>
      <c r="AD895" s="103"/>
      <c r="AE895" s="103"/>
      <c r="AH895"/>
      <c r="AK895" s="107"/>
      <c r="AL895" s="107"/>
      <c r="AM895" s="1"/>
      <c r="AP895" s="100"/>
      <c r="AQ895" s="100"/>
      <c r="AR895" s="100"/>
      <c r="AS895" s="3"/>
      <c r="AT895" s="151"/>
      <c r="AU895"/>
      <c r="AV895" s="147"/>
      <c r="AW895" s="34"/>
      <c r="AY895" s="182"/>
      <c r="BA895" s="100"/>
      <c r="BB895" s="100"/>
      <c r="BC895" s="147"/>
      <c r="BE895" s="1"/>
      <c r="BI895"/>
      <c r="BK895" s="103"/>
      <c r="BL895" s="152"/>
      <c r="BM895" s="1"/>
      <c r="BN895" s="103"/>
      <c r="BO895" s="147"/>
      <c r="BQ895" s="147"/>
      <c r="BR895" s="6"/>
      <c r="BS895" s="11"/>
      <c r="BT895" s="105"/>
      <c r="BU895" s="105"/>
      <c r="BW895" s="5"/>
      <c r="BX895" s="5"/>
      <c r="CA895" s="6"/>
      <c r="CB895" s="1"/>
      <c r="CD895" s="23"/>
      <c r="CE895" s="23"/>
      <c r="CF895" s="8"/>
      <c r="CG895" s="107"/>
      <c r="CI895" s="109"/>
      <c r="CK895" s="10"/>
      <c r="CL895" s="106"/>
      <c r="CR895" s="1"/>
      <c r="CS895" s="1"/>
      <c r="CT895" s="1"/>
    </row>
    <row r="896" spans="1:98">
      <c r="A896" s="1"/>
      <c r="B896" s="2"/>
      <c r="E896" s="1"/>
      <c r="F896" s="2"/>
      <c r="H896" s="3"/>
      <c r="J896" s="3"/>
      <c r="K896" s="3"/>
      <c r="L896" s="1"/>
      <c r="M896" s="4"/>
      <c r="O896" s="1"/>
      <c r="U896" s="1"/>
      <c r="V896"/>
      <c r="X896" s="154"/>
      <c r="Y896"/>
      <c r="Z896"/>
      <c r="AA896"/>
      <c r="AB896"/>
      <c r="AD896" s="103"/>
      <c r="AE896" s="103"/>
      <c r="AH896"/>
      <c r="AK896" s="107"/>
      <c r="AL896" s="107"/>
      <c r="AM896" s="1"/>
      <c r="AP896" s="100"/>
      <c r="AQ896" s="100"/>
      <c r="AR896" s="100"/>
      <c r="AS896" s="3"/>
      <c r="AT896" s="151"/>
      <c r="AU896"/>
      <c r="AV896" s="147"/>
      <c r="AW896" s="34"/>
      <c r="AY896" s="182"/>
      <c r="BA896" s="100"/>
      <c r="BB896" s="100"/>
      <c r="BC896" s="147"/>
      <c r="BE896" s="1"/>
      <c r="BI896"/>
      <c r="BK896" s="103"/>
      <c r="BL896" s="152"/>
      <c r="BM896" s="1"/>
      <c r="BN896" s="103"/>
      <c r="BO896" s="147"/>
      <c r="BQ896" s="147"/>
      <c r="BR896" s="6"/>
      <c r="BS896" s="11"/>
      <c r="BT896" s="105"/>
      <c r="BU896" s="105"/>
      <c r="BW896" s="5"/>
      <c r="BX896" s="5"/>
      <c r="CA896" s="6"/>
      <c r="CB896" s="1"/>
      <c r="CD896" s="23"/>
      <c r="CE896" s="23"/>
      <c r="CF896" s="8"/>
      <c r="CG896" s="107"/>
      <c r="CI896" s="109"/>
      <c r="CK896" s="10"/>
      <c r="CL896" s="106"/>
      <c r="CR896" s="1"/>
      <c r="CS896" s="1"/>
      <c r="CT896" s="1"/>
    </row>
    <row r="897" spans="1:100">
      <c r="A897" s="1"/>
      <c r="B897" s="2"/>
      <c r="E897" s="1"/>
      <c r="F897" s="2"/>
      <c r="H897" s="3"/>
      <c r="J897" s="3"/>
      <c r="K897" s="3"/>
      <c r="L897" s="1"/>
      <c r="M897" s="4"/>
      <c r="O897" s="1"/>
      <c r="U897" s="1"/>
      <c r="V897"/>
      <c r="X897" s="154"/>
      <c r="Z897"/>
      <c r="AA897"/>
      <c r="AB897"/>
      <c r="AD897" s="103"/>
      <c r="AE897" s="103"/>
      <c r="AH897"/>
      <c r="AK897" s="107"/>
      <c r="AL897" s="107"/>
      <c r="AM897" s="1"/>
      <c r="AP897" s="100"/>
      <c r="AQ897" s="100"/>
      <c r="AR897" s="100"/>
      <c r="AS897" s="3"/>
      <c r="AT897" s="151"/>
      <c r="AU897"/>
      <c r="AV897" s="147"/>
      <c r="AW897" s="34"/>
      <c r="AY897" s="182"/>
      <c r="BA897" s="100"/>
      <c r="BB897" s="100"/>
      <c r="BC897" s="6"/>
      <c r="BE897" s="1"/>
      <c r="BI897"/>
      <c r="BK897" s="103"/>
      <c r="BL897" s="152"/>
      <c r="BM897" s="1"/>
      <c r="BN897" s="103"/>
      <c r="BO897" s="147"/>
      <c r="BQ897" s="147"/>
      <c r="BR897" s="6"/>
      <c r="BS897" s="11"/>
      <c r="BT897" s="105"/>
      <c r="BU897" s="105"/>
      <c r="BW897" s="5"/>
      <c r="BX897" s="5"/>
      <c r="CA897" s="6"/>
      <c r="CB897" s="1"/>
      <c r="CD897" s="23"/>
      <c r="CE897" s="23"/>
      <c r="CF897" s="8"/>
      <c r="CG897" s="107"/>
      <c r="CI897" s="109"/>
      <c r="CK897" s="10"/>
      <c r="CL897" s="106"/>
      <c r="CR897" s="1"/>
      <c r="CS897" s="1"/>
      <c r="CT897" s="1"/>
    </row>
    <row r="898" spans="1:100">
      <c r="A898" s="1"/>
      <c r="B898" s="2"/>
      <c r="E898" s="1"/>
      <c r="F898" s="2"/>
      <c r="H898" s="3"/>
      <c r="J898" s="3"/>
      <c r="K898" s="3"/>
      <c r="L898" s="1"/>
      <c r="M898" s="4"/>
      <c r="O898" s="1"/>
      <c r="U898" s="1"/>
      <c r="V898"/>
      <c r="X898" s="154"/>
      <c r="Z898"/>
      <c r="AA898"/>
      <c r="AB898"/>
      <c r="AD898" s="103"/>
      <c r="AE898" s="103"/>
      <c r="AH898"/>
      <c r="AK898" s="107"/>
      <c r="AL898" s="107"/>
      <c r="AM898" s="1"/>
      <c r="AP898" s="100"/>
      <c r="AQ898" s="100"/>
      <c r="AR898" s="100"/>
      <c r="AS898" s="3"/>
      <c r="AT898" s="151"/>
      <c r="AU898"/>
      <c r="AV898" s="147"/>
      <c r="AW898" s="34"/>
      <c r="AY898" s="182"/>
      <c r="BA898" s="100"/>
      <c r="BB898" s="100"/>
      <c r="BC898" s="6"/>
      <c r="BE898" s="1"/>
      <c r="BI898"/>
      <c r="BK898" s="103"/>
      <c r="BL898" s="152"/>
      <c r="BM898" s="1"/>
      <c r="BN898" s="103"/>
      <c r="BO898" s="147"/>
      <c r="BQ898" s="147"/>
      <c r="BR898" s="147"/>
      <c r="BS898" s="11"/>
      <c r="BT898" s="105"/>
      <c r="BU898" s="105"/>
      <c r="BW898" s="5"/>
      <c r="BX898" s="5"/>
      <c r="CA898" s="6"/>
      <c r="CB898" s="1"/>
      <c r="CD898" s="23"/>
      <c r="CE898" s="23"/>
      <c r="CF898" s="8"/>
      <c r="CG898" s="107"/>
      <c r="CI898" s="109"/>
      <c r="CK898" s="10"/>
      <c r="CL898" s="106"/>
      <c r="CR898" s="1"/>
      <c r="CS898" s="1"/>
      <c r="CT898" s="1"/>
    </row>
    <row r="899" spans="1:100">
      <c r="A899" s="1"/>
      <c r="B899" s="2"/>
      <c r="E899" s="1"/>
      <c r="F899" s="2"/>
      <c r="H899" s="3"/>
      <c r="J899" s="3"/>
      <c r="K899" s="3"/>
      <c r="L899" s="1"/>
      <c r="M899" s="4"/>
      <c r="O899" s="1"/>
      <c r="U899" s="1"/>
      <c r="V899"/>
      <c r="X899" s="154"/>
      <c r="Y899" s="155"/>
      <c r="Z899"/>
      <c r="AA899"/>
      <c r="AB899"/>
      <c r="AD899" s="103"/>
      <c r="AE899" s="103"/>
      <c r="AH899"/>
      <c r="AK899" s="107"/>
      <c r="AL899" s="107"/>
      <c r="AM899" s="1"/>
      <c r="AP899" s="100"/>
      <c r="AQ899" s="100"/>
      <c r="AR899" s="100"/>
      <c r="AS899" s="3"/>
      <c r="AT899" s="151"/>
      <c r="AU899"/>
      <c r="AV899" s="147"/>
      <c r="AW899" s="34"/>
      <c r="AY899" s="182"/>
      <c r="BA899" s="100"/>
      <c r="BB899" s="100"/>
      <c r="BC899" s="147"/>
      <c r="BE899" s="1"/>
      <c r="BI899"/>
      <c r="BK899" s="103"/>
      <c r="BL899" s="152"/>
      <c r="BM899" s="1"/>
      <c r="BN899" s="103"/>
      <c r="BO899" s="147"/>
      <c r="BQ899" s="147"/>
      <c r="BR899" s="6"/>
      <c r="BS899" s="11"/>
      <c r="BT899" s="105"/>
      <c r="BU899" s="105"/>
      <c r="BW899" s="5"/>
      <c r="BX899" s="5"/>
      <c r="CA899" s="6"/>
      <c r="CB899" s="1"/>
      <c r="CD899" s="23"/>
      <c r="CE899" s="23"/>
      <c r="CF899" s="8"/>
      <c r="CG899" s="107"/>
      <c r="CI899" s="109"/>
      <c r="CK899" s="10"/>
      <c r="CL899" s="106"/>
      <c r="CR899" s="1"/>
      <c r="CS899" s="1"/>
      <c r="CT899" s="1"/>
    </row>
    <row r="900" spans="1:100">
      <c r="A900" s="1"/>
      <c r="B900" s="2"/>
      <c r="E900" s="1"/>
      <c r="F900" s="2"/>
      <c r="H900" s="3"/>
      <c r="J900" s="3"/>
      <c r="K900" s="3"/>
      <c r="L900" s="1"/>
      <c r="M900" s="4"/>
      <c r="O900" s="1"/>
      <c r="U900" s="1"/>
      <c r="V900"/>
      <c r="X900" s="154"/>
      <c r="Y900" s="155"/>
      <c r="Z900"/>
      <c r="AA900"/>
      <c r="AB900"/>
      <c r="AD900" s="103"/>
      <c r="AE900" s="103"/>
      <c r="AH900"/>
      <c r="AK900" s="107"/>
      <c r="AL900" s="107"/>
      <c r="AM900" s="1"/>
      <c r="AP900" s="100"/>
      <c r="AQ900" s="100"/>
      <c r="AR900" s="100"/>
      <c r="AS900" s="3"/>
      <c r="AT900" s="151"/>
      <c r="AU900"/>
      <c r="AV900" s="147"/>
      <c r="AW900" s="34"/>
      <c r="AY900" s="182"/>
      <c r="BA900" s="100"/>
      <c r="BB900" s="100"/>
      <c r="BC900" s="6"/>
      <c r="BE900" s="1"/>
      <c r="BI900"/>
      <c r="BK900" s="118"/>
      <c r="BL900" s="104"/>
      <c r="BM900" s="1"/>
      <c r="BN900" s="103"/>
      <c r="BO900" s="6"/>
      <c r="BP900" s="103"/>
      <c r="BQ900" s="6"/>
      <c r="BR900" s="6"/>
      <c r="BS900" s="11"/>
      <c r="BT900" s="105"/>
      <c r="BU900" s="105"/>
      <c r="BW900" s="5"/>
      <c r="BX900" s="5"/>
      <c r="CA900" s="6"/>
      <c r="CB900" s="1"/>
      <c r="CD900" s="23"/>
      <c r="CE900" s="23"/>
      <c r="CF900" s="8"/>
      <c r="CG900" s="107"/>
      <c r="CI900" s="109"/>
      <c r="CK900" s="10"/>
      <c r="CL900" s="106"/>
      <c r="CR900" s="1"/>
      <c r="CS900" s="1"/>
      <c r="CT900" s="1"/>
    </row>
    <row r="901" spans="1:100">
      <c r="A901" s="1"/>
      <c r="B901" s="2"/>
      <c r="E901" s="1"/>
      <c r="F901" s="2"/>
      <c r="H901" s="3"/>
      <c r="J901" s="3"/>
      <c r="K901" s="3"/>
      <c r="L901" s="1"/>
      <c r="M901" s="4"/>
      <c r="O901" s="1"/>
      <c r="U901" s="1"/>
      <c r="V901"/>
      <c r="X901" s="154"/>
      <c r="Y901" s="155"/>
      <c r="Z901"/>
      <c r="AA901"/>
      <c r="AB901"/>
      <c r="AD901" s="103"/>
      <c r="AE901" s="103"/>
      <c r="AH901"/>
      <c r="AK901" s="107"/>
      <c r="AL901" s="107"/>
      <c r="AM901" s="1"/>
      <c r="AP901" s="100"/>
      <c r="AQ901" s="100"/>
      <c r="AR901" s="100"/>
      <c r="AS901" s="3"/>
      <c r="AT901" s="151"/>
      <c r="AU901"/>
      <c r="AV901" s="147"/>
      <c r="AW901" s="34"/>
      <c r="AY901" s="182"/>
      <c r="BA901" s="100"/>
      <c r="BB901" s="100"/>
      <c r="BC901" s="6"/>
      <c r="BE901" s="1"/>
      <c r="BI901"/>
      <c r="BK901" s="118"/>
      <c r="BL901" s="104"/>
      <c r="BM901" s="1"/>
      <c r="BN901" s="103"/>
      <c r="BO901" s="6"/>
      <c r="BP901" s="103"/>
      <c r="BQ901" s="6"/>
      <c r="BR901" s="6"/>
      <c r="BS901" s="11"/>
      <c r="BT901" s="105"/>
      <c r="BU901" s="105"/>
      <c r="BW901" s="5"/>
      <c r="BX901" s="5"/>
      <c r="CA901" s="6"/>
      <c r="CB901" s="1"/>
      <c r="CD901" s="23"/>
      <c r="CE901" s="23"/>
      <c r="CF901" s="8"/>
      <c r="CG901" s="107"/>
      <c r="CI901" s="109"/>
      <c r="CK901" s="10"/>
      <c r="CL901" s="106"/>
      <c r="CR901" s="1"/>
      <c r="CS901" s="1"/>
      <c r="CT901" s="1"/>
    </row>
    <row r="902" spans="1:100" s="145" customFormat="1">
      <c r="A902" s="1"/>
      <c r="B902" s="2"/>
      <c r="C902" s="1"/>
      <c r="D902" s="1"/>
      <c r="E902" s="1"/>
      <c r="F902" s="2"/>
      <c r="G902" s="3"/>
      <c r="H902" s="3"/>
      <c r="I902" s="1"/>
      <c r="J902" s="3"/>
      <c r="K902" s="3"/>
      <c r="L902" s="1"/>
      <c r="M902" s="4"/>
      <c r="N902" s="1"/>
      <c r="O902" s="1"/>
      <c r="P902"/>
      <c r="Q902"/>
      <c r="R902"/>
      <c r="S902"/>
      <c r="T902" s="1"/>
      <c r="U902" s="1"/>
      <c r="V902"/>
      <c r="W902" s="1"/>
      <c r="X902" s="154"/>
      <c r="Y902" s="155"/>
      <c r="Z902"/>
      <c r="AA902"/>
      <c r="AB902"/>
      <c r="AC902" s="38"/>
      <c r="AD902" s="103"/>
      <c r="AE902" s="103"/>
      <c r="AF902"/>
      <c r="AG902"/>
      <c r="AH902"/>
      <c r="AI902" s="5"/>
      <c r="AJ902" s="5"/>
      <c r="AK902" s="107"/>
      <c r="AL902" s="107"/>
      <c r="AM902" s="1"/>
      <c r="AN902"/>
      <c r="AO902"/>
      <c r="AP902" s="100"/>
      <c r="AQ902" s="100"/>
      <c r="AR902" s="100"/>
      <c r="AS902" s="3"/>
      <c r="AT902" s="151"/>
      <c r="AU902"/>
      <c r="AV902" s="147"/>
      <c r="AW902" s="34"/>
      <c r="AX902"/>
      <c r="AY902" s="182"/>
      <c r="AZ902"/>
      <c r="BA902" s="100"/>
      <c r="BB902" s="100"/>
      <c r="BC902" s="6"/>
      <c r="BD902" s="1"/>
      <c r="BE902" s="1"/>
      <c r="BF902"/>
      <c r="BG902"/>
      <c r="BH902"/>
      <c r="BI902"/>
      <c r="BJ902" s="1"/>
      <c r="BK902" s="103"/>
      <c r="BL902" s="152"/>
      <c r="BM902" s="1"/>
      <c r="BN902" s="103"/>
      <c r="BO902" s="6"/>
      <c r="BP902" s="1"/>
      <c r="BQ902" s="6"/>
      <c r="BR902" s="6"/>
      <c r="BS902" s="11"/>
      <c r="BT902" s="105"/>
      <c r="BU902" s="105"/>
      <c r="BV902"/>
      <c r="BW902" s="5"/>
      <c r="BX902" s="5"/>
      <c r="BY902" s="1"/>
      <c r="BZ902" s="1"/>
      <c r="CA902" s="6"/>
      <c r="CB902" s="1"/>
      <c r="CC902"/>
      <c r="CD902" s="23"/>
      <c r="CE902" s="23"/>
      <c r="CF902" s="8"/>
      <c r="CG902" s="107"/>
      <c r="CH902" s="1"/>
      <c r="CI902" s="109"/>
      <c r="CJ902" s="10"/>
      <c r="CK902" s="10"/>
      <c r="CL902" s="106"/>
      <c r="CM902" s="1"/>
      <c r="CN902" s="1"/>
      <c r="CO902" s="1"/>
      <c r="CP902" s="1"/>
      <c r="CQ902" s="1"/>
      <c r="CR902" s="1"/>
      <c r="CS902" s="1"/>
      <c r="CT902" s="1"/>
      <c r="CU902"/>
      <c r="CV902"/>
    </row>
    <row r="903" spans="1:100">
      <c r="A903" s="1"/>
      <c r="B903" s="2"/>
      <c r="E903" s="1"/>
      <c r="F903" s="2"/>
      <c r="H903" s="3"/>
      <c r="J903" s="3"/>
      <c r="K903" s="3"/>
      <c r="L903" s="1"/>
      <c r="M903" s="4"/>
      <c r="O903" s="1"/>
      <c r="U903" s="1"/>
      <c r="V903"/>
      <c r="X903" s="154"/>
      <c r="Y903" s="155"/>
      <c r="Z903"/>
      <c r="AA903"/>
      <c r="AB903"/>
      <c r="AD903" s="103"/>
      <c r="AE903" s="103"/>
      <c r="AH903"/>
      <c r="AK903" s="107"/>
      <c r="AL903" s="107"/>
      <c r="AM903" s="1"/>
      <c r="AP903" s="100"/>
      <c r="AQ903" s="100"/>
      <c r="AR903" s="100"/>
      <c r="AS903" s="3"/>
      <c r="AT903" s="151"/>
      <c r="AU903"/>
      <c r="AV903" s="147"/>
      <c r="AW903" s="34"/>
      <c r="AY903" s="182"/>
      <c r="BA903" s="100"/>
      <c r="BB903" s="100"/>
      <c r="BC903" s="6"/>
      <c r="BE903" s="1"/>
      <c r="BI903"/>
      <c r="BK903" s="103"/>
      <c r="BL903" s="152"/>
      <c r="BM903" s="1"/>
      <c r="BN903" s="103"/>
      <c r="BO903" s="6"/>
      <c r="BQ903" s="6"/>
      <c r="BR903" s="6"/>
      <c r="BS903" s="11"/>
      <c r="BT903" s="105"/>
      <c r="BU903" s="105"/>
      <c r="BW903" s="5"/>
      <c r="BX903" s="5"/>
      <c r="CA903" s="6"/>
      <c r="CB903" s="1"/>
      <c r="CD903" s="23"/>
      <c r="CE903" s="23"/>
      <c r="CF903" s="8"/>
      <c r="CG903" s="107"/>
      <c r="CI903" s="109"/>
      <c r="CK903" s="10"/>
      <c r="CL903" s="106"/>
      <c r="CR903" s="1"/>
      <c r="CS903" s="1"/>
      <c r="CT903" s="1"/>
    </row>
    <row r="904" spans="1:100">
      <c r="A904" s="1"/>
      <c r="B904" s="2"/>
      <c r="E904" s="1"/>
      <c r="F904" s="2"/>
      <c r="H904" s="3"/>
      <c r="J904" s="3"/>
      <c r="K904" s="3"/>
      <c r="L904" s="1"/>
      <c r="M904" s="4"/>
      <c r="O904" s="1"/>
      <c r="U904" s="1"/>
      <c r="V904"/>
      <c r="X904" s="154"/>
      <c r="Z904"/>
      <c r="AA904"/>
      <c r="AB904"/>
      <c r="AD904" s="103"/>
      <c r="AE904" s="103"/>
      <c r="AH904"/>
      <c r="AK904" s="107"/>
      <c r="AL904" s="107"/>
      <c r="AM904" s="1"/>
      <c r="AP904" s="100"/>
      <c r="AQ904" s="100"/>
      <c r="AR904" s="100"/>
      <c r="AS904" s="3"/>
      <c r="AT904" s="151"/>
      <c r="AU904"/>
      <c r="AV904" s="147"/>
      <c r="AW904" s="34"/>
      <c r="AY904" s="182"/>
      <c r="BA904" s="100"/>
      <c r="BB904" s="100"/>
      <c r="BC904" s="147"/>
      <c r="BE904" s="1"/>
      <c r="BI904"/>
      <c r="BK904" s="103"/>
      <c r="BL904" s="152"/>
      <c r="BM904" s="1"/>
      <c r="BN904" s="103"/>
      <c r="BO904" s="6"/>
      <c r="BQ904" s="6"/>
      <c r="BR904" s="6"/>
      <c r="BS904" s="11"/>
      <c r="BT904" s="105"/>
      <c r="BU904" s="105"/>
      <c r="BW904" s="5"/>
      <c r="BX904" s="5"/>
      <c r="CA904" s="6"/>
      <c r="CB904" s="1"/>
      <c r="CD904" s="23"/>
      <c r="CE904" s="23"/>
      <c r="CF904" s="8"/>
      <c r="CG904" s="107"/>
      <c r="CI904" s="109"/>
      <c r="CK904" s="10"/>
      <c r="CL904" s="106"/>
      <c r="CR904" s="1"/>
      <c r="CS904" s="1"/>
      <c r="CT904" s="1"/>
    </row>
    <row r="905" spans="1:100">
      <c r="A905" s="1"/>
      <c r="B905" s="2"/>
      <c r="E905" s="1"/>
      <c r="F905" s="2"/>
      <c r="H905" s="3"/>
      <c r="J905" s="3"/>
      <c r="K905" s="3"/>
      <c r="L905" s="1"/>
      <c r="M905" s="4"/>
      <c r="O905" s="1"/>
      <c r="U905" s="1"/>
      <c r="V905"/>
      <c r="X905" s="154"/>
      <c r="Y905" s="155"/>
      <c r="Z905"/>
      <c r="AA905"/>
      <c r="AB905"/>
      <c r="AD905" s="103"/>
      <c r="AE905" s="103"/>
      <c r="AH905"/>
      <c r="AK905" s="107"/>
      <c r="AL905" s="107"/>
      <c r="AM905" s="1"/>
      <c r="AP905" s="100"/>
      <c r="AQ905" s="100"/>
      <c r="AR905" s="100"/>
      <c r="AS905" s="3"/>
      <c r="AT905" s="151"/>
      <c r="AU905"/>
      <c r="AV905" s="147"/>
      <c r="AW905" s="34"/>
      <c r="AY905" s="182"/>
      <c r="BA905" s="100"/>
      <c r="BB905" s="100"/>
      <c r="BC905" s="6"/>
      <c r="BE905" s="1"/>
      <c r="BI905"/>
      <c r="BK905" s="103"/>
      <c r="BL905" s="152"/>
      <c r="BM905" s="1"/>
      <c r="BN905" s="103"/>
      <c r="BO905" s="147"/>
      <c r="BQ905" s="147"/>
      <c r="BR905" s="6"/>
      <c r="BS905" s="11"/>
      <c r="BT905" s="105"/>
      <c r="BU905" s="105"/>
      <c r="BW905" s="5"/>
      <c r="BX905" s="5"/>
      <c r="CA905" s="6"/>
      <c r="CB905" s="1"/>
      <c r="CD905" s="23"/>
      <c r="CE905" s="23"/>
      <c r="CF905" s="8"/>
      <c r="CG905" s="107"/>
      <c r="CI905" s="109"/>
      <c r="CK905" s="10"/>
      <c r="CL905" s="106"/>
      <c r="CR905" s="1"/>
      <c r="CS905" s="1"/>
      <c r="CT905" s="1"/>
    </row>
    <row r="906" spans="1:100">
      <c r="A906" s="1"/>
      <c r="B906" s="2"/>
      <c r="E906" s="1"/>
      <c r="F906" s="2"/>
      <c r="H906" s="3"/>
      <c r="J906" s="3"/>
      <c r="K906" s="3"/>
      <c r="L906" s="1"/>
      <c r="M906" s="4"/>
      <c r="O906" s="1"/>
      <c r="U906" s="1"/>
      <c r="V906"/>
      <c r="X906" s="154"/>
      <c r="Y906" s="155"/>
      <c r="Z906"/>
      <c r="AA906"/>
      <c r="AB906"/>
      <c r="AD906" s="103"/>
      <c r="AE906" s="103"/>
      <c r="AH906"/>
      <c r="AK906" s="107"/>
      <c r="AL906" s="107"/>
      <c r="AM906" s="1"/>
      <c r="AP906" s="100"/>
      <c r="AQ906" s="100"/>
      <c r="AR906" s="100"/>
      <c r="AS906" s="3"/>
      <c r="AT906" s="151"/>
      <c r="AU906"/>
      <c r="AV906" s="147"/>
      <c r="AW906" s="34"/>
      <c r="AY906" s="182"/>
      <c r="BA906" s="100"/>
      <c r="BB906" s="100"/>
      <c r="BC906" s="6"/>
      <c r="BE906" s="1"/>
      <c r="BI906"/>
      <c r="BK906" s="103"/>
      <c r="BL906" s="152"/>
      <c r="BM906" s="1"/>
      <c r="BN906" s="103"/>
      <c r="BO906" s="147"/>
      <c r="BQ906" s="147"/>
      <c r="BR906" s="6"/>
      <c r="BS906" s="11"/>
      <c r="BT906" s="105"/>
      <c r="BU906" s="105"/>
      <c r="BW906" s="5"/>
      <c r="BX906" s="5"/>
      <c r="CA906" s="6"/>
      <c r="CB906" s="1"/>
      <c r="CD906" s="23"/>
      <c r="CE906" s="23"/>
      <c r="CF906" s="8"/>
      <c r="CG906" s="107"/>
      <c r="CI906" s="109"/>
      <c r="CK906" s="10"/>
      <c r="CL906" s="106"/>
      <c r="CR906" s="1"/>
      <c r="CS906" s="1"/>
      <c r="CT906" s="1"/>
    </row>
    <row r="907" spans="1:100">
      <c r="A907" s="1"/>
      <c r="B907" s="2"/>
      <c r="E907" s="1"/>
      <c r="F907" s="2"/>
      <c r="H907" s="3"/>
      <c r="J907" s="3"/>
      <c r="K907" s="3"/>
      <c r="L907" s="1"/>
      <c r="M907" s="4"/>
      <c r="O907" s="1"/>
      <c r="U907" s="1"/>
      <c r="V907"/>
      <c r="X907" s="154"/>
      <c r="Y907" s="155"/>
      <c r="Z907"/>
      <c r="AA907"/>
      <c r="AB907"/>
      <c r="AD907" s="103"/>
      <c r="AE907" s="103"/>
      <c r="AH907"/>
      <c r="AK907" s="107"/>
      <c r="AL907" s="107"/>
      <c r="AM907" s="1"/>
      <c r="AP907" s="100"/>
      <c r="AQ907" s="100"/>
      <c r="AR907" s="100"/>
      <c r="AS907" s="3"/>
      <c r="AT907" s="151"/>
      <c r="AU907"/>
      <c r="AV907" s="147"/>
      <c r="AW907" s="34"/>
      <c r="AY907" s="182"/>
      <c r="BA907" s="100"/>
      <c r="BB907" s="100"/>
      <c r="BC907" s="6"/>
      <c r="BE907" s="1"/>
      <c r="BI907"/>
      <c r="BK907" s="103"/>
      <c r="BL907" s="152"/>
      <c r="BM907" s="1"/>
      <c r="BN907" s="103"/>
      <c r="BO907" s="147"/>
      <c r="BQ907" s="147"/>
      <c r="BR907" s="6"/>
      <c r="BS907" s="11"/>
      <c r="BT907" s="105"/>
      <c r="BU907" s="105"/>
      <c r="BW907" s="5"/>
      <c r="BX907" s="5"/>
      <c r="CA907" s="6"/>
      <c r="CB907" s="1"/>
      <c r="CD907" s="23"/>
      <c r="CE907" s="23"/>
      <c r="CF907" s="8"/>
      <c r="CG907" s="107"/>
      <c r="CI907" s="109"/>
      <c r="CK907" s="10"/>
      <c r="CL907" s="106"/>
      <c r="CR907" s="1"/>
      <c r="CS907" s="1"/>
      <c r="CT907" s="1"/>
    </row>
    <row r="908" spans="1:100">
      <c r="A908" s="1"/>
      <c r="B908" s="2"/>
      <c r="E908" s="1"/>
      <c r="F908" s="2"/>
      <c r="H908" s="3"/>
      <c r="J908" s="3"/>
      <c r="K908" s="3"/>
      <c r="L908" s="1"/>
      <c r="M908" s="4"/>
      <c r="O908" s="1"/>
      <c r="U908" s="1"/>
      <c r="V908"/>
      <c r="X908" s="154"/>
      <c r="Y908" s="155"/>
      <c r="Z908"/>
      <c r="AA908"/>
      <c r="AB908"/>
      <c r="AD908" s="103"/>
      <c r="AE908" s="103"/>
      <c r="AH908"/>
      <c r="AK908" s="107"/>
      <c r="AL908" s="107"/>
      <c r="AM908" s="1"/>
      <c r="AP908" s="100"/>
      <c r="AQ908" s="100"/>
      <c r="AR908" s="100"/>
      <c r="AS908" s="3"/>
      <c r="AT908" s="151"/>
      <c r="AU908"/>
      <c r="AV908" s="147"/>
      <c r="AW908" s="34"/>
      <c r="AY908" s="182"/>
      <c r="BA908" s="100"/>
      <c r="BB908" s="100"/>
      <c r="BC908" s="147"/>
      <c r="BE908" s="1"/>
      <c r="BI908"/>
      <c r="BK908" s="103"/>
      <c r="BL908" s="152"/>
      <c r="BM908" s="1"/>
      <c r="BN908" s="103"/>
      <c r="BO908" s="147"/>
      <c r="BQ908" s="147"/>
      <c r="BR908" s="6"/>
      <c r="BS908" s="11"/>
      <c r="BT908" s="105"/>
      <c r="BU908" s="105"/>
      <c r="BW908" s="5"/>
      <c r="BX908" s="5"/>
      <c r="CA908" s="6"/>
      <c r="CB908" s="1"/>
      <c r="CD908" s="23"/>
      <c r="CE908" s="23"/>
      <c r="CF908" s="8"/>
      <c r="CG908" s="107"/>
      <c r="CI908" s="109"/>
      <c r="CK908" s="10"/>
      <c r="CL908" s="106"/>
      <c r="CR908" s="1"/>
      <c r="CS908" s="1"/>
      <c r="CT908" s="1"/>
    </row>
    <row r="909" spans="1:100">
      <c r="A909" s="1"/>
      <c r="B909" s="2"/>
      <c r="E909" s="1"/>
      <c r="F909" s="2"/>
      <c r="H909" s="3"/>
      <c r="J909" s="3"/>
      <c r="K909" s="3"/>
      <c r="L909" s="1"/>
      <c r="M909" s="4"/>
      <c r="O909" s="1"/>
      <c r="U909" s="1"/>
      <c r="V909"/>
      <c r="X909" s="154"/>
      <c r="Y909" s="155"/>
      <c r="Z909"/>
      <c r="AA909"/>
      <c r="AB909"/>
      <c r="AD909" s="103"/>
      <c r="AE909" s="103"/>
      <c r="AH909"/>
      <c r="AK909" s="107"/>
      <c r="AL909" s="107"/>
      <c r="AM909" s="1"/>
      <c r="AP909" s="100"/>
      <c r="AQ909" s="100"/>
      <c r="AR909" s="100"/>
      <c r="AS909" s="3"/>
      <c r="AT909" s="151"/>
      <c r="AU909"/>
      <c r="AV909" s="147"/>
      <c r="AW909" s="34"/>
      <c r="AY909" s="182"/>
      <c r="BA909" s="100"/>
      <c r="BB909" s="100"/>
      <c r="BC909" s="147"/>
      <c r="BE909" s="1"/>
      <c r="BI909"/>
      <c r="BK909" s="103"/>
      <c r="BL909" s="152"/>
      <c r="BM909" s="1"/>
      <c r="BN909" s="103"/>
      <c r="BO909" s="147"/>
      <c r="BQ909" s="147"/>
      <c r="BR909" s="6"/>
      <c r="BS909" s="11"/>
      <c r="BT909" s="105"/>
      <c r="BU909" s="105"/>
      <c r="BW909" s="5"/>
      <c r="BX909" s="5"/>
      <c r="CA909" s="6"/>
      <c r="CB909" s="1"/>
      <c r="CD909" s="23"/>
      <c r="CE909" s="23"/>
      <c r="CF909" s="8"/>
      <c r="CG909" s="107"/>
      <c r="CI909" s="109"/>
      <c r="CK909" s="10"/>
      <c r="CL909" s="106"/>
      <c r="CR909" s="1"/>
      <c r="CS909" s="1"/>
      <c r="CT909" s="1"/>
    </row>
    <row r="910" spans="1:100">
      <c r="A910" s="1"/>
      <c r="B910" s="2"/>
      <c r="E910" s="1"/>
      <c r="F910" s="2"/>
      <c r="H910" s="3"/>
      <c r="J910" s="3"/>
      <c r="K910" s="3"/>
      <c r="L910" s="1"/>
      <c r="M910" s="4"/>
      <c r="O910" s="1"/>
      <c r="U910" s="1"/>
      <c r="V910"/>
      <c r="X910" s="154"/>
      <c r="Y910" s="155"/>
      <c r="Z910"/>
      <c r="AA910"/>
      <c r="AB910"/>
      <c r="AD910" s="103"/>
      <c r="AE910" s="103"/>
      <c r="AH910"/>
      <c r="AK910" s="107"/>
      <c r="AL910" s="107"/>
      <c r="AM910" s="1"/>
      <c r="AP910" s="100"/>
      <c r="AQ910" s="100"/>
      <c r="AR910" s="100"/>
      <c r="AS910" s="3"/>
      <c r="AT910" s="151"/>
      <c r="AU910"/>
      <c r="AV910" s="147"/>
      <c r="AW910" s="34"/>
      <c r="AY910" s="182"/>
      <c r="BA910" s="100"/>
      <c r="BB910" s="100"/>
      <c r="BC910" s="147"/>
      <c r="BE910" s="1"/>
      <c r="BI910"/>
      <c r="BK910" s="103"/>
      <c r="BL910" s="152"/>
      <c r="BM910" s="1"/>
      <c r="BN910" s="103"/>
      <c r="BO910" s="147"/>
      <c r="BQ910" s="147"/>
      <c r="BR910" s="6"/>
      <c r="BS910" s="11"/>
      <c r="BT910" s="105"/>
      <c r="BU910" s="105"/>
      <c r="BW910" s="5"/>
      <c r="BX910" s="5"/>
      <c r="CA910" s="6"/>
      <c r="CB910" s="1"/>
      <c r="CD910" s="23"/>
      <c r="CE910" s="23"/>
      <c r="CF910" s="8"/>
      <c r="CG910" s="107"/>
      <c r="CI910" s="109"/>
      <c r="CK910" s="10"/>
      <c r="CL910" s="106"/>
      <c r="CR910" s="1"/>
      <c r="CS910" s="1"/>
      <c r="CT910" s="1"/>
    </row>
    <row r="911" spans="1:100">
      <c r="A911" s="1"/>
      <c r="B911" s="2"/>
      <c r="E911" s="1"/>
      <c r="F911" s="2"/>
      <c r="H911" s="3"/>
      <c r="J911" s="3"/>
      <c r="K911" s="3"/>
      <c r="L911" s="1"/>
      <c r="M911" s="4"/>
      <c r="O911" s="1"/>
      <c r="U911" s="1"/>
      <c r="V911"/>
      <c r="X911" s="154"/>
      <c r="Y911" s="155"/>
      <c r="Z911"/>
      <c r="AA911"/>
      <c r="AB911"/>
      <c r="AD911" s="103"/>
      <c r="AE911" s="103"/>
      <c r="AH911"/>
      <c r="AK911" s="107"/>
      <c r="AL911" s="107"/>
      <c r="AM911" s="1"/>
      <c r="AP911" s="100"/>
      <c r="AQ911" s="100"/>
      <c r="AR911" s="100"/>
      <c r="AS911" s="3"/>
      <c r="AT911" s="151"/>
      <c r="AU911"/>
      <c r="AV911" s="147"/>
      <c r="AW911" s="34"/>
      <c r="AY911" s="182"/>
      <c r="BA911" s="100"/>
      <c r="BB911" s="100"/>
      <c r="BC911" s="6"/>
      <c r="BE911" s="1"/>
      <c r="BI911"/>
      <c r="BK911" s="103"/>
      <c r="BL911" s="152"/>
      <c r="BM911" s="1"/>
      <c r="BN911" s="103"/>
      <c r="BO911" s="147"/>
      <c r="BQ911" s="147"/>
      <c r="BR911" s="6"/>
      <c r="BS911" s="11"/>
      <c r="BT911" s="105"/>
      <c r="BU911" s="105"/>
      <c r="BW911" s="5"/>
      <c r="BX911" s="5"/>
      <c r="CA911" s="6"/>
      <c r="CB911" s="1"/>
      <c r="CD911" s="23"/>
      <c r="CE911" s="23"/>
      <c r="CF911" s="8"/>
      <c r="CG911" s="107"/>
      <c r="CI911" s="109"/>
      <c r="CK911" s="10"/>
      <c r="CL911" s="106"/>
      <c r="CR911" s="1"/>
      <c r="CS911" s="1"/>
      <c r="CT911" s="1"/>
    </row>
    <row r="912" spans="1:100">
      <c r="A912" s="1"/>
      <c r="B912" s="2"/>
      <c r="E912" s="1"/>
      <c r="F912" s="2"/>
      <c r="H912" s="3"/>
      <c r="J912" s="3"/>
      <c r="K912" s="3"/>
      <c r="L912" s="1"/>
      <c r="M912" s="4"/>
      <c r="O912" s="1"/>
      <c r="U912" s="1"/>
      <c r="V912"/>
      <c r="X912" s="154"/>
      <c r="Z912"/>
      <c r="AA912"/>
      <c r="AB912"/>
      <c r="AD912" s="103"/>
      <c r="AE912" s="103"/>
      <c r="AH912"/>
      <c r="AK912" s="107"/>
      <c r="AL912" s="107"/>
      <c r="AM912" s="1"/>
      <c r="AP912" s="100"/>
      <c r="AQ912" s="100"/>
      <c r="AR912" s="100"/>
      <c r="AS912" s="3"/>
      <c r="AT912" s="151"/>
      <c r="AU912"/>
      <c r="AV912" s="147"/>
      <c r="AW912" s="34"/>
      <c r="AY912" s="182"/>
      <c r="BA912" s="100"/>
      <c r="BB912" s="100"/>
      <c r="BC912" s="147"/>
      <c r="BE912" s="1"/>
      <c r="BI912"/>
      <c r="BK912" s="118"/>
      <c r="BL912" s="104"/>
      <c r="BM912" s="1"/>
      <c r="BN912" s="103"/>
      <c r="BO912" s="147"/>
      <c r="BQ912" s="147"/>
      <c r="BR912" s="6"/>
      <c r="BS912" s="11"/>
      <c r="BT912" s="105"/>
      <c r="BU912" s="105"/>
      <c r="BW912" s="5"/>
      <c r="BX912" s="5"/>
      <c r="CA912" s="6"/>
      <c r="CB912" s="1"/>
      <c r="CD912" s="23"/>
      <c r="CE912" s="23"/>
      <c r="CF912" s="8"/>
      <c r="CG912" s="107"/>
      <c r="CI912" s="109"/>
      <c r="CK912" s="10"/>
      <c r="CL912" s="106"/>
      <c r="CR912" s="1"/>
      <c r="CS912" s="1"/>
      <c r="CT912" s="1"/>
    </row>
    <row r="913" spans="1:98">
      <c r="A913" s="1"/>
      <c r="B913" s="2"/>
      <c r="E913" s="1"/>
      <c r="F913" s="2"/>
      <c r="H913" s="3"/>
      <c r="J913" s="3"/>
      <c r="K913" s="3"/>
      <c r="L913" s="1"/>
      <c r="M913" s="4"/>
      <c r="O913" s="1"/>
      <c r="U913" s="1"/>
      <c r="V913"/>
      <c r="X913" s="154"/>
      <c r="Z913"/>
      <c r="AA913"/>
      <c r="AB913"/>
      <c r="AD913" s="103"/>
      <c r="AE913" s="103"/>
      <c r="AH913"/>
      <c r="AK913" s="107"/>
      <c r="AL913" s="107"/>
      <c r="AM913" s="1"/>
      <c r="AP913" s="100"/>
      <c r="AQ913" s="100"/>
      <c r="AR913" s="100"/>
      <c r="AS913" s="3"/>
      <c r="AT913" s="151"/>
      <c r="AU913"/>
      <c r="AV913" s="147"/>
      <c r="AW913" s="34"/>
      <c r="AY913" s="182"/>
      <c r="BA913" s="100"/>
      <c r="BB913" s="100"/>
      <c r="BC913" s="147"/>
      <c r="BE913" s="1"/>
      <c r="BI913"/>
      <c r="BK913" s="103"/>
      <c r="BL913" s="152"/>
      <c r="BM913" s="1"/>
      <c r="BN913" s="103"/>
      <c r="BO913" s="147"/>
      <c r="BQ913" s="147"/>
      <c r="BR913" s="6"/>
      <c r="BS913" s="11"/>
      <c r="BT913" s="105"/>
      <c r="BU913" s="105"/>
      <c r="BW913" s="5"/>
      <c r="BX913" s="5"/>
      <c r="CA913" s="6"/>
      <c r="CB913" s="1"/>
      <c r="CD913" s="23"/>
      <c r="CE913" s="23"/>
      <c r="CF913" s="8"/>
      <c r="CG913" s="107"/>
      <c r="CI913" s="109"/>
      <c r="CK913" s="10"/>
      <c r="CL913" s="106"/>
      <c r="CR913" s="1"/>
      <c r="CS913" s="1"/>
      <c r="CT913" s="1"/>
    </row>
    <row r="914" spans="1:98">
      <c r="A914" s="1"/>
      <c r="B914" s="2"/>
      <c r="E914" s="1"/>
      <c r="F914" s="2"/>
      <c r="H914" s="3"/>
      <c r="J914" s="3"/>
      <c r="K914" s="3"/>
      <c r="L914" s="1"/>
      <c r="M914" s="4"/>
      <c r="O914" s="1"/>
      <c r="U914" s="1"/>
      <c r="V914"/>
      <c r="X914" s="154"/>
      <c r="Z914"/>
      <c r="AA914"/>
      <c r="AB914"/>
      <c r="AD914" s="103"/>
      <c r="AE914" s="103"/>
      <c r="AH914"/>
      <c r="AK914" s="107"/>
      <c r="AL914" s="107"/>
      <c r="AM914" s="1"/>
      <c r="AP914" s="100"/>
      <c r="AQ914" s="100"/>
      <c r="AR914" s="100"/>
      <c r="AS914" s="3"/>
      <c r="AT914" s="151"/>
      <c r="AU914"/>
      <c r="AV914" s="147"/>
      <c r="AW914" s="34"/>
      <c r="AY914" s="182"/>
      <c r="BA914" s="100"/>
      <c r="BB914" s="100"/>
      <c r="BC914" s="147"/>
      <c r="BE914" s="1"/>
      <c r="BI914"/>
      <c r="BK914" s="103"/>
      <c r="BL914" s="152"/>
      <c r="BM914" s="1"/>
      <c r="BN914" s="103"/>
      <c r="BO914" s="147"/>
      <c r="BQ914" s="147"/>
      <c r="BR914" s="6"/>
      <c r="BS914" s="11"/>
      <c r="BT914" s="105"/>
      <c r="BU914" s="105"/>
      <c r="BW914" s="5"/>
      <c r="BX914" s="5"/>
      <c r="CA914" s="6"/>
      <c r="CB914" s="1"/>
      <c r="CD914" s="23"/>
      <c r="CE914" s="23"/>
      <c r="CF914" s="8"/>
      <c r="CG914" s="107"/>
      <c r="CI914" s="109"/>
      <c r="CK914" s="10"/>
      <c r="CL914" s="106"/>
      <c r="CR914" s="1"/>
      <c r="CS914" s="1"/>
      <c r="CT914" s="1"/>
    </row>
    <row r="915" spans="1:98">
      <c r="A915" s="1"/>
      <c r="B915" s="2"/>
      <c r="E915" s="1"/>
      <c r="F915" s="2"/>
      <c r="H915" s="3"/>
      <c r="J915" s="3"/>
      <c r="K915" s="3"/>
      <c r="L915" s="1"/>
      <c r="M915" s="4"/>
      <c r="O915" s="1"/>
      <c r="U915" s="1"/>
      <c r="V915"/>
      <c r="X915" s="154"/>
      <c r="Y915" s="155"/>
      <c r="Z915"/>
      <c r="AA915"/>
      <c r="AB915"/>
      <c r="AD915" s="103"/>
      <c r="AE915" s="103"/>
      <c r="AH915"/>
      <c r="AK915" s="107"/>
      <c r="AL915" s="107"/>
      <c r="AM915" s="1"/>
      <c r="AP915" s="100"/>
      <c r="AQ915" s="100"/>
      <c r="AR915" s="100"/>
      <c r="AS915" s="3"/>
      <c r="AT915" s="151"/>
      <c r="AU915"/>
      <c r="AV915" s="147"/>
      <c r="AW915" s="34"/>
      <c r="AY915" s="182"/>
      <c r="BA915" s="100"/>
      <c r="BB915" s="100"/>
      <c r="BC915" s="147"/>
      <c r="BE915" s="1"/>
      <c r="BI915"/>
      <c r="BK915" s="103"/>
      <c r="BL915" s="152"/>
      <c r="BM915" s="1"/>
      <c r="BN915" s="103"/>
      <c r="BO915" s="147"/>
      <c r="BQ915" s="147"/>
      <c r="BR915" s="6"/>
      <c r="BS915" s="11"/>
      <c r="BT915" s="105"/>
      <c r="BU915" s="105"/>
      <c r="BW915" s="5"/>
      <c r="BX915" s="5"/>
      <c r="CA915" s="6"/>
      <c r="CB915" s="1"/>
      <c r="CD915" s="23"/>
      <c r="CE915" s="23"/>
      <c r="CF915" s="8"/>
      <c r="CG915" s="107"/>
      <c r="CI915" s="109"/>
      <c r="CK915" s="10"/>
      <c r="CL915" s="106"/>
      <c r="CR915" s="1"/>
      <c r="CS915" s="1"/>
      <c r="CT915" s="1"/>
    </row>
    <row r="916" spans="1:98">
      <c r="A916" s="1"/>
      <c r="B916" s="2"/>
      <c r="E916" s="1"/>
      <c r="F916" s="2"/>
      <c r="H916" s="3"/>
      <c r="J916" s="3"/>
      <c r="K916" s="3"/>
      <c r="L916" s="1"/>
      <c r="M916" s="4"/>
      <c r="O916" s="1"/>
      <c r="U916" s="1"/>
      <c r="V916"/>
      <c r="X916" s="154"/>
      <c r="Y916" s="155"/>
      <c r="Z916"/>
      <c r="AA916"/>
      <c r="AB916"/>
      <c r="AD916" s="103"/>
      <c r="AE916" s="103"/>
      <c r="AH916"/>
      <c r="AK916" s="107"/>
      <c r="AL916" s="107"/>
      <c r="AM916" s="1"/>
      <c r="AP916" s="100"/>
      <c r="AQ916" s="100"/>
      <c r="AR916" s="100"/>
      <c r="AS916" s="3"/>
      <c r="AT916" s="151"/>
      <c r="AU916" s="157"/>
      <c r="AV916" s="147"/>
      <c r="AW916" s="34"/>
      <c r="AY916" s="182"/>
      <c r="BA916" s="100"/>
      <c r="BB916" s="100"/>
      <c r="BC916" s="147"/>
      <c r="BE916" s="1"/>
      <c r="BI916"/>
      <c r="BK916" s="103"/>
      <c r="BL916" s="152"/>
      <c r="BM916" s="1"/>
      <c r="BN916" s="103"/>
      <c r="BO916" s="147"/>
      <c r="BQ916" s="147"/>
      <c r="BR916" s="6"/>
      <c r="BS916" s="11"/>
      <c r="BT916" s="105"/>
      <c r="BU916" s="105"/>
      <c r="BW916" s="5"/>
      <c r="BX916" s="5"/>
      <c r="CA916" s="6"/>
      <c r="CB916" s="1"/>
      <c r="CD916" s="23"/>
      <c r="CE916" s="23"/>
      <c r="CF916" s="8"/>
      <c r="CG916" s="107"/>
      <c r="CI916" s="109"/>
      <c r="CK916" s="10"/>
      <c r="CL916" s="106"/>
      <c r="CR916" s="1"/>
      <c r="CS916" s="1"/>
      <c r="CT916" s="1"/>
    </row>
    <row r="917" spans="1:98">
      <c r="A917" s="1"/>
      <c r="B917" s="2"/>
      <c r="E917" s="1"/>
      <c r="F917" s="2"/>
      <c r="H917" s="3"/>
      <c r="J917" s="3"/>
      <c r="K917" s="3"/>
      <c r="L917" s="1"/>
      <c r="M917" s="4"/>
      <c r="N917" s="144"/>
      <c r="O917" s="144"/>
      <c r="P917" s="145"/>
      <c r="Q917" s="145"/>
      <c r="R917" s="145"/>
      <c r="S917" s="145"/>
      <c r="T917" s="144"/>
      <c r="U917" s="144"/>
      <c r="V917" s="145"/>
      <c r="W917" s="144"/>
      <c r="X917" s="171"/>
      <c r="Y917" s="174"/>
      <c r="Z917" s="145"/>
      <c r="AA917" s="145"/>
      <c r="AB917" s="145"/>
      <c r="AC917" s="143"/>
      <c r="AD917" s="141"/>
      <c r="AE917" s="141"/>
      <c r="AF917" s="145"/>
      <c r="AG917" s="145"/>
      <c r="AH917" s="145"/>
      <c r="AI917" s="138"/>
      <c r="AJ917" s="138"/>
      <c r="AK917" s="175"/>
      <c r="AL917" s="175"/>
      <c r="AM917" s="144"/>
      <c r="AN917" s="145"/>
      <c r="AO917" s="145"/>
      <c r="AP917" s="140"/>
      <c r="AQ917" s="140"/>
      <c r="AR917" s="140"/>
      <c r="AS917" s="137"/>
      <c r="AT917" s="176"/>
      <c r="AU917" s="145"/>
      <c r="AV917" s="173"/>
      <c r="AW917" s="178"/>
      <c r="AX917" s="145"/>
      <c r="AY917" s="183"/>
      <c r="AZ917" s="145"/>
      <c r="BA917" s="140"/>
      <c r="BB917" s="140"/>
      <c r="BC917" s="173"/>
      <c r="BD917" s="144"/>
      <c r="BE917" s="144"/>
      <c r="BF917" s="145"/>
      <c r="BG917" s="145"/>
      <c r="BH917" s="145"/>
      <c r="BI917" s="145"/>
      <c r="BJ917" s="144"/>
      <c r="BK917" s="141"/>
      <c r="BL917" s="186"/>
      <c r="BM917" s="144"/>
      <c r="BN917" s="141"/>
      <c r="BO917" s="173"/>
      <c r="BP917" s="144"/>
      <c r="BQ917" s="173"/>
      <c r="BR917" s="144"/>
      <c r="BS917" s="137"/>
      <c r="BT917" s="105"/>
      <c r="BU917" s="105"/>
      <c r="BV917" s="145"/>
      <c r="BW917" s="5"/>
      <c r="BX917" s="5"/>
      <c r="CA917" s="6"/>
      <c r="CB917" s="144"/>
      <c r="CC917" s="145"/>
      <c r="CD917" s="187"/>
      <c r="CE917" s="187"/>
      <c r="CF917" s="8"/>
      <c r="CG917" s="175"/>
      <c r="CH917" s="144"/>
      <c r="CI917" s="177"/>
      <c r="CJ917" s="139"/>
      <c r="CK917" s="139"/>
      <c r="CL917" s="136"/>
      <c r="CM917" s="144"/>
      <c r="CN917" s="144"/>
      <c r="CO917" s="144"/>
      <c r="CR917" s="1"/>
      <c r="CS917" s="1"/>
      <c r="CT917" s="1"/>
    </row>
    <row r="918" spans="1:98">
      <c r="A918" s="1"/>
      <c r="B918" s="2"/>
      <c r="E918" s="1"/>
      <c r="F918" s="2"/>
      <c r="H918" s="3"/>
      <c r="J918" s="3"/>
      <c r="K918" s="3"/>
      <c r="L918" s="1"/>
      <c r="M918" s="4"/>
      <c r="O918" s="1"/>
      <c r="U918" s="1"/>
      <c r="V918"/>
      <c r="X918" s="111"/>
      <c r="Z918"/>
      <c r="AA918"/>
      <c r="AB918"/>
      <c r="AD918" s="103"/>
      <c r="AE918" s="103"/>
      <c r="AK918" s="107"/>
      <c r="AL918" s="107"/>
      <c r="AM918" s="1"/>
      <c r="AP918" s="100"/>
      <c r="AQ918" s="100"/>
      <c r="AR918" s="100"/>
      <c r="AS918" s="3"/>
      <c r="AT918" s="151"/>
      <c r="AU918"/>
      <c r="AV918" s="147"/>
      <c r="AW918" s="34"/>
      <c r="AY918" s="182"/>
      <c r="BA918" s="100"/>
      <c r="BB918" s="100"/>
      <c r="BC918" s="147"/>
      <c r="BE918" s="1"/>
      <c r="BI918"/>
      <c r="BK918" s="103"/>
      <c r="BL918" s="152"/>
      <c r="BM918" s="1"/>
      <c r="BN918" s="103"/>
      <c r="BO918" s="6"/>
      <c r="BQ918" s="6"/>
      <c r="BR918" s="6"/>
      <c r="BS918" s="11"/>
      <c r="BT918" s="105"/>
      <c r="BU918" s="105"/>
      <c r="BW918" s="5"/>
      <c r="BX918" s="5"/>
      <c r="CA918" s="6"/>
      <c r="CB918" s="1"/>
      <c r="CD918" s="23"/>
      <c r="CE918" s="23"/>
      <c r="CF918" s="8"/>
      <c r="CG918" s="107"/>
      <c r="CI918" s="109"/>
      <c r="CK918" s="10"/>
      <c r="CL918" s="106"/>
      <c r="CR918" s="1"/>
      <c r="CS918" s="1"/>
      <c r="CT918" s="1"/>
    </row>
    <row r="919" spans="1:98">
      <c r="A919" s="1"/>
      <c r="B919" s="2"/>
      <c r="E919" s="1"/>
      <c r="F919" s="2"/>
      <c r="H919" s="3"/>
      <c r="J919" s="3"/>
      <c r="K919" s="3"/>
      <c r="L919" s="1"/>
      <c r="M919" s="4"/>
      <c r="O919" s="1"/>
      <c r="U919" s="1"/>
      <c r="V919"/>
      <c r="X919" s="111"/>
      <c r="Z919"/>
      <c r="AA919"/>
      <c r="AB919"/>
      <c r="AD919" s="103"/>
      <c r="AE919" s="103"/>
      <c r="AH919"/>
      <c r="AK919" s="107"/>
      <c r="AL919" s="107"/>
      <c r="AM919" s="1"/>
      <c r="AP919" s="100"/>
      <c r="AQ919" s="100"/>
      <c r="AR919" s="100"/>
      <c r="AS919" s="3"/>
      <c r="AT919" s="151"/>
      <c r="AU919"/>
      <c r="AV919" s="147"/>
      <c r="AW919" s="34"/>
      <c r="AY919" s="182"/>
      <c r="BA919" s="100"/>
      <c r="BB919" s="100"/>
      <c r="BC919" s="147"/>
      <c r="BE919" s="1"/>
      <c r="BI919"/>
      <c r="BK919" s="103"/>
      <c r="BL919" s="147"/>
      <c r="BM919" s="1"/>
      <c r="BN919" s="103"/>
      <c r="BO919" s="147"/>
      <c r="BQ919" s="147"/>
      <c r="BR919" s="6"/>
      <c r="BS919" s="11"/>
      <c r="BT919" s="105"/>
      <c r="BU919" s="105"/>
      <c r="BW919" s="5"/>
      <c r="BX919" s="5"/>
      <c r="CA919" s="6"/>
      <c r="CB919" s="1"/>
      <c r="CD919" s="23"/>
      <c r="CE919" s="23"/>
      <c r="CF919" s="8"/>
      <c r="CG919" s="107"/>
      <c r="CI919" s="109"/>
      <c r="CK919" s="10"/>
      <c r="CL919" s="106"/>
      <c r="CR919" s="1"/>
      <c r="CS919" s="1"/>
      <c r="CT919" s="1"/>
    </row>
    <row r="920" spans="1:98">
      <c r="A920" s="1"/>
      <c r="B920" s="2"/>
      <c r="E920" s="1"/>
      <c r="F920" s="2"/>
      <c r="H920" s="3"/>
      <c r="J920" s="3"/>
      <c r="K920" s="3"/>
      <c r="L920" s="1"/>
      <c r="M920" s="4"/>
      <c r="O920" s="1"/>
      <c r="U920" s="1"/>
      <c r="V920"/>
      <c r="X920" s="111"/>
      <c r="Z920"/>
      <c r="AA920"/>
      <c r="AB920"/>
      <c r="AD920" s="103"/>
      <c r="AE920" s="103"/>
      <c r="AH920"/>
      <c r="AK920" s="107"/>
      <c r="AL920" s="107"/>
      <c r="AM920" s="1"/>
      <c r="AP920" s="100"/>
      <c r="AQ920" s="100"/>
      <c r="AR920" s="100"/>
      <c r="AS920" s="3"/>
      <c r="AT920" s="151"/>
      <c r="AU920"/>
      <c r="AV920" s="147"/>
      <c r="AW920" s="34"/>
      <c r="AY920" s="182"/>
      <c r="BA920" s="100"/>
      <c r="BB920" s="100"/>
      <c r="BC920" s="147"/>
      <c r="BE920" s="1"/>
      <c r="BI920"/>
      <c r="BK920" s="103"/>
      <c r="BL920" s="147"/>
      <c r="BM920" s="1"/>
      <c r="BN920" s="103"/>
      <c r="BO920" s="147"/>
      <c r="BQ920" s="147"/>
      <c r="BR920" s="6"/>
      <c r="BS920" s="11"/>
      <c r="BT920" s="105"/>
      <c r="BU920" s="105"/>
      <c r="BW920" s="5"/>
      <c r="BX920" s="5"/>
      <c r="CA920" s="6"/>
      <c r="CB920" s="1"/>
      <c r="CD920" s="23"/>
      <c r="CE920" s="23"/>
      <c r="CF920" s="8"/>
      <c r="CG920" s="107"/>
      <c r="CI920" s="109"/>
      <c r="CK920" s="10"/>
      <c r="CL920" s="106"/>
      <c r="CR920" s="1"/>
      <c r="CS920" s="1"/>
      <c r="CT920" s="1"/>
    </row>
    <row r="921" spans="1:98">
      <c r="A921" s="1"/>
      <c r="B921" s="2"/>
      <c r="E921" s="1"/>
      <c r="F921" s="2"/>
      <c r="H921" s="3"/>
      <c r="J921" s="3"/>
      <c r="K921" s="3"/>
      <c r="L921" s="1"/>
      <c r="M921" s="4"/>
      <c r="O921" s="1"/>
      <c r="U921" s="1"/>
      <c r="V921"/>
      <c r="X921" s="111"/>
      <c r="Z921"/>
      <c r="AA921"/>
      <c r="AB921"/>
      <c r="AD921" s="103"/>
      <c r="AE921" s="103"/>
      <c r="AH921"/>
      <c r="AK921" s="107"/>
      <c r="AL921" s="107"/>
      <c r="AM921" s="1"/>
      <c r="AP921" s="100"/>
      <c r="AQ921" s="100"/>
      <c r="AR921" s="100"/>
      <c r="AS921" s="3"/>
      <c r="AT921" s="151"/>
      <c r="AU921"/>
      <c r="AV921" s="147"/>
      <c r="AW921" s="34"/>
      <c r="AY921" s="182"/>
      <c r="BA921" s="100"/>
      <c r="BB921" s="100"/>
      <c r="BC921" s="147"/>
      <c r="BE921" s="1"/>
      <c r="BI921"/>
      <c r="BK921" s="118"/>
      <c r="BL921" s="147"/>
      <c r="BM921" s="1"/>
      <c r="BN921" s="103"/>
      <c r="BO921" s="147"/>
      <c r="BQ921" s="147"/>
      <c r="BR921" s="6"/>
      <c r="BS921" s="11"/>
      <c r="BT921" s="105"/>
      <c r="BU921" s="105"/>
      <c r="BW921" s="5"/>
      <c r="BX921" s="5"/>
      <c r="CA921" s="6"/>
      <c r="CB921" s="1"/>
      <c r="CD921" s="23"/>
      <c r="CE921" s="23"/>
      <c r="CF921" s="8"/>
      <c r="CG921" s="107"/>
      <c r="CI921" s="109"/>
      <c r="CK921" s="10"/>
      <c r="CL921" s="106"/>
      <c r="CR921" s="1"/>
      <c r="CS921" s="1"/>
      <c r="CT921" s="1"/>
    </row>
    <row r="922" spans="1:98">
      <c r="A922" s="1"/>
      <c r="B922" s="2"/>
      <c r="E922" s="1"/>
      <c r="F922" s="2"/>
      <c r="H922" s="3"/>
      <c r="J922" s="3"/>
      <c r="K922" s="3"/>
      <c r="L922" s="1"/>
      <c r="M922" s="4"/>
      <c r="O922" s="1"/>
      <c r="U922" s="1"/>
      <c r="V922"/>
      <c r="X922" s="111"/>
      <c r="Z922" s="103"/>
      <c r="AA922"/>
      <c r="AB922"/>
      <c r="AD922" s="103"/>
      <c r="AE922" s="103"/>
      <c r="AH922"/>
      <c r="AK922" s="107"/>
      <c r="AL922" s="107"/>
      <c r="AM922" s="1"/>
      <c r="AP922" s="100"/>
      <c r="AQ922" s="100"/>
      <c r="AR922" s="100"/>
      <c r="AS922" s="3"/>
      <c r="AT922" s="151"/>
      <c r="AU922"/>
      <c r="AV922" s="147"/>
      <c r="AW922" s="34"/>
      <c r="AY922" s="182"/>
      <c r="BA922" s="100"/>
      <c r="BB922" s="100"/>
      <c r="BC922" s="147"/>
      <c r="BE922" s="1"/>
      <c r="BI922"/>
      <c r="BK922" s="103"/>
      <c r="BL922" s="147"/>
      <c r="BM922" s="1"/>
      <c r="BN922" s="103"/>
      <c r="BO922" s="147"/>
      <c r="BQ922" s="147"/>
      <c r="BR922" s="6"/>
      <c r="BS922" s="11"/>
      <c r="BT922" s="105"/>
      <c r="BU922" s="105"/>
      <c r="BW922" s="5"/>
      <c r="BX922" s="5"/>
      <c r="CA922" s="6"/>
      <c r="CB922" s="1"/>
      <c r="CD922" s="23"/>
      <c r="CE922" s="23"/>
      <c r="CF922" s="8"/>
      <c r="CG922" s="107"/>
      <c r="CI922" s="109"/>
      <c r="CK922" s="10"/>
      <c r="CL922" s="106"/>
      <c r="CR922" s="1"/>
      <c r="CS922" s="1"/>
      <c r="CT922" s="1"/>
    </row>
    <row r="923" spans="1:98">
      <c r="A923" s="1"/>
      <c r="B923" s="2"/>
      <c r="E923" s="1"/>
      <c r="F923" s="2"/>
      <c r="H923" s="3"/>
      <c r="J923" s="3"/>
      <c r="K923" s="3"/>
      <c r="L923" s="1"/>
      <c r="M923" s="4"/>
      <c r="O923" s="1"/>
      <c r="U923" s="1"/>
      <c r="V923"/>
      <c r="X923" s="111"/>
      <c r="Z923"/>
      <c r="AA923"/>
      <c r="AB923"/>
      <c r="AD923" s="103"/>
      <c r="AE923" s="103"/>
      <c r="AH923"/>
      <c r="AK923" s="107"/>
      <c r="AL923" s="107"/>
      <c r="AM923" s="1"/>
      <c r="AP923" s="100"/>
      <c r="AQ923" s="100"/>
      <c r="AR923" s="100"/>
      <c r="AS923" s="3"/>
      <c r="AT923" s="151"/>
      <c r="AU923"/>
      <c r="AV923" s="147"/>
      <c r="AW923" s="34"/>
      <c r="AY923" s="182"/>
      <c r="BA923" s="100"/>
      <c r="BB923" s="100"/>
      <c r="BC923" s="147"/>
      <c r="BE923" s="1"/>
      <c r="BI923"/>
      <c r="BK923"/>
      <c r="BL923" s="147"/>
      <c r="BM923" s="1"/>
      <c r="BN923" s="103"/>
      <c r="BO923" s="147"/>
      <c r="BQ923" s="147"/>
      <c r="BR923" s="6"/>
      <c r="BS923" s="11"/>
      <c r="BT923" s="105"/>
      <c r="BU923" s="105"/>
      <c r="BW923" s="5"/>
      <c r="BX923" s="5"/>
      <c r="CA923" s="6"/>
      <c r="CB923" s="1"/>
      <c r="CD923" s="23"/>
      <c r="CE923" s="23"/>
      <c r="CF923" s="8"/>
      <c r="CG923" s="107"/>
      <c r="CI923" s="109"/>
      <c r="CK923" s="10"/>
      <c r="CL923" s="106"/>
      <c r="CR923" s="1"/>
      <c r="CS923" s="1"/>
      <c r="CT923" s="1"/>
    </row>
    <row r="924" spans="1:98">
      <c r="A924" s="1"/>
      <c r="B924" s="2"/>
      <c r="E924" s="1"/>
      <c r="F924" s="2"/>
      <c r="H924" s="3"/>
      <c r="J924" s="3"/>
      <c r="K924" s="3"/>
      <c r="L924" s="1"/>
      <c r="M924" s="4"/>
      <c r="O924" s="1"/>
      <c r="U924" s="1"/>
      <c r="V924"/>
      <c r="X924" s="111"/>
      <c r="Z924"/>
      <c r="AA924"/>
      <c r="AB924"/>
      <c r="AD924" s="103"/>
      <c r="AE924" s="103"/>
      <c r="AH924"/>
      <c r="AK924" s="107"/>
      <c r="AL924" s="107"/>
      <c r="AM924" s="1"/>
      <c r="AP924" s="100"/>
      <c r="AQ924" s="100"/>
      <c r="AR924" s="100"/>
      <c r="AS924" s="3"/>
      <c r="AT924" s="151"/>
      <c r="AU924"/>
      <c r="AV924" s="147"/>
      <c r="AW924" s="34"/>
      <c r="AY924" s="182"/>
      <c r="BA924" s="100"/>
      <c r="BB924" s="100"/>
      <c r="BC924" s="147"/>
      <c r="BE924" s="1"/>
      <c r="BI924"/>
      <c r="BK924"/>
      <c r="BL924" s="147"/>
      <c r="BM924" s="1"/>
      <c r="BN924" s="103"/>
      <c r="BO924" s="147"/>
      <c r="BQ924" s="147"/>
      <c r="BR924" s="6"/>
      <c r="BS924" s="11"/>
      <c r="BT924" s="105"/>
      <c r="BU924" s="105"/>
      <c r="BW924" s="5"/>
      <c r="BX924" s="5"/>
      <c r="CA924" s="6"/>
      <c r="CB924" s="1"/>
      <c r="CD924" s="23"/>
      <c r="CE924" s="23"/>
      <c r="CF924" s="8"/>
      <c r="CG924" s="107"/>
      <c r="CI924" s="109"/>
      <c r="CK924" s="10"/>
      <c r="CL924" s="106"/>
      <c r="CR924" s="1"/>
      <c r="CS924" s="1"/>
      <c r="CT924" s="1"/>
    </row>
    <row r="925" spans="1:98">
      <c r="A925" s="1"/>
      <c r="B925" s="2"/>
      <c r="E925" s="1"/>
      <c r="F925" s="2"/>
      <c r="H925" s="3"/>
      <c r="J925" s="3"/>
      <c r="K925" s="3"/>
      <c r="L925" s="1"/>
      <c r="M925" s="4"/>
      <c r="O925" s="1"/>
      <c r="U925" s="1"/>
      <c r="V925"/>
      <c r="X925" s="111"/>
      <c r="Z925"/>
      <c r="AA925"/>
      <c r="AB925"/>
      <c r="AD925" s="103"/>
      <c r="AE925" s="103"/>
      <c r="AH925"/>
      <c r="AK925" s="107"/>
      <c r="AL925" s="107"/>
      <c r="AM925" s="1"/>
      <c r="AP925" s="100"/>
      <c r="AQ925" s="100"/>
      <c r="AR925" s="100"/>
      <c r="AS925" s="3"/>
      <c r="AT925" s="151"/>
      <c r="AU925"/>
      <c r="AV925" s="147"/>
      <c r="AW925" s="34"/>
      <c r="AY925" s="182"/>
      <c r="BA925" s="100"/>
      <c r="BB925" s="100"/>
      <c r="BC925" s="147"/>
      <c r="BE925" s="1"/>
      <c r="BI925"/>
      <c r="BK925"/>
      <c r="BL925" s="147"/>
      <c r="BM925" s="1"/>
      <c r="BN925" s="103"/>
      <c r="BO925" s="147"/>
      <c r="BQ925" s="147"/>
      <c r="BR925" s="6"/>
      <c r="BS925" s="11"/>
      <c r="BT925" s="105"/>
      <c r="BU925" s="105"/>
      <c r="BW925" s="5"/>
      <c r="BX925" s="5"/>
      <c r="CA925" s="6"/>
      <c r="CB925" s="1"/>
      <c r="CD925" s="23"/>
      <c r="CE925" s="23"/>
      <c r="CF925" s="8"/>
      <c r="CG925" s="107"/>
      <c r="CI925" s="109"/>
      <c r="CK925" s="10"/>
      <c r="CL925" s="106"/>
      <c r="CR925" s="1"/>
      <c r="CS925" s="1"/>
      <c r="CT925" s="1"/>
    </row>
    <row r="926" spans="1:98">
      <c r="A926" s="1"/>
      <c r="B926" s="2"/>
      <c r="E926" s="1"/>
      <c r="F926" s="2"/>
      <c r="H926" s="3"/>
      <c r="J926" s="3"/>
      <c r="K926" s="3"/>
      <c r="L926" s="1"/>
      <c r="M926" s="4"/>
      <c r="O926" s="1"/>
      <c r="U926" s="1"/>
      <c r="V926"/>
      <c r="X926" s="111"/>
      <c r="Z926"/>
      <c r="AA926"/>
      <c r="AB926"/>
      <c r="AD926" s="103"/>
      <c r="AE926" s="103"/>
      <c r="AH926"/>
      <c r="AK926" s="107"/>
      <c r="AL926" s="107"/>
      <c r="AM926" s="1"/>
      <c r="AP926" s="100"/>
      <c r="AQ926" s="100"/>
      <c r="AR926" s="100"/>
      <c r="AS926" s="3"/>
      <c r="AT926" s="151"/>
      <c r="AU926"/>
      <c r="AV926" s="147"/>
      <c r="AW926" s="34"/>
      <c r="AY926" s="182"/>
      <c r="BA926" s="100"/>
      <c r="BB926" s="100"/>
      <c r="BC926" s="147"/>
      <c r="BE926" s="1"/>
      <c r="BI926"/>
      <c r="BK926"/>
      <c r="BL926" s="147"/>
      <c r="BM926" s="1"/>
      <c r="BN926" s="103"/>
      <c r="BO926" s="147"/>
      <c r="BQ926" s="147"/>
      <c r="BR926" s="6"/>
      <c r="BS926" s="11"/>
      <c r="BT926" s="105"/>
      <c r="BU926" s="105"/>
      <c r="BW926" s="5"/>
      <c r="BX926" s="5"/>
      <c r="CA926" s="6"/>
      <c r="CB926" s="1"/>
      <c r="CD926" s="23"/>
      <c r="CE926" s="23"/>
      <c r="CF926" s="8"/>
      <c r="CG926" s="107"/>
      <c r="CI926" s="109"/>
      <c r="CK926" s="10"/>
      <c r="CL926" s="106"/>
      <c r="CR926" s="1"/>
      <c r="CS926" s="1"/>
      <c r="CT926" s="1"/>
    </row>
    <row r="927" spans="1:98">
      <c r="A927" s="1"/>
      <c r="B927" s="2"/>
      <c r="E927" s="1"/>
      <c r="F927" s="2"/>
      <c r="H927" s="3"/>
      <c r="J927" s="3"/>
      <c r="K927" s="3"/>
      <c r="L927" s="1"/>
      <c r="M927" s="4"/>
      <c r="O927" s="1"/>
      <c r="U927" s="1"/>
      <c r="V927"/>
      <c r="X927" s="111"/>
      <c r="Z927"/>
      <c r="AA927"/>
      <c r="AB927"/>
      <c r="AD927" s="103"/>
      <c r="AE927" s="103"/>
      <c r="AH927"/>
      <c r="AK927" s="107"/>
      <c r="AL927" s="107"/>
      <c r="AM927" s="1"/>
      <c r="AP927" s="100"/>
      <c r="AQ927" s="100"/>
      <c r="AR927" s="100"/>
      <c r="AS927" s="3"/>
      <c r="AT927" s="151"/>
      <c r="AU927"/>
      <c r="AV927" s="147"/>
      <c r="AW927" s="34"/>
      <c r="AY927" s="182"/>
      <c r="BA927" s="100"/>
      <c r="BB927" s="100"/>
      <c r="BC927" s="147"/>
      <c r="BE927" s="1"/>
      <c r="BI927"/>
      <c r="BK927"/>
      <c r="BL927" s="147"/>
      <c r="BM927" s="1"/>
      <c r="BN927" s="103"/>
      <c r="BO927" s="147"/>
      <c r="BQ927" s="147"/>
      <c r="BR927" s="6"/>
      <c r="BS927" s="11"/>
      <c r="BT927" s="105"/>
      <c r="BU927" s="105"/>
      <c r="BW927" s="5"/>
      <c r="BX927" s="5"/>
      <c r="CA927" s="6"/>
      <c r="CB927" s="1"/>
      <c r="CD927" s="23"/>
      <c r="CE927" s="23"/>
      <c r="CF927" s="8"/>
      <c r="CG927" s="107"/>
      <c r="CI927" s="109"/>
      <c r="CK927" s="10"/>
      <c r="CL927" s="106"/>
      <c r="CR927" s="1"/>
      <c r="CS927" s="1"/>
      <c r="CT927" s="1"/>
    </row>
    <row r="928" spans="1:98">
      <c r="A928" s="1"/>
      <c r="B928" s="2"/>
      <c r="E928" s="1"/>
      <c r="F928" s="2"/>
      <c r="H928" s="3"/>
      <c r="J928" s="3"/>
      <c r="K928" s="3"/>
      <c r="L928" s="1"/>
      <c r="M928" s="4"/>
      <c r="O928" s="1"/>
      <c r="U928" s="1"/>
      <c r="V928"/>
      <c r="X928" s="111"/>
      <c r="Z928"/>
      <c r="AA928"/>
      <c r="AB928"/>
      <c r="AD928" s="103"/>
      <c r="AE928" s="103"/>
      <c r="AH928"/>
      <c r="AK928" s="107"/>
      <c r="AL928" s="107"/>
      <c r="AM928" s="1"/>
      <c r="AP928" s="100"/>
      <c r="AQ928" s="100"/>
      <c r="AR928" s="100"/>
      <c r="AS928" s="3"/>
      <c r="AT928" s="151"/>
      <c r="AU928"/>
      <c r="AV928" s="147"/>
      <c r="AW928" s="34"/>
      <c r="AY928" s="182"/>
      <c r="BA928" s="100"/>
      <c r="BB928" s="100"/>
      <c r="BC928" s="147"/>
      <c r="BE928" s="1"/>
      <c r="BI928"/>
      <c r="BK928"/>
      <c r="BL928" s="147"/>
      <c r="BM928" s="1"/>
      <c r="BN928" s="103"/>
      <c r="BO928" s="147"/>
      <c r="BQ928" s="147"/>
      <c r="BR928" s="6"/>
      <c r="BS928" s="11"/>
      <c r="BT928" s="105"/>
      <c r="BU928" s="105"/>
      <c r="BW928" s="5"/>
      <c r="BX928" s="5"/>
      <c r="CA928" s="6"/>
      <c r="CB928" s="1"/>
      <c r="CD928" s="23"/>
      <c r="CE928" s="23"/>
      <c r="CF928" s="8"/>
      <c r="CG928" s="107"/>
      <c r="CI928" s="109"/>
      <c r="CK928" s="10"/>
      <c r="CL928" s="106"/>
      <c r="CR928" s="1"/>
      <c r="CS928" s="1"/>
      <c r="CT928" s="1"/>
    </row>
    <row r="929" spans="1:98">
      <c r="A929" s="1"/>
      <c r="B929" s="2"/>
      <c r="E929" s="1"/>
      <c r="F929" s="2"/>
      <c r="H929" s="3"/>
      <c r="J929" s="3"/>
      <c r="K929" s="3"/>
      <c r="L929" s="1"/>
      <c r="M929" s="4"/>
      <c r="O929" s="1"/>
      <c r="U929" s="1"/>
      <c r="V929"/>
      <c r="X929" s="111"/>
      <c r="Z929"/>
      <c r="AA929"/>
      <c r="AB929"/>
      <c r="AD929" s="103"/>
      <c r="AE929" s="103"/>
      <c r="AH929"/>
      <c r="AK929" s="107"/>
      <c r="AL929" s="107"/>
      <c r="AM929" s="1"/>
      <c r="AP929" s="100"/>
      <c r="AQ929" s="100"/>
      <c r="AR929" s="100"/>
      <c r="AS929" s="3"/>
      <c r="AT929" s="151"/>
      <c r="AU929"/>
      <c r="AV929" s="147"/>
      <c r="AW929" s="34"/>
      <c r="AY929" s="182"/>
      <c r="BA929" s="100"/>
      <c r="BB929" s="100"/>
      <c r="BC929" s="147"/>
      <c r="BE929" s="1"/>
      <c r="BI929"/>
      <c r="BK929"/>
      <c r="BL929" s="6"/>
      <c r="BM929" s="1"/>
      <c r="BN929" s="103"/>
      <c r="BO929" s="6"/>
      <c r="BP929" s="103"/>
      <c r="BQ929" s="6"/>
      <c r="BR929" s="6"/>
      <c r="BS929" s="11"/>
      <c r="BT929" s="105"/>
      <c r="BU929" s="105"/>
      <c r="BW929" s="5"/>
      <c r="BX929" s="5"/>
      <c r="CA929" s="6"/>
      <c r="CB929" s="1"/>
      <c r="CD929" s="23"/>
      <c r="CE929" s="23"/>
      <c r="CF929" s="8"/>
      <c r="CG929" s="107"/>
      <c r="CI929" s="109"/>
      <c r="CK929" s="10"/>
      <c r="CL929" s="106"/>
      <c r="CR929" s="1"/>
      <c r="CS929" s="1"/>
      <c r="CT929" s="1"/>
    </row>
    <row r="930" spans="1:98">
      <c r="A930" s="1"/>
      <c r="B930" s="2"/>
      <c r="E930" s="1"/>
      <c r="F930" s="2"/>
      <c r="H930" s="3"/>
      <c r="J930" s="3"/>
      <c r="K930" s="3"/>
      <c r="L930" s="1"/>
      <c r="M930" s="4"/>
      <c r="O930" s="1"/>
      <c r="U930" s="1"/>
      <c r="V930"/>
      <c r="X930" s="111"/>
      <c r="Z930"/>
      <c r="AA930"/>
      <c r="AB930"/>
      <c r="AD930" s="103"/>
      <c r="AE930" s="103"/>
      <c r="AH930"/>
      <c r="AK930" s="107"/>
      <c r="AL930" s="107"/>
      <c r="AM930" s="1"/>
      <c r="AP930" s="100"/>
      <c r="AQ930" s="100"/>
      <c r="AR930" s="100"/>
      <c r="AS930" s="3"/>
      <c r="AT930" s="151"/>
      <c r="AU930"/>
      <c r="AV930" s="147"/>
      <c r="AW930" s="34"/>
      <c r="AY930" s="182"/>
      <c r="BA930" s="100"/>
      <c r="BB930" s="100"/>
      <c r="BC930" s="147"/>
      <c r="BE930" s="1"/>
      <c r="BI930"/>
      <c r="BK930"/>
      <c r="BL930" s="147"/>
      <c r="BM930" s="1"/>
      <c r="BN930" s="103"/>
      <c r="BO930" s="147"/>
      <c r="BQ930" s="147"/>
      <c r="BR930" s="6"/>
      <c r="BS930" s="11"/>
      <c r="BT930" s="105"/>
      <c r="BU930" s="105"/>
      <c r="BW930" s="5"/>
      <c r="BX930" s="5"/>
      <c r="CA930" s="6"/>
      <c r="CB930" s="1"/>
      <c r="CD930" s="23"/>
      <c r="CE930" s="23"/>
      <c r="CF930" s="8"/>
      <c r="CG930" s="107"/>
      <c r="CI930" s="109"/>
      <c r="CK930" s="10"/>
      <c r="CL930" s="106"/>
      <c r="CR930" s="1"/>
      <c r="CS930" s="1"/>
      <c r="CT930" s="1"/>
    </row>
    <row r="931" spans="1:98">
      <c r="A931" s="1"/>
      <c r="B931" s="2"/>
      <c r="E931" s="1"/>
      <c r="F931" s="2"/>
      <c r="H931" s="3"/>
      <c r="J931" s="3"/>
      <c r="K931" s="3"/>
      <c r="L931" s="1"/>
      <c r="M931" s="4"/>
      <c r="O931" s="1"/>
      <c r="U931" s="1"/>
      <c r="V931"/>
      <c r="X931" s="111"/>
      <c r="Z931"/>
      <c r="AA931"/>
      <c r="AB931"/>
      <c r="AD931" s="103"/>
      <c r="AE931" s="103"/>
      <c r="AH931"/>
      <c r="AK931" s="107"/>
      <c r="AL931" s="107"/>
      <c r="AM931" s="1"/>
      <c r="AP931" s="100"/>
      <c r="AQ931" s="100"/>
      <c r="AR931" s="100"/>
      <c r="AS931" s="3"/>
      <c r="AT931" s="151"/>
      <c r="AU931"/>
      <c r="AV931" s="147"/>
      <c r="AW931" s="34"/>
      <c r="AY931" s="182"/>
      <c r="BA931" s="100"/>
      <c r="BB931" s="100"/>
      <c r="BC931" s="147"/>
      <c r="BE931" s="1"/>
      <c r="BI931"/>
      <c r="BK931"/>
      <c r="BL931" s="147"/>
      <c r="BM931" s="1"/>
      <c r="BN931" s="103"/>
      <c r="BO931" s="147"/>
      <c r="BQ931" s="147"/>
      <c r="BR931" s="6"/>
      <c r="BS931" s="11"/>
      <c r="BT931" s="105"/>
      <c r="BU931" s="105"/>
      <c r="BW931" s="5"/>
      <c r="BX931" s="5"/>
      <c r="CA931" s="6"/>
      <c r="CB931" s="1"/>
      <c r="CD931" s="23"/>
      <c r="CE931" s="23"/>
      <c r="CF931" s="8"/>
      <c r="CG931" s="107"/>
      <c r="CI931" s="109"/>
      <c r="CK931" s="10"/>
      <c r="CL931" s="106"/>
      <c r="CR931" s="1"/>
      <c r="CS931" s="1"/>
      <c r="CT931" s="1"/>
    </row>
    <row r="932" spans="1:98">
      <c r="A932" s="1"/>
      <c r="B932" s="2"/>
      <c r="E932" s="1"/>
      <c r="F932" s="2"/>
      <c r="H932" s="3"/>
      <c r="J932" s="3"/>
      <c r="K932" s="3"/>
      <c r="L932" s="1"/>
      <c r="M932" s="4"/>
      <c r="O932" s="1"/>
      <c r="U932" s="1"/>
      <c r="V932"/>
      <c r="X932" s="111"/>
      <c r="Z932"/>
      <c r="AA932"/>
      <c r="AB932"/>
      <c r="AD932" s="103"/>
      <c r="AE932" s="103"/>
      <c r="AH932"/>
      <c r="AK932" s="107"/>
      <c r="AL932" s="107"/>
      <c r="AM932" s="1"/>
      <c r="AP932" s="100"/>
      <c r="AQ932" s="100"/>
      <c r="AR932" s="100"/>
      <c r="AS932" s="3"/>
      <c r="AT932" s="151"/>
      <c r="AU932"/>
      <c r="AV932" s="147"/>
      <c r="AW932" s="34"/>
      <c r="AY932" s="182"/>
      <c r="BA932" s="100"/>
      <c r="BB932" s="100"/>
      <c r="BC932" s="147"/>
      <c r="BE932" s="1"/>
      <c r="BI932"/>
      <c r="BK932"/>
      <c r="BL932" s="147"/>
      <c r="BM932" s="1"/>
      <c r="BN932" s="103"/>
      <c r="BO932" s="6"/>
      <c r="BQ932" s="147"/>
      <c r="BR932" s="6"/>
      <c r="BS932" s="11"/>
      <c r="BT932" s="105"/>
      <c r="BU932" s="105"/>
      <c r="BW932" s="5"/>
      <c r="BX932" s="5"/>
      <c r="CA932" s="6"/>
      <c r="CB932" s="1"/>
      <c r="CD932" s="23"/>
      <c r="CE932" s="23"/>
      <c r="CF932" s="8"/>
      <c r="CG932" s="107"/>
      <c r="CI932" s="109"/>
      <c r="CK932" s="10"/>
      <c r="CL932" s="106"/>
      <c r="CR932" s="1"/>
      <c r="CS932" s="1"/>
      <c r="CT932" s="1"/>
    </row>
    <row r="933" spans="1:98">
      <c r="A933" s="1"/>
      <c r="B933" s="2"/>
      <c r="E933" s="1"/>
      <c r="F933" s="2"/>
      <c r="H933" s="3"/>
      <c r="J933" s="3"/>
      <c r="K933" s="3"/>
      <c r="L933" s="1"/>
      <c r="M933" s="4"/>
      <c r="O933" s="1"/>
      <c r="U933" s="1"/>
      <c r="V933"/>
      <c r="X933" s="111"/>
      <c r="Z933"/>
      <c r="AA933"/>
      <c r="AB933"/>
      <c r="AD933" s="103"/>
      <c r="AE933" s="103"/>
      <c r="AH933"/>
      <c r="AK933" s="107"/>
      <c r="AL933" s="107"/>
      <c r="AM933" s="1"/>
      <c r="AP933" s="100"/>
      <c r="AQ933" s="100"/>
      <c r="AR933" s="100"/>
      <c r="AS933" s="3"/>
      <c r="AT933" s="151"/>
      <c r="AU933"/>
      <c r="AV933" s="147"/>
      <c r="AW933" s="34"/>
      <c r="AY933" s="182"/>
      <c r="BA933" s="100"/>
      <c r="BB933" s="100"/>
      <c r="BC933" s="147"/>
      <c r="BE933" s="1"/>
      <c r="BI933"/>
      <c r="BK933"/>
      <c r="BL933" s="147"/>
      <c r="BM933" s="1"/>
      <c r="BN933" s="103"/>
      <c r="BO933" s="147"/>
      <c r="BQ933" s="147"/>
      <c r="BR933" s="6"/>
      <c r="BS933" s="11"/>
      <c r="BT933" s="105"/>
      <c r="BU933" s="105"/>
      <c r="BW933" s="5"/>
      <c r="BX933" s="5"/>
      <c r="CA933" s="6"/>
      <c r="CB933" s="1"/>
      <c r="CD933" s="23"/>
      <c r="CE933" s="23"/>
      <c r="CF933" s="8"/>
      <c r="CG933" s="107"/>
      <c r="CI933" s="109"/>
      <c r="CK933" s="10"/>
      <c r="CL933" s="106"/>
      <c r="CR933" s="1"/>
      <c r="CS933" s="1"/>
      <c r="CT933" s="1"/>
    </row>
    <row r="934" spans="1:98">
      <c r="A934" s="1"/>
      <c r="B934" s="2"/>
      <c r="E934" s="1"/>
      <c r="F934" s="2"/>
      <c r="H934" s="3"/>
      <c r="J934" s="3"/>
      <c r="K934" s="3"/>
      <c r="L934" s="1"/>
      <c r="M934" s="4"/>
      <c r="O934" s="1"/>
      <c r="U934" s="1"/>
      <c r="V934"/>
      <c r="X934" s="111"/>
      <c r="Z934"/>
      <c r="AA934"/>
      <c r="AB934"/>
      <c r="AD934" s="103"/>
      <c r="AE934" s="103"/>
      <c r="AH934"/>
      <c r="AK934" s="107"/>
      <c r="AL934" s="107"/>
      <c r="AM934" s="1"/>
      <c r="AP934" s="100"/>
      <c r="AQ934" s="100"/>
      <c r="AR934" s="100"/>
      <c r="AS934" s="3"/>
      <c r="AT934" s="151"/>
      <c r="AU934"/>
      <c r="AV934" s="147"/>
      <c r="AW934" s="34"/>
      <c r="AY934" s="182"/>
      <c r="BA934" s="100"/>
      <c r="BB934" s="100"/>
      <c r="BC934" s="147"/>
      <c r="BE934" s="1"/>
      <c r="BI934"/>
      <c r="BK934"/>
      <c r="BL934" s="147"/>
      <c r="BM934" s="1"/>
      <c r="BN934" s="103"/>
      <c r="BO934" s="147"/>
      <c r="BQ934" s="147"/>
      <c r="BR934" s="6"/>
      <c r="BS934" s="11"/>
      <c r="BT934" s="105"/>
      <c r="BU934" s="105"/>
      <c r="BW934" s="5"/>
      <c r="BX934" s="5"/>
      <c r="CA934" s="6"/>
      <c r="CB934" s="1"/>
      <c r="CD934" s="23"/>
      <c r="CE934" s="23"/>
      <c r="CF934" s="8"/>
      <c r="CG934" s="107"/>
      <c r="CI934" s="109"/>
      <c r="CK934" s="10"/>
      <c r="CL934" s="106"/>
      <c r="CR934" s="1"/>
      <c r="CS934" s="1"/>
      <c r="CT934" s="1"/>
    </row>
    <row r="935" spans="1:98">
      <c r="A935" s="1"/>
      <c r="B935" s="2"/>
      <c r="E935" s="1"/>
      <c r="F935" s="2"/>
      <c r="H935" s="3"/>
      <c r="J935" s="3"/>
      <c r="K935" s="3"/>
      <c r="L935" s="1"/>
      <c r="M935" s="4"/>
      <c r="O935" s="1"/>
      <c r="U935" s="1"/>
      <c r="V935"/>
      <c r="X935" s="111"/>
      <c r="Z935"/>
      <c r="AA935"/>
      <c r="AB935"/>
      <c r="AD935" s="103"/>
      <c r="AE935" s="103"/>
      <c r="AH935"/>
      <c r="AK935" s="107"/>
      <c r="AL935" s="107"/>
      <c r="AM935" s="1"/>
      <c r="AP935" s="100"/>
      <c r="AQ935" s="100"/>
      <c r="AR935" s="100"/>
      <c r="AS935" s="3"/>
      <c r="AT935" s="151"/>
      <c r="AU935"/>
      <c r="AV935" s="147"/>
      <c r="AW935" s="34"/>
      <c r="AY935" s="182"/>
      <c r="BA935" s="100"/>
      <c r="BB935" s="100"/>
      <c r="BC935" s="147"/>
      <c r="BE935" s="1"/>
      <c r="BI935"/>
      <c r="BK935"/>
      <c r="BL935" s="6"/>
      <c r="BM935" s="1"/>
      <c r="BN935" s="103"/>
      <c r="BO935" s="6"/>
      <c r="BP935" s="103"/>
      <c r="BQ935" s="6"/>
      <c r="BR935" s="6"/>
      <c r="BS935" s="11"/>
      <c r="BT935" s="105"/>
      <c r="BU935" s="105"/>
      <c r="BW935" s="5"/>
      <c r="BX935" s="5"/>
      <c r="CA935" s="6"/>
      <c r="CB935" s="1"/>
      <c r="CD935" s="23"/>
      <c r="CE935" s="23"/>
      <c r="CF935" s="8"/>
      <c r="CG935" s="107"/>
      <c r="CI935" s="109"/>
      <c r="CK935" s="10"/>
      <c r="CL935" s="106"/>
      <c r="CR935" s="1"/>
      <c r="CS935" s="1"/>
      <c r="CT935" s="1"/>
    </row>
    <row r="936" spans="1:98">
      <c r="A936" s="1"/>
      <c r="B936" s="2"/>
      <c r="E936" s="1"/>
      <c r="F936" s="2"/>
      <c r="H936" s="3"/>
      <c r="J936" s="3"/>
      <c r="K936" s="3"/>
      <c r="L936" s="1"/>
      <c r="M936" s="4"/>
      <c r="O936" s="1"/>
      <c r="U936" s="1"/>
      <c r="V936"/>
      <c r="X936" s="111"/>
      <c r="Z936"/>
      <c r="AA936"/>
      <c r="AB936"/>
      <c r="AD936" s="103"/>
      <c r="AE936" s="103"/>
      <c r="AH936"/>
      <c r="AK936" s="107"/>
      <c r="AL936" s="107"/>
      <c r="AM936" s="1"/>
      <c r="AP936" s="100"/>
      <c r="AQ936" s="100"/>
      <c r="AR936" s="100"/>
      <c r="AS936" s="3"/>
      <c r="AT936" s="151"/>
      <c r="AU936"/>
      <c r="AV936" s="147"/>
      <c r="AW936" s="34"/>
      <c r="AY936" s="182"/>
      <c r="BA936" s="100"/>
      <c r="BB936" s="100"/>
      <c r="BC936" s="147"/>
      <c r="BE936" s="1"/>
      <c r="BI936"/>
      <c r="BK936"/>
      <c r="BL936" s="147"/>
      <c r="BM936" s="1"/>
      <c r="BN936" s="103"/>
      <c r="BO936" s="147"/>
      <c r="BQ936" s="147"/>
      <c r="BR936" s="6"/>
      <c r="BS936" s="11"/>
      <c r="BT936" s="105"/>
      <c r="BU936" s="105"/>
      <c r="BW936" s="5"/>
      <c r="BX936" s="5"/>
      <c r="CA936" s="6"/>
      <c r="CB936" s="1"/>
      <c r="CD936" s="23"/>
      <c r="CE936" s="23"/>
      <c r="CF936" s="8"/>
      <c r="CG936" s="107"/>
      <c r="CI936" s="109"/>
      <c r="CK936" s="10"/>
      <c r="CL936" s="106"/>
      <c r="CR936" s="1"/>
      <c r="CS936" s="1"/>
      <c r="CT936" s="1"/>
    </row>
    <row r="937" spans="1:98">
      <c r="A937" s="1"/>
      <c r="B937" s="2"/>
      <c r="E937" s="1"/>
      <c r="F937" s="2"/>
      <c r="H937" s="3"/>
      <c r="J937" s="3"/>
      <c r="K937" s="3"/>
      <c r="L937" s="1"/>
      <c r="M937" s="4"/>
      <c r="O937" s="1"/>
      <c r="U937" s="1"/>
      <c r="V937"/>
      <c r="X937" s="111"/>
      <c r="Z937"/>
      <c r="AA937"/>
      <c r="AB937"/>
      <c r="AD937" s="103"/>
      <c r="AE937" s="103"/>
      <c r="AH937"/>
      <c r="AK937" s="107"/>
      <c r="AL937" s="107"/>
      <c r="AM937" s="1"/>
      <c r="AP937" s="100"/>
      <c r="AQ937" s="100"/>
      <c r="AR937" s="100"/>
      <c r="AS937" s="3"/>
      <c r="AT937" s="151"/>
      <c r="AU937"/>
      <c r="AV937" s="147"/>
      <c r="AW937" s="34"/>
      <c r="AY937" s="182"/>
      <c r="BA937" s="100"/>
      <c r="BB937" s="100"/>
      <c r="BC937" s="147"/>
      <c r="BE937" s="1"/>
      <c r="BI937"/>
      <c r="BK937"/>
      <c r="BL937" s="6"/>
      <c r="BM937" s="1"/>
      <c r="BN937" s="103"/>
      <c r="BO937" s="6"/>
      <c r="BQ937" s="6"/>
      <c r="BR937" s="6"/>
      <c r="BS937" s="11"/>
      <c r="BT937" s="105"/>
      <c r="BU937" s="105"/>
      <c r="BW937" s="5"/>
      <c r="BX937" s="5"/>
      <c r="CA937" s="6"/>
      <c r="CB937" s="1"/>
      <c r="CD937" s="23"/>
      <c r="CE937" s="23"/>
      <c r="CF937" s="8"/>
      <c r="CG937" s="107"/>
      <c r="CI937" s="109"/>
      <c r="CK937" s="10"/>
      <c r="CL937" s="106"/>
      <c r="CR937" s="1"/>
      <c r="CS937" s="1"/>
      <c r="CT937" s="1"/>
    </row>
    <row r="938" spans="1:98">
      <c r="A938" s="1"/>
      <c r="B938" s="2"/>
      <c r="E938" s="1"/>
      <c r="F938" s="2"/>
      <c r="H938" s="3"/>
      <c r="J938" s="3"/>
      <c r="K938" s="3"/>
      <c r="L938" s="1"/>
      <c r="M938" s="4"/>
      <c r="O938" s="1"/>
      <c r="U938" s="1"/>
      <c r="V938"/>
      <c r="X938" s="111"/>
      <c r="Z938"/>
      <c r="AA938"/>
      <c r="AB938"/>
      <c r="AD938" s="103"/>
      <c r="AE938" s="103"/>
      <c r="AH938"/>
      <c r="AK938" s="107"/>
      <c r="AL938" s="107"/>
      <c r="AM938" s="1"/>
      <c r="AP938" s="100"/>
      <c r="AQ938" s="100"/>
      <c r="AR938" s="100"/>
      <c r="AS938" s="3"/>
      <c r="AT938" s="151"/>
      <c r="AU938"/>
      <c r="AV938" s="147"/>
      <c r="AW938" s="34"/>
      <c r="AY938" s="182"/>
      <c r="BA938" s="100"/>
      <c r="BB938" s="100"/>
      <c r="BC938" s="147"/>
      <c r="BE938" s="1"/>
      <c r="BI938"/>
      <c r="BK938"/>
      <c r="BL938" s="147"/>
      <c r="BM938" s="1"/>
      <c r="BN938" s="103"/>
      <c r="BO938" s="147"/>
      <c r="BQ938" s="147"/>
      <c r="BR938" s="6"/>
      <c r="BS938" s="11"/>
      <c r="BT938" s="105"/>
      <c r="BU938" s="105"/>
      <c r="BW938" s="5"/>
      <c r="BX938" s="5"/>
      <c r="CA938" s="6"/>
      <c r="CB938" s="1"/>
      <c r="CD938" s="23"/>
      <c r="CE938" s="23"/>
      <c r="CF938" s="8"/>
      <c r="CG938" s="107"/>
      <c r="CI938" s="109"/>
      <c r="CK938" s="10"/>
      <c r="CL938" s="106"/>
      <c r="CR938" s="1"/>
      <c r="CS938" s="1"/>
      <c r="CT938" s="1"/>
    </row>
    <row r="939" spans="1:98">
      <c r="A939" s="1"/>
      <c r="B939" s="2"/>
      <c r="E939" s="1"/>
      <c r="F939" s="2"/>
      <c r="H939" s="3"/>
      <c r="J939" s="3"/>
      <c r="K939" s="3"/>
      <c r="L939" s="1"/>
      <c r="M939" s="4"/>
      <c r="O939" s="1"/>
      <c r="U939" s="1"/>
      <c r="V939"/>
      <c r="X939" s="111"/>
      <c r="Z939"/>
      <c r="AA939"/>
      <c r="AB939"/>
      <c r="AD939" s="103"/>
      <c r="AE939" s="103"/>
      <c r="AH939"/>
      <c r="AK939" s="107"/>
      <c r="AL939" s="107"/>
      <c r="AM939" s="1"/>
      <c r="AP939" s="100"/>
      <c r="AQ939" s="100"/>
      <c r="AR939" s="100"/>
      <c r="AS939" s="3"/>
      <c r="AT939" s="151"/>
      <c r="AU939"/>
      <c r="AV939" s="147"/>
      <c r="AW939" s="34"/>
      <c r="AY939" s="182"/>
      <c r="BA939" s="100"/>
      <c r="BB939" s="100"/>
      <c r="BC939" s="147"/>
      <c r="BE939" s="1"/>
      <c r="BI939"/>
      <c r="BK939"/>
      <c r="BL939" s="147"/>
      <c r="BM939" s="1"/>
      <c r="BN939" s="103"/>
      <c r="BO939" s="147"/>
      <c r="BQ939" s="147"/>
      <c r="BR939" s="6"/>
      <c r="BS939" s="11"/>
      <c r="BT939" s="105"/>
      <c r="BU939" s="105"/>
      <c r="BW939" s="5"/>
      <c r="BX939" s="5"/>
      <c r="CA939" s="6"/>
      <c r="CB939" s="1"/>
      <c r="CD939" s="23"/>
      <c r="CE939" s="23"/>
      <c r="CF939" s="8"/>
      <c r="CG939" s="107"/>
      <c r="CI939" s="109"/>
      <c r="CK939" s="10"/>
      <c r="CL939" s="106"/>
      <c r="CR939" s="1"/>
      <c r="CS939" s="1"/>
      <c r="CT939" s="1"/>
    </row>
    <row r="940" spans="1:98">
      <c r="A940" s="1"/>
      <c r="B940" s="2"/>
      <c r="E940" s="1"/>
      <c r="F940" s="2"/>
      <c r="H940" s="3"/>
      <c r="J940" s="3"/>
      <c r="K940" s="3"/>
      <c r="L940" s="1"/>
      <c r="M940" s="4"/>
      <c r="O940" s="1"/>
      <c r="U940" s="1"/>
      <c r="V940"/>
      <c r="X940" s="111"/>
      <c r="Z940"/>
      <c r="AA940"/>
      <c r="AB940"/>
      <c r="AD940" s="103"/>
      <c r="AE940" s="103"/>
      <c r="AH940"/>
      <c r="AK940" s="107"/>
      <c r="AL940" s="107"/>
      <c r="AM940" s="1"/>
      <c r="AP940" s="100"/>
      <c r="AQ940" s="100"/>
      <c r="AR940" s="100"/>
      <c r="AS940" s="3"/>
      <c r="AT940" s="151"/>
      <c r="AU940"/>
      <c r="AV940" s="147"/>
      <c r="AW940" s="34"/>
      <c r="AY940" s="182"/>
      <c r="BA940" s="100"/>
      <c r="BB940" s="100"/>
      <c r="BC940" s="147"/>
      <c r="BE940" s="1"/>
      <c r="BI940"/>
      <c r="BK940"/>
      <c r="BL940" s="147"/>
      <c r="BM940" s="1"/>
      <c r="BN940" s="103"/>
      <c r="BO940" s="147"/>
      <c r="BQ940" s="147"/>
      <c r="BR940" s="6"/>
      <c r="BS940" s="11"/>
      <c r="BT940" s="105"/>
      <c r="BU940" s="105"/>
      <c r="BW940" s="5"/>
      <c r="BX940" s="5"/>
      <c r="CA940" s="6"/>
      <c r="CB940" s="1"/>
      <c r="CD940" s="23"/>
      <c r="CE940" s="23"/>
      <c r="CF940" s="8"/>
      <c r="CG940" s="107"/>
      <c r="CI940" s="109"/>
      <c r="CK940" s="10"/>
      <c r="CL940" s="106"/>
      <c r="CR940" s="1"/>
      <c r="CS940" s="1"/>
      <c r="CT940" s="1"/>
    </row>
    <row r="941" spans="1:98">
      <c r="A941" s="1"/>
      <c r="B941" s="2"/>
      <c r="E941" s="1"/>
      <c r="F941" s="2"/>
      <c r="H941" s="3"/>
      <c r="J941" s="3"/>
      <c r="K941" s="3"/>
      <c r="L941" s="1"/>
      <c r="M941" s="4"/>
      <c r="O941" s="1"/>
      <c r="U941" s="1"/>
      <c r="V941"/>
      <c r="X941" s="111"/>
      <c r="Z941"/>
      <c r="AA941"/>
      <c r="AB941"/>
      <c r="AD941" s="103"/>
      <c r="AE941" s="103"/>
      <c r="AH941"/>
      <c r="AK941" s="107"/>
      <c r="AL941" s="107"/>
      <c r="AM941" s="1"/>
      <c r="AP941" s="100"/>
      <c r="AQ941" s="100"/>
      <c r="AR941" s="100"/>
      <c r="AS941" s="3"/>
      <c r="AT941" s="151"/>
      <c r="AU941"/>
      <c r="AV941" s="147"/>
      <c r="AW941" s="34"/>
      <c r="AY941" s="182"/>
      <c r="BA941" s="100"/>
      <c r="BB941" s="100"/>
      <c r="BC941" s="147"/>
      <c r="BE941" s="1"/>
      <c r="BI941"/>
      <c r="BK941"/>
      <c r="BL941" s="147"/>
      <c r="BM941" s="1"/>
      <c r="BN941" s="103"/>
      <c r="BO941" s="147"/>
      <c r="BQ941" s="147"/>
      <c r="BR941" s="6"/>
      <c r="BS941" s="11"/>
      <c r="BT941" s="105"/>
      <c r="BU941" s="105"/>
      <c r="BW941" s="5"/>
      <c r="BX941" s="5"/>
      <c r="CA941" s="6"/>
      <c r="CB941" s="1"/>
      <c r="CD941" s="23"/>
      <c r="CE941" s="23"/>
      <c r="CF941" s="8"/>
      <c r="CG941" s="107"/>
      <c r="CI941" s="109"/>
      <c r="CK941" s="10"/>
      <c r="CL941" s="106"/>
      <c r="CR941" s="1"/>
      <c r="CS941" s="1"/>
      <c r="CT941" s="1"/>
    </row>
    <row r="942" spans="1:98">
      <c r="A942" s="1"/>
      <c r="B942" s="2"/>
      <c r="E942" s="1"/>
      <c r="F942" s="2"/>
      <c r="H942" s="3"/>
      <c r="J942" s="3"/>
      <c r="K942" s="3"/>
      <c r="L942" s="1"/>
      <c r="M942" s="4"/>
      <c r="O942" s="1"/>
      <c r="U942" s="1"/>
      <c r="V942"/>
      <c r="X942" s="111"/>
      <c r="Z942"/>
      <c r="AA942"/>
      <c r="AB942"/>
      <c r="AD942" s="103"/>
      <c r="AE942" s="103"/>
      <c r="AH942"/>
      <c r="AK942" s="107"/>
      <c r="AL942" s="107"/>
      <c r="AM942" s="1"/>
      <c r="AP942" s="100"/>
      <c r="AQ942" s="100"/>
      <c r="AR942" s="100"/>
      <c r="AS942" s="3"/>
      <c r="AT942" s="151"/>
      <c r="AU942"/>
      <c r="AV942" s="147"/>
      <c r="AW942" s="34"/>
      <c r="AY942" s="182"/>
      <c r="BA942" s="100"/>
      <c r="BB942" s="100"/>
      <c r="BC942" s="147"/>
      <c r="BE942" s="1"/>
      <c r="BI942"/>
      <c r="BK942"/>
      <c r="BL942" s="147"/>
      <c r="BM942" s="1"/>
      <c r="BN942" s="103"/>
      <c r="BO942" s="147"/>
      <c r="BQ942" s="147"/>
      <c r="BR942" s="6"/>
      <c r="BS942" s="11"/>
      <c r="BT942" s="105"/>
      <c r="BU942" s="105"/>
      <c r="BW942" s="5"/>
      <c r="BX942" s="5"/>
      <c r="CA942" s="6"/>
      <c r="CB942" s="1"/>
      <c r="CD942" s="23"/>
      <c r="CE942" s="23"/>
      <c r="CF942" s="8"/>
      <c r="CG942" s="107"/>
      <c r="CI942" s="109"/>
      <c r="CK942" s="10"/>
      <c r="CL942" s="106"/>
      <c r="CR942" s="1"/>
      <c r="CS942" s="1"/>
      <c r="CT942" s="1"/>
    </row>
    <row r="943" spans="1:98">
      <c r="A943" s="1"/>
      <c r="B943" s="2"/>
      <c r="E943" s="1"/>
      <c r="F943" s="2"/>
      <c r="H943" s="3"/>
      <c r="J943" s="3"/>
      <c r="K943" s="3"/>
      <c r="L943" s="1"/>
      <c r="M943" s="4"/>
      <c r="O943" s="1"/>
      <c r="U943" s="1"/>
      <c r="V943"/>
      <c r="X943" s="111"/>
      <c r="Z943"/>
      <c r="AA943"/>
      <c r="AB943"/>
      <c r="AD943" s="103"/>
      <c r="AE943" s="103"/>
      <c r="AH943"/>
      <c r="AK943" s="107"/>
      <c r="AL943" s="107"/>
      <c r="AM943" s="1"/>
      <c r="AP943" s="100"/>
      <c r="AQ943" s="100"/>
      <c r="AR943" s="100"/>
      <c r="AS943" s="3"/>
      <c r="AT943" s="151"/>
      <c r="AU943"/>
      <c r="AV943" s="147"/>
      <c r="AW943" s="34"/>
      <c r="AY943" s="182"/>
      <c r="BA943" s="100"/>
      <c r="BB943" s="100"/>
      <c r="BC943" s="147"/>
      <c r="BE943" s="1"/>
      <c r="BI943"/>
      <c r="BK943"/>
      <c r="BL943" s="147"/>
      <c r="BM943" s="1"/>
      <c r="BN943" s="103"/>
      <c r="BO943" s="147"/>
      <c r="BQ943" s="147"/>
      <c r="BR943" s="6"/>
      <c r="BS943" s="11"/>
      <c r="BT943" s="105"/>
      <c r="BU943" s="105"/>
      <c r="BW943" s="5"/>
      <c r="BX943" s="5"/>
      <c r="CA943" s="6"/>
      <c r="CB943" s="1"/>
      <c r="CD943" s="23"/>
      <c r="CE943" s="23"/>
      <c r="CF943" s="8"/>
      <c r="CG943" s="107"/>
      <c r="CI943" s="109"/>
      <c r="CK943" s="10"/>
      <c r="CL943" s="106"/>
      <c r="CR943" s="1"/>
      <c r="CS943" s="1"/>
      <c r="CT943" s="1"/>
    </row>
    <row r="944" spans="1:98">
      <c r="A944" s="1"/>
      <c r="B944" s="2"/>
      <c r="E944" s="1"/>
      <c r="F944" s="2"/>
      <c r="H944" s="3"/>
      <c r="J944" s="3"/>
      <c r="K944" s="3"/>
      <c r="L944" s="1"/>
      <c r="M944" s="4"/>
      <c r="O944" s="1"/>
      <c r="U944" s="1"/>
      <c r="V944"/>
      <c r="X944" s="111"/>
      <c r="Z944"/>
      <c r="AA944"/>
      <c r="AB944"/>
      <c r="AD944" s="103"/>
      <c r="AE944" s="103"/>
      <c r="AH944"/>
      <c r="AK944" s="107"/>
      <c r="AL944" s="107"/>
      <c r="AM944" s="1"/>
      <c r="AP944" s="100"/>
      <c r="AQ944" s="100"/>
      <c r="AR944" s="100"/>
      <c r="AS944" s="3"/>
      <c r="AT944" s="151"/>
      <c r="AU944"/>
      <c r="AV944" s="147"/>
      <c r="AW944" s="34"/>
      <c r="AY944" s="182"/>
      <c r="BA944" s="100"/>
      <c r="BB944" s="100"/>
      <c r="BC944" s="147"/>
      <c r="BE944" s="1"/>
      <c r="BI944"/>
      <c r="BK944"/>
      <c r="BL944" s="147"/>
      <c r="BM944" s="1"/>
      <c r="BN944" s="103"/>
      <c r="BO944" s="147"/>
      <c r="BQ944" s="147"/>
      <c r="BR944" s="6"/>
      <c r="BS944" s="11"/>
      <c r="BT944" s="105"/>
      <c r="BU944" s="105"/>
      <c r="BW944" s="5"/>
      <c r="BX944" s="5"/>
      <c r="CA944" s="6"/>
      <c r="CB944" s="1"/>
      <c r="CD944" s="23"/>
      <c r="CE944" s="23"/>
      <c r="CF944" s="8"/>
      <c r="CG944" s="107"/>
      <c r="CI944" s="109"/>
      <c r="CK944" s="10"/>
      <c r="CL944" s="106"/>
      <c r="CR944" s="1"/>
      <c r="CS944" s="1"/>
      <c r="CT944" s="1"/>
    </row>
    <row r="945" spans="1:98">
      <c r="A945" s="1"/>
      <c r="B945" s="2"/>
      <c r="E945" s="1"/>
      <c r="F945" s="2"/>
      <c r="H945" s="3"/>
      <c r="J945" s="3"/>
      <c r="K945" s="3"/>
      <c r="L945" s="1"/>
      <c r="M945" s="4"/>
      <c r="O945" s="1"/>
      <c r="U945" s="1"/>
      <c r="V945"/>
      <c r="X945" s="111"/>
      <c r="Z945"/>
      <c r="AA945"/>
      <c r="AB945"/>
      <c r="AD945" s="103"/>
      <c r="AE945" s="103"/>
      <c r="AH945"/>
      <c r="AK945" s="107"/>
      <c r="AL945" s="107"/>
      <c r="AM945" s="1"/>
      <c r="AP945" s="100"/>
      <c r="AQ945" s="100"/>
      <c r="AR945" s="100"/>
      <c r="AS945" s="3"/>
      <c r="AT945" s="151"/>
      <c r="AU945"/>
      <c r="AV945" s="147"/>
      <c r="AW945" s="34"/>
      <c r="AY945" s="182"/>
      <c r="BA945" s="100"/>
      <c r="BB945" s="100"/>
      <c r="BC945" s="147"/>
      <c r="BE945" s="1"/>
      <c r="BI945"/>
      <c r="BK945"/>
      <c r="BL945" s="147"/>
      <c r="BM945" s="1"/>
      <c r="BN945" s="103"/>
      <c r="BO945" s="147"/>
      <c r="BQ945" s="147"/>
      <c r="BR945" s="6"/>
      <c r="BS945" s="11"/>
      <c r="BT945" s="105"/>
      <c r="BU945" s="105"/>
      <c r="BW945" s="5"/>
      <c r="BX945" s="5"/>
      <c r="CA945" s="6"/>
      <c r="CB945" s="1"/>
      <c r="CD945" s="23"/>
      <c r="CE945" s="23"/>
      <c r="CF945" s="8"/>
      <c r="CG945" s="107"/>
      <c r="CI945" s="109"/>
      <c r="CK945" s="10"/>
      <c r="CL945" s="106"/>
      <c r="CR945" s="1"/>
      <c r="CS945" s="1"/>
      <c r="CT945" s="1"/>
    </row>
    <row r="946" spans="1:98">
      <c r="A946" s="1"/>
      <c r="B946" s="2"/>
      <c r="E946" s="1"/>
      <c r="F946" s="2"/>
      <c r="H946" s="3"/>
      <c r="J946" s="3"/>
      <c r="K946" s="3"/>
      <c r="L946" s="1"/>
      <c r="M946" s="4"/>
      <c r="O946" s="1"/>
      <c r="U946" s="1"/>
      <c r="V946"/>
      <c r="X946" s="111"/>
      <c r="Z946"/>
      <c r="AA946"/>
      <c r="AB946"/>
      <c r="AD946" s="103"/>
      <c r="AE946" s="103"/>
      <c r="AH946"/>
      <c r="AK946" s="107"/>
      <c r="AL946" s="107"/>
      <c r="AM946" s="1"/>
      <c r="AP946" s="100"/>
      <c r="AQ946" s="100"/>
      <c r="AR946" s="100"/>
      <c r="AS946" s="3"/>
      <c r="AT946" s="151"/>
      <c r="AU946"/>
      <c r="AV946" s="147"/>
      <c r="AW946" s="34"/>
      <c r="AY946" s="182"/>
      <c r="BA946" s="100"/>
      <c r="BB946" s="100"/>
      <c r="BC946" s="147"/>
      <c r="BE946" s="1"/>
      <c r="BI946"/>
      <c r="BK946" s="103"/>
      <c r="BL946" s="147"/>
      <c r="BM946" s="1"/>
      <c r="BN946" s="103"/>
      <c r="BO946" s="147"/>
      <c r="BQ946" s="147"/>
      <c r="BR946" s="6"/>
      <c r="BS946" s="11"/>
      <c r="BT946" s="105"/>
      <c r="BU946" s="105"/>
      <c r="BW946" s="5"/>
      <c r="BX946" s="5"/>
      <c r="CA946" s="6"/>
      <c r="CB946" s="1"/>
      <c r="CD946" s="23"/>
      <c r="CE946" s="23"/>
      <c r="CF946" s="8"/>
      <c r="CG946" s="107"/>
      <c r="CI946" s="109"/>
      <c r="CK946" s="10"/>
      <c r="CL946" s="106"/>
      <c r="CR946" s="1"/>
      <c r="CS946" s="1"/>
      <c r="CT946" s="1"/>
    </row>
    <row r="947" spans="1:98">
      <c r="A947" s="1"/>
      <c r="B947" s="2"/>
      <c r="E947" s="1"/>
      <c r="F947" s="2"/>
      <c r="H947" s="3"/>
      <c r="J947" s="3"/>
      <c r="K947" s="3"/>
      <c r="L947" s="1"/>
      <c r="M947" s="4"/>
      <c r="O947" s="1"/>
      <c r="U947" s="1"/>
      <c r="V947"/>
      <c r="X947" s="111"/>
      <c r="Z947"/>
      <c r="AA947"/>
      <c r="AB947"/>
      <c r="AD947" s="103"/>
      <c r="AE947" s="103"/>
      <c r="AH947"/>
      <c r="AK947" s="107"/>
      <c r="AL947" s="107"/>
      <c r="AM947" s="1"/>
      <c r="AP947" s="100"/>
      <c r="AQ947" s="100"/>
      <c r="AR947" s="100"/>
      <c r="AS947" s="3"/>
      <c r="AT947" s="151"/>
      <c r="AU947"/>
      <c r="AV947" s="147"/>
      <c r="AW947" s="34"/>
      <c r="AY947" s="182"/>
      <c r="BA947" s="100"/>
      <c r="BB947" s="100"/>
      <c r="BC947" s="147"/>
      <c r="BE947" s="1"/>
      <c r="BI947"/>
      <c r="BK947" s="103"/>
      <c r="BL947" s="147"/>
      <c r="BM947" s="1"/>
      <c r="BN947" s="103"/>
      <c r="BO947" s="147"/>
      <c r="BQ947" s="147"/>
      <c r="BR947" s="6"/>
      <c r="BS947" s="11"/>
      <c r="BT947" s="105"/>
      <c r="BU947" s="105"/>
      <c r="BW947" s="5"/>
      <c r="BX947" s="5"/>
      <c r="CA947" s="6"/>
      <c r="CB947" s="1"/>
      <c r="CD947" s="23"/>
      <c r="CE947" s="23"/>
      <c r="CF947" s="8"/>
      <c r="CG947" s="107"/>
      <c r="CI947" s="109"/>
      <c r="CK947" s="10"/>
      <c r="CL947" s="106"/>
      <c r="CR947" s="1"/>
      <c r="CS947" s="1"/>
      <c r="CT947" s="1"/>
    </row>
    <row r="948" spans="1:98">
      <c r="A948" s="1"/>
      <c r="B948" s="2"/>
      <c r="E948" s="1"/>
      <c r="F948" s="2"/>
      <c r="H948" s="3"/>
      <c r="J948" s="3"/>
      <c r="K948" s="3"/>
      <c r="L948" s="1"/>
      <c r="M948" s="4"/>
      <c r="O948" s="1"/>
      <c r="U948" s="1"/>
      <c r="V948"/>
      <c r="X948" s="111"/>
      <c r="Z948"/>
      <c r="AA948"/>
      <c r="AB948"/>
      <c r="AD948" s="103"/>
      <c r="AE948" s="103"/>
      <c r="AH948"/>
      <c r="AK948" s="107"/>
      <c r="AL948" s="107"/>
      <c r="AM948" s="1"/>
      <c r="AP948" s="100"/>
      <c r="AQ948" s="100"/>
      <c r="AR948" s="100"/>
      <c r="AS948" s="3"/>
      <c r="AT948" s="151"/>
      <c r="AU948"/>
      <c r="AV948" s="147"/>
      <c r="AW948" s="34"/>
      <c r="AY948" s="182"/>
      <c r="BA948" s="100"/>
      <c r="BB948" s="100"/>
      <c r="BC948" s="147"/>
      <c r="BE948" s="1"/>
      <c r="BI948"/>
      <c r="BK948"/>
      <c r="BL948" s="147"/>
      <c r="BM948" s="1"/>
      <c r="BN948" s="103"/>
      <c r="BO948" s="147"/>
      <c r="BQ948" s="147"/>
      <c r="BR948" s="6"/>
      <c r="BS948" s="11"/>
      <c r="BT948" s="105"/>
      <c r="BU948" s="105"/>
      <c r="BW948" s="5"/>
      <c r="BX948" s="5"/>
      <c r="CA948" s="6"/>
      <c r="CB948" s="1"/>
      <c r="CD948" s="23"/>
      <c r="CE948" s="23"/>
      <c r="CF948" s="8"/>
      <c r="CG948" s="107"/>
      <c r="CI948" s="109"/>
      <c r="CK948" s="10"/>
      <c r="CL948" s="106"/>
      <c r="CR948" s="1"/>
      <c r="CS948" s="1"/>
      <c r="CT948" s="1"/>
    </row>
    <row r="949" spans="1:98" ht="14.4" customHeight="1">
      <c r="A949" s="1"/>
      <c r="B949" s="2"/>
      <c r="E949" s="1"/>
      <c r="F949" s="2"/>
      <c r="H949" s="3"/>
      <c r="J949" s="3"/>
      <c r="K949" s="3"/>
      <c r="L949" s="1"/>
      <c r="M949" s="4"/>
      <c r="O949" s="1"/>
      <c r="U949" s="1"/>
      <c r="V949"/>
      <c r="X949" s="111"/>
      <c r="Z949"/>
      <c r="AA949"/>
      <c r="AB949"/>
      <c r="AD949" s="103"/>
      <c r="AE949" s="103"/>
      <c r="AH949"/>
      <c r="AK949" s="107"/>
      <c r="AL949" s="107"/>
      <c r="AM949" s="1"/>
      <c r="AP949" s="100"/>
      <c r="AQ949" s="100"/>
      <c r="AR949" s="100"/>
      <c r="AS949" s="3"/>
      <c r="AT949" s="151"/>
      <c r="AU949"/>
      <c r="AV949" s="147"/>
      <c r="AW949" s="34"/>
      <c r="AY949" s="182"/>
      <c r="BA949" s="100"/>
      <c r="BB949" s="100"/>
      <c r="BC949" s="147"/>
      <c r="BE949" s="1"/>
      <c r="BI949"/>
      <c r="BK949"/>
      <c r="BL949" s="147"/>
      <c r="BM949" s="1"/>
      <c r="BN949" s="103"/>
      <c r="BO949" s="147"/>
      <c r="BQ949" s="147"/>
      <c r="BR949" s="6"/>
      <c r="BS949" s="11"/>
      <c r="BT949" s="105"/>
      <c r="BU949" s="105"/>
      <c r="BW949" s="5"/>
      <c r="BX949" s="5"/>
      <c r="CA949" s="6"/>
      <c r="CB949" s="1"/>
      <c r="CD949" s="23"/>
      <c r="CE949" s="23"/>
      <c r="CF949" s="8"/>
      <c r="CG949" s="107"/>
      <c r="CI949" s="109"/>
      <c r="CK949" s="10"/>
      <c r="CL949" s="106"/>
      <c r="CR949" s="1"/>
      <c r="CS949" s="1"/>
      <c r="CT949" s="1"/>
    </row>
    <row r="950" spans="1:98">
      <c r="A950" s="1"/>
      <c r="B950" s="2"/>
      <c r="E950" s="1"/>
      <c r="F950" s="2"/>
      <c r="H950" s="3"/>
      <c r="J950" s="3"/>
      <c r="K950" s="3"/>
      <c r="L950" s="1"/>
      <c r="M950" s="4"/>
      <c r="O950" s="1"/>
      <c r="U950" s="1"/>
      <c r="V950"/>
      <c r="X950" s="111"/>
      <c r="Z950"/>
      <c r="AA950"/>
      <c r="AB950"/>
      <c r="AD950" s="103"/>
      <c r="AE950" s="103"/>
      <c r="AH950"/>
      <c r="AK950" s="107"/>
      <c r="AL950" s="107"/>
      <c r="AM950" s="1"/>
      <c r="AP950" s="100"/>
      <c r="AQ950" s="100"/>
      <c r="AR950" s="100"/>
      <c r="AS950" s="3"/>
      <c r="AT950" s="151"/>
      <c r="AU950"/>
      <c r="AV950" s="147"/>
      <c r="AW950" s="34"/>
      <c r="AY950" s="182"/>
      <c r="BA950" s="100"/>
      <c r="BB950" s="100"/>
      <c r="BC950" s="147"/>
      <c r="BE950" s="1"/>
      <c r="BI950"/>
      <c r="BK950"/>
      <c r="BL950" s="147"/>
      <c r="BM950" s="1"/>
      <c r="BN950" s="103"/>
      <c r="BO950" s="147"/>
      <c r="BQ950" s="147"/>
      <c r="BR950" s="6"/>
      <c r="BS950" s="11"/>
      <c r="BT950" s="105"/>
      <c r="BU950" s="105"/>
      <c r="BW950" s="5"/>
      <c r="BX950" s="5"/>
      <c r="CA950" s="6"/>
      <c r="CB950" s="1"/>
      <c r="CD950" s="23"/>
      <c r="CE950" s="23"/>
      <c r="CF950" s="8"/>
      <c r="CG950" s="107"/>
      <c r="CI950" s="109"/>
      <c r="CK950" s="10"/>
      <c r="CL950" s="106"/>
      <c r="CR950" s="1"/>
      <c r="CS950" s="1"/>
      <c r="CT950" s="1"/>
    </row>
    <row r="951" spans="1:98">
      <c r="A951" s="1"/>
      <c r="B951" s="2"/>
      <c r="E951" s="1"/>
      <c r="F951" s="2"/>
      <c r="H951" s="3"/>
      <c r="J951" s="3"/>
      <c r="K951" s="3"/>
      <c r="L951" s="1"/>
      <c r="M951" s="4"/>
      <c r="O951" s="1"/>
      <c r="U951" s="1"/>
      <c r="V951"/>
      <c r="X951" s="111"/>
      <c r="Z951"/>
      <c r="AA951"/>
      <c r="AB951"/>
      <c r="AD951" s="103"/>
      <c r="AE951" s="103"/>
      <c r="AH951"/>
      <c r="AK951" s="107"/>
      <c r="AL951" s="107"/>
      <c r="AM951" s="1"/>
      <c r="AP951" s="100"/>
      <c r="AQ951" s="100"/>
      <c r="AR951" s="100"/>
      <c r="AS951" s="3"/>
      <c r="AT951" s="151"/>
      <c r="AU951"/>
      <c r="AV951" s="147"/>
      <c r="AW951" s="34"/>
      <c r="AY951" s="182"/>
      <c r="BA951" s="100"/>
      <c r="BB951" s="100"/>
      <c r="BC951" s="147"/>
      <c r="BE951" s="1"/>
      <c r="BI951"/>
      <c r="BK951"/>
      <c r="BL951" s="147"/>
      <c r="BM951" s="1"/>
      <c r="BN951" s="103"/>
      <c r="BO951" s="147"/>
      <c r="BQ951" s="147"/>
      <c r="BR951" s="6"/>
      <c r="BS951" s="11"/>
      <c r="BT951" s="105"/>
      <c r="BU951" s="105"/>
      <c r="BW951" s="5"/>
      <c r="BX951" s="5"/>
      <c r="CA951" s="6"/>
      <c r="CB951" s="1"/>
      <c r="CD951" s="23"/>
      <c r="CE951" s="23"/>
      <c r="CF951" s="8"/>
      <c r="CG951" s="107"/>
      <c r="CI951" s="109"/>
      <c r="CK951" s="10"/>
      <c r="CL951" s="106"/>
      <c r="CR951" s="1"/>
      <c r="CS951" s="1"/>
      <c r="CT951" s="1"/>
    </row>
    <row r="952" spans="1:98">
      <c r="A952" s="1"/>
      <c r="B952" s="2"/>
      <c r="E952" s="1"/>
      <c r="F952" s="2"/>
      <c r="H952" s="3"/>
      <c r="J952" s="3"/>
      <c r="K952" s="3"/>
      <c r="L952" s="1"/>
      <c r="M952" s="4"/>
      <c r="O952" s="1"/>
      <c r="U952" s="1"/>
      <c r="V952"/>
      <c r="X952" s="111"/>
      <c r="Z952"/>
      <c r="AA952"/>
      <c r="AB952"/>
      <c r="AD952" s="103"/>
      <c r="AE952" s="103"/>
      <c r="AH952"/>
      <c r="AK952" s="107"/>
      <c r="AL952" s="107"/>
      <c r="AM952" s="1"/>
      <c r="AP952" s="100"/>
      <c r="AQ952" s="100"/>
      <c r="AR952" s="100"/>
      <c r="AS952" s="3"/>
      <c r="AT952" s="151"/>
      <c r="AU952"/>
      <c r="AV952" s="147"/>
      <c r="AW952" s="34"/>
      <c r="AY952" s="182"/>
      <c r="BA952" s="100"/>
      <c r="BB952" s="100"/>
      <c r="BC952" s="147"/>
      <c r="BE952" s="1"/>
      <c r="BI952"/>
      <c r="BK952"/>
      <c r="BL952" s="147"/>
      <c r="BM952" s="1"/>
      <c r="BN952" s="103"/>
      <c r="BO952" s="147"/>
      <c r="BQ952" s="147"/>
      <c r="BR952" s="6"/>
      <c r="BS952" s="11"/>
      <c r="BT952" s="105"/>
      <c r="BU952" s="105"/>
      <c r="BW952" s="5"/>
      <c r="BX952" s="5"/>
      <c r="CA952" s="6"/>
      <c r="CB952" s="1"/>
      <c r="CD952" s="23"/>
      <c r="CE952" s="23"/>
      <c r="CF952" s="8"/>
      <c r="CG952" s="107"/>
      <c r="CI952" s="109"/>
      <c r="CK952" s="10"/>
      <c r="CL952" s="106"/>
      <c r="CR952" s="1"/>
      <c r="CS952" s="1"/>
      <c r="CT952" s="1"/>
    </row>
    <row r="953" spans="1:98">
      <c r="A953" s="1"/>
      <c r="B953" s="2"/>
      <c r="E953" s="1"/>
      <c r="F953" s="2"/>
      <c r="H953" s="3"/>
      <c r="J953" s="3"/>
      <c r="K953" s="3"/>
      <c r="L953" s="1"/>
      <c r="M953" s="4"/>
      <c r="O953" s="1"/>
      <c r="U953" s="1"/>
      <c r="V953"/>
      <c r="X953" s="111"/>
      <c r="Z953"/>
      <c r="AA953"/>
      <c r="AB953"/>
      <c r="AD953" s="103"/>
      <c r="AE953" s="103"/>
      <c r="AH953"/>
      <c r="AK953" s="107"/>
      <c r="AL953" s="107"/>
      <c r="AM953" s="1"/>
      <c r="AP953" s="100"/>
      <c r="AQ953" s="100"/>
      <c r="AR953" s="100"/>
      <c r="AS953" s="3"/>
      <c r="AT953" s="151"/>
      <c r="AU953"/>
      <c r="AV953" s="147"/>
      <c r="AW953" s="34"/>
      <c r="AY953" s="182"/>
      <c r="BA953" s="100"/>
      <c r="BB953" s="100"/>
      <c r="BC953" s="147"/>
      <c r="BE953" s="1"/>
      <c r="BI953"/>
      <c r="BK953"/>
      <c r="BL953" s="147"/>
      <c r="BM953" s="1"/>
      <c r="BN953" s="103"/>
      <c r="BO953" s="147"/>
      <c r="BQ953" s="147"/>
      <c r="BR953" s="6"/>
      <c r="BS953" s="11"/>
      <c r="BT953" s="105"/>
      <c r="BU953" s="105"/>
      <c r="BW953" s="5"/>
      <c r="BX953" s="5"/>
      <c r="CA953" s="6"/>
      <c r="CB953" s="1"/>
      <c r="CD953" s="23"/>
      <c r="CE953" s="23"/>
      <c r="CF953" s="8"/>
      <c r="CG953" s="107"/>
      <c r="CI953" s="109"/>
      <c r="CK953" s="10"/>
      <c r="CL953" s="106"/>
      <c r="CR953" s="1"/>
      <c r="CS953" s="1"/>
      <c r="CT953" s="1"/>
    </row>
    <row r="954" spans="1:98">
      <c r="A954" s="1"/>
      <c r="B954" s="2"/>
      <c r="E954" s="1"/>
      <c r="F954" s="2"/>
      <c r="H954" s="3"/>
      <c r="J954" s="3"/>
      <c r="K954" s="3"/>
      <c r="L954" s="1"/>
      <c r="M954" s="4"/>
      <c r="O954" s="1"/>
      <c r="U954" s="1"/>
      <c r="V954"/>
      <c r="X954" s="111"/>
      <c r="Z954"/>
      <c r="AA954"/>
      <c r="AB954"/>
      <c r="AD954" s="103"/>
      <c r="AE954" s="103"/>
      <c r="AH954"/>
      <c r="AK954" s="107"/>
      <c r="AL954" s="107"/>
      <c r="AM954" s="1"/>
      <c r="AP954" s="100"/>
      <c r="AQ954" s="100"/>
      <c r="AR954" s="100"/>
      <c r="AS954" s="3"/>
      <c r="AT954" s="151"/>
      <c r="AU954"/>
      <c r="AV954" s="147"/>
      <c r="AW954" s="34"/>
      <c r="AY954" s="182"/>
      <c r="BA954" s="100"/>
      <c r="BB954" s="100"/>
      <c r="BC954" s="147"/>
      <c r="BE954" s="1"/>
      <c r="BI954"/>
      <c r="BK954"/>
      <c r="BL954" s="147"/>
      <c r="BM954" s="1"/>
      <c r="BN954" s="103"/>
      <c r="BO954" s="147"/>
      <c r="BQ954" s="147"/>
      <c r="BR954" s="6"/>
      <c r="BS954" s="11"/>
      <c r="BT954" s="105"/>
      <c r="BU954" s="105"/>
      <c r="BW954" s="5"/>
      <c r="BX954" s="5"/>
      <c r="CA954" s="6"/>
      <c r="CB954" s="1"/>
      <c r="CD954" s="23"/>
      <c r="CE954" s="23"/>
      <c r="CF954" s="8"/>
      <c r="CG954" s="107"/>
      <c r="CI954" s="109"/>
      <c r="CK954" s="10"/>
      <c r="CL954" s="106"/>
      <c r="CR954" s="1"/>
      <c r="CS954" s="1"/>
      <c r="CT954" s="1"/>
    </row>
    <row r="955" spans="1:98">
      <c r="A955" s="1"/>
      <c r="B955" s="2"/>
      <c r="E955" s="1"/>
      <c r="F955" s="2"/>
      <c r="H955" s="3"/>
      <c r="J955" s="3"/>
      <c r="K955" s="3"/>
      <c r="L955" s="1"/>
      <c r="M955" s="4"/>
      <c r="O955" s="1"/>
      <c r="U955" s="1"/>
      <c r="V955"/>
      <c r="X955" s="111"/>
      <c r="Z955"/>
      <c r="AA955"/>
      <c r="AB955"/>
      <c r="AD955" s="103"/>
      <c r="AE955" s="103"/>
      <c r="AH955"/>
      <c r="AK955" s="107"/>
      <c r="AL955" s="107"/>
      <c r="AM955" s="1"/>
      <c r="AP955" s="100"/>
      <c r="AQ955" s="100"/>
      <c r="AR955" s="100"/>
      <c r="AS955" s="3"/>
      <c r="AT955" s="151"/>
      <c r="AU955"/>
      <c r="AV955" s="147"/>
      <c r="AW955" s="34"/>
      <c r="AY955" s="182"/>
      <c r="BA955" s="100"/>
      <c r="BB955" s="100"/>
      <c r="BC955" s="147"/>
      <c r="BE955" s="1"/>
      <c r="BI955"/>
      <c r="BK955"/>
      <c r="BL955" s="147"/>
      <c r="BM955" s="1"/>
      <c r="BN955" s="103"/>
      <c r="BO955" s="147"/>
      <c r="BQ955" s="147"/>
      <c r="BR955" s="6"/>
      <c r="BS955" s="11"/>
      <c r="BT955" s="105"/>
      <c r="BU955" s="105"/>
      <c r="BW955" s="5"/>
      <c r="BX955" s="5"/>
      <c r="CA955" s="6"/>
      <c r="CB955" s="1"/>
      <c r="CD955" s="23"/>
      <c r="CE955" s="23"/>
      <c r="CF955" s="8"/>
      <c r="CG955" s="107"/>
      <c r="CI955" s="109"/>
      <c r="CK955" s="10"/>
      <c r="CL955" s="106"/>
      <c r="CR955" s="1"/>
      <c r="CS955" s="1"/>
      <c r="CT955" s="1"/>
    </row>
    <row r="956" spans="1:98">
      <c r="A956" s="1"/>
      <c r="B956" s="2"/>
      <c r="E956" s="1"/>
      <c r="F956" s="2"/>
      <c r="H956" s="3"/>
      <c r="J956" s="3"/>
      <c r="K956" s="3"/>
      <c r="L956" s="1"/>
      <c r="M956" s="4"/>
      <c r="O956" s="1"/>
      <c r="U956" s="1"/>
      <c r="V956"/>
      <c r="X956" s="111"/>
      <c r="Z956"/>
      <c r="AA956"/>
      <c r="AB956"/>
      <c r="AD956" s="103"/>
      <c r="AE956" s="103"/>
      <c r="AH956"/>
      <c r="AK956" s="107"/>
      <c r="AL956" s="107"/>
      <c r="AM956" s="1"/>
      <c r="AP956" s="100"/>
      <c r="AQ956" s="100"/>
      <c r="AR956" s="100"/>
      <c r="AS956" s="3"/>
      <c r="AT956" s="151"/>
      <c r="AU956"/>
      <c r="AV956" s="147"/>
      <c r="AW956" s="34"/>
      <c r="AY956" s="182"/>
      <c r="BA956" s="100"/>
      <c r="BB956" s="100"/>
      <c r="BC956" s="147"/>
      <c r="BE956" s="1"/>
      <c r="BI956"/>
      <c r="BK956"/>
      <c r="BL956" s="147"/>
      <c r="BM956" s="1"/>
      <c r="BN956" s="103"/>
      <c r="BO956" s="147"/>
      <c r="BQ956" s="147"/>
      <c r="BR956" s="6"/>
      <c r="BS956" s="11"/>
      <c r="BT956" s="105"/>
      <c r="BU956" s="105"/>
      <c r="BW956" s="5"/>
      <c r="BX956" s="5"/>
      <c r="CA956" s="6"/>
      <c r="CB956" s="1"/>
      <c r="CD956" s="23"/>
      <c r="CE956" s="23"/>
      <c r="CF956" s="8"/>
      <c r="CG956" s="107"/>
      <c r="CI956" s="109"/>
      <c r="CK956" s="10"/>
      <c r="CL956" s="106"/>
      <c r="CR956" s="1"/>
      <c r="CS956" s="1"/>
      <c r="CT956" s="1"/>
    </row>
    <row r="957" spans="1:98">
      <c r="A957" s="1"/>
      <c r="B957" s="2"/>
      <c r="E957" s="1"/>
      <c r="F957" s="2"/>
      <c r="H957" s="3"/>
      <c r="J957" s="3"/>
      <c r="K957" s="3"/>
      <c r="L957" s="1"/>
      <c r="M957" s="4"/>
      <c r="O957" s="1"/>
      <c r="U957" s="1"/>
      <c r="V957" s="199"/>
      <c r="X957" s="111"/>
      <c r="Z957"/>
      <c r="AA957"/>
      <c r="AB957"/>
      <c r="AD957" s="103"/>
      <c r="AE957" s="103"/>
      <c r="AH957"/>
      <c r="AK957" s="107"/>
      <c r="AL957" s="107"/>
      <c r="AM957" s="1"/>
      <c r="AP957" s="100"/>
      <c r="AQ957" s="100"/>
      <c r="AR957" s="100"/>
      <c r="AS957" s="3"/>
      <c r="AT957" s="151"/>
      <c r="AU957"/>
      <c r="AV957" s="147"/>
      <c r="AW957" s="34"/>
      <c r="AY957" s="182"/>
      <c r="BA957" s="100"/>
      <c r="BB957" s="100"/>
      <c r="BC957" s="147"/>
      <c r="BE957" s="1"/>
      <c r="BI957"/>
      <c r="BK957" s="118"/>
      <c r="BL957" s="152"/>
      <c r="BM957" s="1"/>
      <c r="BN957" s="103"/>
      <c r="BO957" s="147"/>
      <c r="BQ957" s="147"/>
      <c r="BR957" s="6"/>
      <c r="BS957" s="11"/>
      <c r="BT957" s="105"/>
      <c r="BU957" s="105"/>
      <c r="BW957" s="5"/>
      <c r="BX957" s="5"/>
      <c r="CA957" s="6"/>
      <c r="CB957" s="1"/>
      <c r="CD957" s="23"/>
      <c r="CE957" s="23"/>
      <c r="CF957" s="8"/>
      <c r="CG957" s="107"/>
      <c r="CI957" s="109"/>
      <c r="CK957" s="10"/>
      <c r="CL957" s="106"/>
      <c r="CR957" s="1"/>
      <c r="CS957" s="1"/>
      <c r="CT957" s="1"/>
    </row>
    <row r="958" spans="1:98">
      <c r="A958" s="1"/>
      <c r="B958" s="2"/>
      <c r="E958" s="1"/>
      <c r="F958" s="2"/>
      <c r="H958" s="3"/>
      <c r="J958" s="3"/>
      <c r="K958" s="3"/>
      <c r="L958" s="1"/>
      <c r="M958" s="4"/>
      <c r="O958" s="1"/>
      <c r="U958" s="1"/>
      <c r="V958"/>
      <c r="X958" s="111"/>
      <c r="Z958"/>
      <c r="AA958"/>
      <c r="AB958"/>
      <c r="AD958" s="103"/>
      <c r="AE958" s="103"/>
      <c r="AH958"/>
      <c r="AK958" s="107"/>
      <c r="AL958" s="107"/>
      <c r="AM958" s="1"/>
      <c r="AP958" s="100"/>
      <c r="AQ958" s="100"/>
      <c r="AR958" s="100"/>
      <c r="AS958" s="3"/>
      <c r="AT958" s="151"/>
      <c r="AU958"/>
      <c r="AV958" s="147"/>
      <c r="AW958" s="34"/>
      <c r="AY958" s="182"/>
      <c r="BA958" s="100"/>
      <c r="BB958" s="100"/>
      <c r="BC958" s="147"/>
      <c r="BE958" s="1"/>
      <c r="BI958"/>
      <c r="BK958"/>
      <c r="BL958" s="147"/>
      <c r="BM958" s="1"/>
      <c r="BN958" s="103"/>
      <c r="BO958" s="147"/>
      <c r="BQ958" s="147"/>
      <c r="BR958" s="6"/>
      <c r="BS958" s="11"/>
      <c r="BT958" s="105"/>
      <c r="BU958" s="105"/>
      <c r="BW958" s="5"/>
      <c r="BX958" s="5"/>
      <c r="CA958" s="6"/>
      <c r="CB958" s="1"/>
      <c r="CD958" s="23"/>
      <c r="CE958" s="23"/>
      <c r="CF958" s="8"/>
      <c r="CG958" s="107"/>
      <c r="CI958" s="109"/>
      <c r="CK958" s="10"/>
      <c r="CL958" s="106"/>
      <c r="CR958" s="1"/>
      <c r="CS958" s="1"/>
      <c r="CT958" s="1"/>
    </row>
    <row r="959" spans="1:98">
      <c r="A959" s="1"/>
      <c r="B959" s="2"/>
      <c r="E959" s="1"/>
      <c r="F959" s="2"/>
      <c r="H959" s="3"/>
      <c r="J959" s="3"/>
      <c r="K959" s="3"/>
      <c r="L959" s="1"/>
      <c r="M959" s="4"/>
      <c r="O959" s="1"/>
      <c r="U959" s="1"/>
      <c r="V959"/>
      <c r="X959" s="111"/>
      <c r="Z959"/>
      <c r="AA959"/>
      <c r="AB959"/>
      <c r="AD959" s="103"/>
      <c r="AE959" s="103"/>
      <c r="AH959"/>
      <c r="AK959" s="107"/>
      <c r="AL959" s="107"/>
      <c r="AM959" s="1"/>
      <c r="AP959" s="100"/>
      <c r="AQ959" s="100"/>
      <c r="AR959" s="100"/>
      <c r="AS959" s="3"/>
      <c r="AT959" s="151"/>
      <c r="AU959"/>
      <c r="AV959" s="147"/>
      <c r="AW959" s="34"/>
      <c r="AY959" s="182"/>
      <c r="BA959" s="100"/>
      <c r="BB959" s="100"/>
      <c r="BC959" s="147"/>
      <c r="BE959" s="1"/>
      <c r="BI959"/>
      <c r="BK959"/>
      <c r="BL959" s="147"/>
      <c r="BM959" s="1"/>
      <c r="BN959" s="103"/>
      <c r="BO959" s="147"/>
      <c r="BQ959" s="147"/>
      <c r="BR959" s="6"/>
      <c r="BS959" s="11"/>
      <c r="BT959" s="105"/>
      <c r="BU959" s="105"/>
      <c r="BW959" s="5"/>
      <c r="BX959" s="5"/>
      <c r="CA959" s="6"/>
      <c r="CB959" s="1"/>
      <c r="CD959" s="23"/>
      <c r="CE959" s="23"/>
      <c r="CF959" s="8"/>
      <c r="CG959" s="107"/>
      <c r="CI959" s="109"/>
      <c r="CK959" s="10"/>
      <c r="CL959" s="106"/>
      <c r="CR959" s="1"/>
      <c r="CS959" s="1"/>
      <c r="CT959" s="1"/>
    </row>
    <row r="960" spans="1:98">
      <c r="A960" s="1"/>
      <c r="B960" s="2"/>
      <c r="E960" s="1"/>
      <c r="F960" s="2"/>
      <c r="H960" s="3"/>
      <c r="J960" s="3"/>
      <c r="K960" s="3"/>
      <c r="L960" s="1"/>
      <c r="M960" s="4"/>
      <c r="O960" s="1"/>
      <c r="U960" s="1"/>
      <c r="V960"/>
      <c r="X960" s="111"/>
      <c r="Z960"/>
      <c r="AA960"/>
      <c r="AB960"/>
      <c r="AD960" s="103"/>
      <c r="AE960" s="103"/>
      <c r="AH960"/>
      <c r="AK960" s="107"/>
      <c r="AL960" s="107"/>
      <c r="AM960" s="1"/>
      <c r="AP960" s="100"/>
      <c r="AQ960" s="100"/>
      <c r="AR960" s="100"/>
      <c r="AS960" s="3"/>
      <c r="AT960" s="151"/>
      <c r="AU960"/>
      <c r="AV960" s="147"/>
      <c r="AW960" s="34"/>
      <c r="AY960" s="182"/>
      <c r="BA960" s="100"/>
      <c r="BB960" s="100"/>
      <c r="BC960" s="147"/>
      <c r="BE960" s="1"/>
      <c r="BI960"/>
      <c r="BK960"/>
      <c r="BL960" s="147"/>
      <c r="BM960" s="1"/>
      <c r="BN960" s="103"/>
      <c r="BO960" s="147"/>
      <c r="BQ960" s="147"/>
      <c r="BR960" s="6"/>
      <c r="BS960" s="11"/>
      <c r="BT960" s="105"/>
      <c r="BU960" s="105"/>
      <c r="BW960" s="5"/>
      <c r="BX960" s="5"/>
      <c r="CA960" s="6"/>
      <c r="CB960" s="1"/>
      <c r="CD960" s="23"/>
      <c r="CE960" s="23"/>
      <c r="CF960" s="8"/>
      <c r="CG960" s="107"/>
      <c r="CI960" s="109"/>
      <c r="CK960" s="10"/>
      <c r="CL960" s="106"/>
      <c r="CR960" s="1"/>
      <c r="CS960" s="1"/>
      <c r="CT960" s="1"/>
    </row>
    <row r="961" spans="1:100">
      <c r="A961" s="1"/>
      <c r="B961" s="2"/>
      <c r="E961" s="1"/>
      <c r="F961" s="2"/>
      <c r="H961" s="3"/>
      <c r="J961" s="3"/>
      <c r="K961" s="3"/>
      <c r="L961" s="1"/>
      <c r="M961" s="4"/>
      <c r="O961" s="1"/>
      <c r="U961" s="1"/>
      <c r="V961"/>
      <c r="X961" s="111"/>
      <c r="Z961"/>
      <c r="AA961"/>
      <c r="AB961"/>
      <c r="AD961" s="103"/>
      <c r="AE961" s="103"/>
      <c r="AH961"/>
      <c r="AK961" s="107"/>
      <c r="AL961" s="107"/>
      <c r="AM961" s="1"/>
      <c r="AP961" s="100"/>
      <c r="AQ961" s="100"/>
      <c r="AR961" s="100"/>
      <c r="AS961" s="3"/>
      <c r="AT961" s="151"/>
      <c r="AU961"/>
      <c r="AV961" s="147"/>
      <c r="AW961" s="34"/>
      <c r="AY961" s="182"/>
      <c r="BA961" s="100"/>
      <c r="BB961" s="100"/>
      <c r="BC961" s="147"/>
      <c r="BE961" s="1"/>
      <c r="BI961"/>
      <c r="BK961"/>
      <c r="BL961" s="147"/>
      <c r="BM961" s="1"/>
      <c r="BN961" s="103"/>
      <c r="BO961" s="147"/>
      <c r="BQ961" s="147"/>
      <c r="BR961" s="6"/>
      <c r="BS961" s="11"/>
      <c r="BT961" s="105"/>
      <c r="BU961" s="105"/>
      <c r="BW961" s="5"/>
      <c r="BX961" s="5"/>
      <c r="CA961" s="6"/>
      <c r="CB961" s="1"/>
      <c r="CD961" s="23"/>
      <c r="CE961" s="23"/>
      <c r="CF961" s="8"/>
      <c r="CG961" s="107"/>
      <c r="CI961" s="109"/>
      <c r="CK961" s="10"/>
      <c r="CL961" s="106"/>
      <c r="CR961" s="1"/>
      <c r="CS961" s="1"/>
      <c r="CT961" s="1"/>
    </row>
    <row r="962" spans="1:100">
      <c r="A962" s="1"/>
      <c r="B962" s="2"/>
      <c r="E962" s="1"/>
      <c r="F962" s="2"/>
      <c r="H962" s="3"/>
      <c r="J962" s="3"/>
      <c r="K962" s="3"/>
      <c r="L962" s="1"/>
      <c r="M962" s="4"/>
      <c r="O962" s="1"/>
      <c r="U962" s="1"/>
      <c r="V962"/>
      <c r="X962" s="111"/>
      <c r="Z962"/>
      <c r="AA962"/>
      <c r="AB962"/>
      <c r="AD962" s="103"/>
      <c r="AE962" s="103"/>
      <c r="AH962"/>
      <c r="AK962" s="107"/>
      <c r="AL962" s="107"/>
      <c r="AM962" s="1"/>
      <c r="AP962" s="100"/>
      <c r="AQ962" s="100"/>
      <c r="AR962" s="100"/>
      <c r="AS962" s="3"/>
      <c r="AT962" s="151"/>
      <c r="AU962"/>
      <c r="AV962" s="147"/>
      <c r="AW962" s="34"/>
      <c r="AY962" s="182"/>
      <c r="BA962" s="100"/>
      <c r="BB962" s="100"/>
      <c r="BC962" s="147"/>
      <c r="BE962" s="1"/>
      <c r="BI962"/>
      <c r="BK962" s="103"/>
      <c r="BL962" s="147"/>
      <c r="BM962" s="1"/>
      <c r="BN962" s="103"/>
      <c r="BO962" s="147"/>
      <c r="BQ962" s="147"/>
      <c r="BR962" s="6"/>
      <c r="BS962" s="11"/>
      <c r="BT962" s="105"/>
      <c r="BU962" s="105"/>
      <c r="BW962" s="5"/>
      <c r="BX962" s="5"/>
      <c r="CA962" s="6"/>
      <c r="CB962" s="1"/>
      <c r="CD962" s="23"/>
      <c r="CE962" s="23"/>
      <c r="CF962" s="8"/>
      <c r="CG962" s="107"/>
      <c r="CI962" s="109"/>
      <c r="CK962" s="10"/>
      <c r="CL962" s="106"/>
      <c r="CR962" s="1"/>
      <c r="CS962" s="1"/>
      <c r="CT962" s="1"/>
    </row>
    <row r="963" spans="1:100" s="145" customFormat="1">
      <c r="A963" s="1"/>
      <c r="B963" s="2"/>
      <c r="C963" s="1"/>
      <c r="D963" s="1"/>
      <c r="E963" s="1"/>
      <c r="F963" s="2"/>
      <c r="G963" s="3"/>
      <c r="H963" s="3"/>
      <c r="I963" s="1"/>
      <c r="J963" s="3"/>
      <c r="K963" s="3"/>
      <c r="L963" s="1"/>
      <c r="M963" s="4"/>
      <c r="N963" s="1"/>
      <c r="O963" s="1"/>
      <c r="P963"/>
      <c r="Q963"/>
      <c r="R963"/>
      <c r="S963"/>
      <c r="T963" s="1"/>
      <c r="U963" s="1"/>
      <c r="V963" s="156"/>
      <c r="W963" s="1"/>
      <c r="X963" s="111"/>
      <c r="Y963" s="103"/>
      <c r="Z963"/>
      <c r="AA963"/>
      <c r="AB963"/>
      <c r="AC963" s="38"/>
      <c r="AD963" s="103"/>
      <c r="AE963" s="103"/>
      <c r="AF963"/>
      <c r="AG963"/>
      <c r="AH963"/>
      <c r="AI963" s="5"/>
      <c r="AJ963" s="5"/>
      <c r="AK963" s="107"/>
      <c r="AL963" s="107"/>
      <c r="AM963" s="1"/>
      <c r="AN963"/>
      <c r="AO963"/>
      <c r="AP963" s="100"/>
      <c r="AQ963" s="100"/>
      <c r="AR963" s="100"/>
      <c r="AS963" s="3"/>
      <c r="AT963" s="151"/>
      <c r="AU963"/>
      <c r="AV963" s="147"/>
      <c r="AW963" s="34"/>
      <c r="AX963"/>
      <c r="AY963" s="182"/>
      <c r="AZ963"/>
      <c r="BA963" s="100"/>
      <c r="BB963" s="100"/>
      <c r="BC963" s="147"/>
      <c r="BD963" s="1"/>
      <c r="BE963" s="1"/>
      <c r="BF963"/>
      <c r="BG963"/>
      <c r="BH963"/>
      <c r="BI963"/>
      <c r="BJ963" s="1"/>
      <c r="BK963" s="103"/>
      <c r="BL963" s="147"/>
      <c r="BM963" s="1"/>
      <c r="BN963" s="103"/>
      <c r="BO963" s="147"/>
      <c r="BP963" s="1"/>
      <c r="BQ963" s="147"/>
      <c r="BR963" s="6"/>
      <c r="BS963" s="11"/>
      <c r="BT963" s="105"/>
      <c r="BU963" s="105"/>
      <c r="BV963"/>
      <c r="BW963" s="5"/>
      <c r="BX963" s="5"/>
      <c r="BY963" s="1"/>
      <c r="BZ963" s="1"/>
      <c r="CA963" s="6"/>
      <c r="CB963" s="1"/>
      <c r="CC963"/>
      <c r="CD963" s="23"/>
      <c r="CE963" s="23"/>
      <c r="CF963" s="8"/>
      <c r="CG963" s="107"/>
      <c r="CH963" s="1"/>
      <c r="CI963" s="109"/>
      <c r="CJ963" s="10"/>
      <c r="CK963" s="10"/>
      <c r="CL963" s="106"/>
      <c r="CM963" s="1"/>
      <c r="CN963" s="1"/>
      <c r="CO963" s="1"/>
      <c r="CP963" s="1"/>
      <c r="CQ963" s="1"/>
      <c r="CR963" s="1"/>
      <c r="CS963" s="1"/>
      <c r="CT963" s="1"/>
      <c r="CU963"/>
      <c r="CV963"/>
    </row>
    <row r="964" spans="1:100">
      <c r="A964" s="1"/>
      <c r="B964" s="2"/>
      <c r="E964" s="1"/>
      <c r="F964" s="2"/>
      <c r="H964" s="3"/>
      <c r="J964" s="3"/>
      <c r="K964" s="3"/>
      <c r="L964" s="1"/>
      <c r="M964" s="4"/>
      <c r="O964" s="1"/>
      <c r="U964" s="1"/>
      <c r="V964"/>
      <c r="X964" s="111"/>
      <c r="Z964"/>
      <c r="AA964"/>
      <c r="AB964"/>
      <c r="AD964" s="103"/>
      <c r="AE964" s="103"/>
      <c r="AH964"/>
      <c r="AK964" s="107"/>
      <c r="AL964" s="107"/>
      <c r="AM964" s="1"/>
      <c r="AP964" s="100"/>
      <c r="AQ964" s="100"/>
      <c r="AR964" s="100"/>
      <c r="AS964" s="3"/>
      <c r="AT964" s="151"/>
      <c r="AU964"/>
      <c r="AV964" s="147"/>
      <c r="AW964" s="34"/>
      <c r="AY964" s="182"/>
      <c r="BA964" s="100"/>
      <c r="BB964" s="100"/>
      <c r="BC964" s="147"/>
      <c r="BE964" s="1"/>
      <c r="BI964"/>
      <c r="BK964" s="103"/>
      <c r="BL964" s="147"/>
      <c r="BM964" s="1"/>
      <c r="BN964" s="103"/>
      <c r="BO964" s="147"/>
      <c r="BQ964" s="147"/>
      <c r="BR964" s="6"/>
      <c r="BS964" s="11"/>
      <c r="BT964" s="105"/>
      <c r="BU964" s="105"/>
      <c r="BW964" s="5"/>
      <c r="BX964" s="5"/>
      <c r="CA964" s="6"/>
      <c r="CB964" s="1"/>
      <c r="CD964" s="23"/>
      <c r="CE964" s="23"/>
      <c r="CF964" s="8"/>
      <c r="CG964" s="107"/>
      <c r="CI964" s="109"/>
      <c r="CK964" s="10"/>
      <c r="CL964" s="106"/>
      <c r="CR964" s="1"/>
      <c r="CS964" s="1"/>
      <c r="CT964" s="1"/>
    </row>
    <row r="965" spans="1:100">
      <c r="A965" s="1"/>
      <c r="B965" s="2"/>
      <c r="E965" s="1"/>
      <c r="F965" s="2"/>
      <c r="H965" s="3"/>
      <c r="J965" s="3"/>
      <c r="K965" s="3"/>
      <c r="L965" s="1"/>
      <c r="M965" s="4"/>
      <c r="O965" s="1"/>
      <c r="U965" s="1"/>
      <c r="V965"/>
      <c r="X965" s="111"/>
      <c r="Z965"/>
      <c r="AA965"/>
      <c r="AB965"/>
      <c r="AD965" s="103"/>
      <c r="AE965" s="103"/>
      <c r="AH965"/>
      <c r="AK965" s="107"/>
      <c r="AL965" s="107"/>
      <c r="AM965" s="1"/>
      <c r="AP965" s="100"/>
      <c r="AQ965" s="100"/>
      <c r="AR965" s="100"/>
      <c r="AS965" s="3"/>
      <c r="AT965" s="151"/>
      <c r="AU965"/>
      <c r="AV965" s="147"/>
      <c r="AW965" s="34"/>
      <c r="AY965" s="182"/>
      <c r="BA965" s="100"/>
      <c r="BB965" s="100"/>
      <c r="BC965" s="147"/>
      <c r="BE965" s="1"/>
      <c r="BI965"/>
      <c r="BK965"/>
      <c r="BL965" s="147"/>
      <c r="BM965" s="1"/>
      <c r="BN965" s="103"/>
      <c r="BO965" s="147"/>
      <c r="BQ965" s="147"/>
      <c r="BR965" s="6"/>
      <c r="BS965" s="11"/>
      <c r="BT965" s="105"/>
      <c r="BU965" s="105"/>
      <c r="BW965" s="5"/>
      <c r="BX965" s="5"/>
      <c r="CA965" s="6"/>
      <c r="CB965" s="1"/>
      <c r="CD965" s="23"/>
      <c r="CE965" s="23"/>
      <c r="CF965" s="8"/>
      <c r="CG965" s="107"/>
      <c r="CI965" s="109"/>
      <c r="CK965" s="10"/>
      <c r="CL965" s="106"/>
      <c r="CR965" s="1"/>
      <c r="CS965" s="1"/>
      <c r="CT965" s="1"/>
    </row>
    <row r="966" spans="1:100">
      <c r="A966" s="1"/>
      <c r="B966" s="2"/>
      <c r="E966" s="1"/>
      <c r="F966" s="2"/>
      <c r="H966" s="3"/>
      <c r="J966" s="3"/>
      <c r="K966" s="3"/>
      <c r="L966" s="1"/>
      <c r="M966" s="4"/>
      <c r="O966" s="1"/>
      <c r="U966" s="1"/>
      <c r="V966"/>
      <c r="X966" s="111"/>
      <c r="Z966"/>
      <c r="AA966"/>
      <c r="AB966"/>
      <c r="AD966" s="103"/>
      <c r="AE966" s="103"/>
      <c r="AH966"/>
      <c r="AK966" s="107"/>
      <c r="AL966" s="107"/>
      <c r="AM966" s="1"/>
      <c r="AP966" s="100"/>
      <c r="AQ966" s="100"/>
      <c r="AR966" s="100"/>
      <c r="AS966" s="3"/>
      <c r="AT966" s="151"/>
      <c r="AU966"/>
      <c r="AV966" s="147"/>
      <c r="AW966" s="34"/>
      <c r="AY966" s="182"/>
      <c r="BA966" s="100"/>
      <c r="BB966" s="100"/>
      <c r="BC966" s="147"/>
      <c r="BE966" s="1"/>
      <c r="BI966"/>
      <c r="BK966"/>
      <c r="BL966" s="147"/>
      <c r="BM966" s="1"/>
      <c r="BN966" s="103"/>
      <c r="BO966" s="147"/>
      <c r="BQ966" s="147"/>
      <c r="BR966" s="6"/>
      <c r="BS966" s="11"/>
      <c r="BT966" s="105"/>
      <c r="BU966" s="105"/>
      <c r="BW966" s="5"/>
      <c r="BX966" s="5"/>
      <c r="CA966" s="6"/>
      <c r="CB966" s="1"/>
      <c r="CD966" s="23"/>
      <c r="CE966" s="23"/>
      <c r="CF966" s="8"/>
      <c r="CG966" s="107"/>
      <c r="CI966" s="109"/>
      <c r="CK966" s="10"/>
      <c r="CL966" s="106"/>
      <c r="CR966" s="1"/>
      <c r="CS966" s="1"/>
      <c r="CT966" s="1"/>
    </row>
    <row r="967" spans="1:100">
      <c r="A967" s="1"/>
      <c r="B967" s="2"/>
      <c r="E967" s="1"/>
      <c r="F967" s="2"/>
      <c r="H967" s="3"/>
      <c r="J967" s="3"/>
      <c r="K967" s="3"/>
      <c r="L967" s="1"/>
      <c r="M967" s="4"/>
      <c r="O967" s="1"/>
      <c r="U967" s="1"/>
      <c r="V967"/>
      <c r="X967" s="111"/>
      <c r="Z967"/>
      <c r="AA967"/>
      <c r="AB967"/>
      <c r="AD967" s="103"/>
      <c r="AE967" s="103"/>
      <c r="AH967"/>
      <c r="AK967" s="107"/>
      <c r="AL967" s="107"/>
      <c r="AM967" s="1"/>
      <c r="AP967" s="100"/>
      <c r="AQ967" s="100"/>
      <c r="AR967" s="100"/>
      <c r="AS967" s="3"/>
      <c r="AT967" s="151"/>
      <c r="AU967"/>
      <c r="AV967" s="147"/>
      <c r="AW967" s="34"/>
      <c r="AY967" s="182"/>
      <c r="BA967" s="100"/>
      <c r="BB967" s="100"/>
      <c r="BC967" s="147"/>
      <c r="BE967" s="1"/>
      <c r="BI967" s="103"/>
      <c r="BK967"/>
      <c r="BL967" s="147"/>
      <c r="BM967" s="1"/>
      <c r="BN967" s="103"/>
      <c r="BO967" s="147"/>
      <c r="BQ967" s="147"/>
      <c r="BR967" s="6"/>
      <c r="BS967" s="11"/>
      <c r="BT967" s="105"/>
      <c r="BU967" s="105"/>
      <c r="BW967" s="5"/>
      <c r="BX967" s="5"/>
      <c r="CA967" s="6"/>
      <c r="CB967" s="1"/>
      <c r="CD967" s="23"/>
      <c r="CE967" s="23"/>
      <c r="CF967" s="8"/>
      <c r="CG967" s="107"/>
      <c r="CI967" s="109"/>
      <c r="CK967" s="10"/>
      <c r="CL967" s="106"/>
      <c r="CR967" s="1"/>
      <c r="CS967" s="1"/>
      <c r="CT967" s="1"/>
    </row>
    <row r="968" spans="1:100">
      <c r="A968" s="1"/>
      <c r="B968" s="2"/>
      <c r="E968" s="1"/>
      <c r="F968" s="2"/>
      <c r="H968" s="3"/>
      <c r="J968" s="3"/>
      <c r="K968" s="3"/>
      <c r="L968" s="1"/>
      <c r="M968" s="4"/>
      <c r="O968" s="1"/>
      <c r="U968" s="1"/>
      <c r="V968"/>
      <c r="X968" s="111"/>
      <c r="Z968"/>
      <c r="AA968"/>
      <c r="AB968"/>
      <c r="AD968" s="103"/>
      <c r="AE968" s="103"/>
      <c r="AH968"/>
      <c r="AK968" s="107"/>
      <c r="AL968" s="107"/>
      <c r="AM968" s="1"/>
      <c r="AP968" s="100"/>
      <c r="AQ968" s="100"/>
      <c r="AR968" s="100"/>
      <c r="AS968" s="3"/>
      <c r="AT968" s="151"/>
      <c r="AU968"/>
      <c r="AV968" s="147"/>
      <c r="AW968" s="34"/>
      <c r="AY968" s="182"/>
      <c r="BA968" s="100"/>
      <c r="BB968" s="100"/>
      <c r="BC968" s="147"/>
      <c r="BE968" s="1"/>
      <c r="BI968"/>
      <c r="BK968"/>
      <c r="BL968" s="147"/>
      <c r="BM968" s="1"/>
      <c r="BN968" s="103"/>
      <c r="BO968" s="147"/>
      <c r="BQ968" s="147"/>
      <c r="BR968" s="6"/>
      <c r="BS968" s="11"/>
      <c r="BT968" s="105"/>
      <c r="BU968" s="105"/>
      <c r="BW968" s="5"/>
      <c r="BX968" s="5"/>
      <c r="CA968" s="6"/>
      <c r="CB968" s="1"/>
      <c r="CD968" s="23"/>
      <c r="CE968" s="23"/>
      <c r="CF968" s="8"/>
      <c r="CG968" s="107"/>
      <c r="CI968" s="109"/>
      <c r="CK968" s="10"/>
      <c r="CL968" s="106"/>
      <c r="CR968" s="1"/>
      <c r="CS968" s="1"/>
      <c r="CT968" s="1"/>
    </row>
    <row r="969" spans="1:100">
      <c r="A969" s="1"/>
      <c r="B969" s="2"/>
      <c r="E969" s="1"/>
      <c r="F969" s="2"/>
      <c r="H969" s="3"/>
      <c r="J969" s="3"/>
      <c r="K969" s="3"/>
      <c r="L969" s="1"/>
      <c r="M969" s="4"/>
      <c r="O969" s="1"/>
      <c r="U969" s="1"/>
      <c r="V969"/>
      <c r="X969" s="111"/>
      <c r="Y969"/>
      <c r="Z969"/>
      <c r="AA969"/>
      <c r="AB969"/>
      <c r="AD969" s="103"/>
      <c r="AE969" s="103"/>
      <c r="AH969"/>
      <c r="AK969" s="107"/>
      <c r="AL969" s="107"/>
      <c r="AM969" s="1"/>
      <c r="AP969" s="100"/>
      <c r="AQ969" s="100"/>
      <c r="AR969" s="100"/>
      <c r="AS969" s="3"/>
      <c r="AT969" s="151"/>
      <c r="AU969"/>
      <c r="AV969" s="147"/>
      <c r="AW969" s="34"/>
      <c r="AY969" s="182"/>
      <c r="BA969" s="100"/>
      <c r="BB969" s="100"/>
      <c r="BC969" s="147"/>
      <c r="BE969" s="1"/>
      <c r="BI969"/>
      <c r="BK969"/>
      <c r="BL969" s="147"/>
      <c r="BM969" s="1"/>
      <c r="BN969" s="103"/>
      <c r="BO969" s="147"/>
      <c r="BQ969" s="147"/>
      <c r="BR969" s="6"/>
      <c r="BS969" s="11"/>
      <c r="BT969" s="105"/>
      <c r="BU969" s="105"/>
      <c r="BW969" s="5"/>
      <c r="BX969" s="5"/>
      <c r="CA969" s="6"/>
      <c r="CB969" s="1"/>
      <c r="CD969" s="23"/>
      <c r="CE969" s="23"/>
      <c r="CF969" s="8"/>
      <c r="CG969" s="107"/>
      <c r="CI969" s="109"/>
      <c r="CK969" s="10"/>
      <c r="CL969" s="106"/>
      <c r="CR969" s="1"/>
      <c r="CS969" s="1"/>
      <c r="CT969" s="1"/>
    </row>
    <row r="970" spans="1:100">
      <c r="A970" s="1"/>
      <c r="B970" s="2"/>
      <c r="E970" s="1"/>
      <c r="F970" s="2"/>
      <c r="H970" s="3"/>
      <c r="J970" s="3"/>
      <c r="K970" s="3"/>
      <c r="L970" s="1"/>
      <c r="M970" s="4"/>
      <c r="O970" s="1"/>
      <c r="U970" s="1"/>
      <c r="V970"/>
      <c r="X970" s="111"/>
      <c r="Z970"/>
      <c r="AA970"/>
      <c r="AB970"/>
      <c r="AD970" s="103"/>
      <c r="AE970" s="103"/>
      <c r="AH970"/>
      <c r="AK970" s="107"/>
      <c r="AL970" s="107"/>
      <c r="AM970" s="1"/>
      <c r="AP970" s="100"/>
      <c r="AQ970" s="100"/>
      <c r="AR970" s="100"/>
      <c r="AS970" s="3"/>
      <c r="AT970" s="151"/>
      <c r="AU970"/>
      <c r="AV970" s="147"/>
      <c r="AW970" s="34"/>
      <c r="AY970" s="182"/>
      <c r="BA970" s="100"/>
      <c r="BB970" s="100"/>
      <c r="BC970" s="147"/>
      <c r="BE970" s="1"/>
      <c r="BI970"/>
      <c r="BK970"/>
      <c r="BL970" s="147"/>
      <c r="BM970" s="1"/>
      <c r="BN970" s="103"/>
      <c r="BO970" s="6"/>
      <c r="BP970" s="103"/>
      <c r="BQ970" s="147"/>
      <c r="BR970" s="6"/>
      <c r="BS970" s="11"/>
      <c r="BT970" s="105"/>
      <c r="BU970" s="105"/>
      <c r="BW970" s="5"/>
      <c r="BX970" s="5"/>
      <c r="CA970" s="6"/>
      <c r="CB970" s="1"/>
      <c r="CD970" s="23"/>
      <c r="CE970" s="23"/>
      <c r="CF970" s="8"/>
      <c r="CG970" s="107"/>
      <c r="CI970" s="109"/>
      <c r="CK970" s="10"/>
      <c r="CL970" s="106"/>
      <c r="CR970" s="1"/>
      <c r="CS970" s="1"/>
      <c r="CT970" s="1"/>
    </row>
    <row r="971" spans="1:100">
      <c r="A971" s="1"/>
      <c r="B971" s="2"/>
      <c r="E971" s="1"/>
      <c r="F971" s="2"/>
      <c r="H971" s="3"/>
      <c r="J971" s="3"/>
      <c r="K971" s="3"/>
      <c r="L971" s="1"/>
      <c r="M971" s="4"/>
      <c r="O971" s="1"/>
      <c r="U971" s="1"/>
      <c r="V971"/>
      <c r="X971" s="111"/>
      <c r="Z971"/>
      <c r="AA971"/>
      <c r="AB971"/>
      <c r="AD971" s="103"/>
      <c r="AE971" s="103"/>
      <c r="AH971"/>
      <c r="AK971" s="107"/>
      <c r="AL971" s="107"/>
      <c r="AM971" s="1"/>
      <c r="AP971" s="100"/>
      <c r="AQ971" s="100"/>
      <c r="AR971" s="100"/>
      <c r="AS971" s="3"/>
      <c r="AT971" s="151"/>
      <c r="AU971"/>
      <c r="AV971" s="147"/>
      <c r="AW971" s="34"/>
      <c r="AY971" s="182"/>
      <c r="BA971" s="100"/>
      <c r="BB971" s="100"/>
      <c r="BC971" s="147"/>
      <c r="BE971" s="1"/>
      <c r="BI971"/>
      <c r="BK971"/>
      <c r="BL971" s="147"/>
      <c r="BM971" s="1"/>
      <c r="BN971" s="103"/>
      <c r="BO971" s="147"/>
      <c r="BQ971" s="147"/>
      <c r="BR971" s="6"/>
      <c r="BS971" s="11"/>
      <c r="BT971" s="105"/>
      <c r="BU971" s="105"/>
      <c r="BW971" s="5"/>
      <c r="BX971" s="5"/>
      <c r="CA971" s="6"/>
      <c r="CB971" s="1"/>
      <c r="CD971" s="23"/>
      <c r="CE971" s="23"/>
      <c r="CF971" s="8"/>
      <c r="CG971" s="107"/>
      <c r="CI971" s="109"/>
      <c r="CK971" s="10"/>
      <c r="CL971" s="106"/>
      <c r="CR971" s="1"/>
      <c r="CS971" s="1"/>
      <c r="CT971" s="1"/>
    </row>
    <row r="972" spans="1:100">
      <c r="A972" s="1"/>
      <c r="B972" s="2"/>
      <c r="E972" s="1"/>
      <c r="F972" s="2"/>
      <c r="H972" s="3"/>
      <c r="J972" s="3"/>
      <c r="K972" s="3"/>
      <c r="L972" s="1"/>
      <c r="M972" s="4"/>
      <c r="O972" s="1"/>
      <c r="U972" s="1"/>
      <c r="V972"/>
      <c r="X972" s="111"/>
      <c r="Z972"/>
      <c r="AA972"/>
      <c r="AB972"/>
      <c r="AD972" s="103"/>
      <c r="AE972" s="103"/>
      <c r="AH972"/>
      <c r="AK972" s="107"/>
      <c r="AL972" s="107"/>
      <c r="AM972" s="1"/>
      <c r="AP972" s="100"/>
      <c r="AQ972" s="100"/>
      <c r="AR972" s="100"/>
      <c r="AS972" s="3"/>
      <c r="AT972" s="151"/>
      <c r="AU972"/>
      <c r="AV972" s="147"/>
      <c r="AW972" s="34"/>
      <c r="AY972" s="182"/>
      <c r="BA972" s="100"/>
      <c r="BB972" s="100"/>
      <c r="BC972" s="147"/>
      <c r="BE972" s="1"/>
      <c r="BI972"/>
      <c r="BK972"/>
      <c r="BL972" s="147"/>
      <c r="BM972" s="1"/>
      <c r="BN972" s="103"/>
      <c r="BO972" s="147"/>
      <c r="BQ972" s="147"/>
      <c r="BR972" s="147"/>
      <c r="BS972" s="11"/>
      <c r="BT972" s="105"/>
      <c r="BU972" s="105"/>
      <c r="BW972" s="5"/>
      <c r="BX972" s="5"/>
      <c r="CA972" s="6"/>
      <c r="CB972" s="1"/>
      <c r="CD972" s="23"/>
      <c r="CE972" s="23"/>
      <c r="CF972" s="8"/>
      <c r="CG972" s="107"/>
      <c r="CI972" s="109"/>
      <c r="CK972" s="10"/>
      <c r="CL972" s="106"/>
      <c r="CR972" s="1"/>
      <c r="CS972" s="1"/>
      <c r="CT972" s="1"/>
    </row>
    <row r="973" spans="1:100">
      <c r="A973" s="1"/>
      <c r="B973" s="2"/>
      <c r="E973" s="1"/>
      <c r="F973" s="2"/>
      <c r="H973" s="3"/>
      <c r="J973" s="3"/>
      <c r="K973" s="3"/>
      <c r="L973" s="1"/>
      <c r="M973" s="4"/>
      <c r="O973" s="1"/>
      <c r="U973" s="1"/>
      <c r="V973"/>
      <c r="X973" s="111"/>
      <c r="Z973"/>
      <c r="AA973"/>
      <c r="AB973"/>
      <c r="AD973" s="103"/>
      <c r="AE973" s="103"/>
      <c r="AH973"/>
      <c r="AK973" s="107"/>
      <c r="AL973" s="107"/>
      <c r="AM973" s="1"/>
      <c r="AP973" s="100"/>
      <c r="AQ973" s="100"/>
      <c r="AR973" s="100"/>
      <c r="AS973" s="3"/>
      <c r="AT973" s="151"/>
      <c r="AU973"/>
      <c r="AV973" s="147"/>
      <c r="AW973" s="34"/>
      <c r="AY973" s="182"/>
      <c r="BA973" s="100"/>
      <c r="BB973" s="100"/>
      <c r="BC973" s="147"/>
      <c r="BE973" s="1"/>
      <c r="BI973"/>
      <c r="BK973"/>
      <c r="BL973" s="147"/>
      <c r="BM973" s="1"/>
      <c r="BN973" s="103"/>
      <c r="BO973" s="147"/>
      <c r="BQ973" s="147"/>
      <c r="BR973" s="147"/>
      <c r="BS973" s="11"/>
      <c r="BT973" s="105"/>
      <c r="BU973" s="105"/>
      <c r="BW973" s="5"/>
      <c r="BX973" s="5"/>
      <c r="CA973" s="6"/>
      <c r="CB973" s="1"/>
      <c r="CD973" s="23"/>
      <c r="CE973" s="23"/>
      <c r="CF973" s="8"/>
      <c r="CG973" s="107"/>
      <c r="CI973" s="109"/>
      <c r="CK973" s="10"/>
      <c r="CL973" s="106"/>
      <c r="CR973" s="1"/>
      <c r="CS973" s="1"/>
      <c r="CT973" s="1"/>
    </row>
    <row r="974" spans="1:100">
      <c r="A974" s="1"/>
      <c r="B974" s="2"/>
      <c r="E974" s="1"/>
      <c r="F974" s="2"/>
      <c r="H974" s="3"/>
      <c r="J974" s="3"/>
      <c r="K974" s="3"/>
      <c r="L974" s="1"/>
      <c r="M974" s="4"/>
      <c r="O974" s="1"/>
      <c r="U974" s="1"/>
      <c r="V974"/>
      <c r="X974" s="111"/>
      <c r="Z974"/>
      <c r="AA974"/>
      <c r="AB974"/>
      <c r="AD974" s="103"/>
      <c r="AE974" s="103"/>
      <c r="AH974"/>
      <c r="AK974" s="107"/>
      <c r="AL974" s="107"/>
      <c r="AM974" s="1"/>
      <c r="AP974" s="100"/>
      <c r="AQ974" s="100"/>
      <c r="AR974" s="100"/>
      <c r="AS974" s="3"/>
      <c r="AT974" s="151"/>
      <c r="AU974"/>
      <c r="AV974" s="147"/>
      <c r="AW974" s="34"/>
      <c r="AY974" s="182"/>
      <c r="BA974" s="100"/>
      <c r="BB974" s="100"/>
      <c r="BC974" s="147"/>
      <c r="BE974" s="1"/>
      <c r="BI974"/>
      <c r="BK974"/>
      <c r="BL974" s="6"/>
      <c r="BM974" s="1"/>
      <c r="BN974" s="103"/>
      <c r="BO974" s="6"/>
      <c r="BQ974" s="6"/>
      <c r="BR974" s="6"/>
      <c r="BS974" s="11"/>
      <c r="BT974" s="105"/>
      <c r="BU974" s="105"/>
      <c r="BW974" s="5"/>
      <c r="BX974" s="5"/>
      <c r="CA974" s="6"/>
      <c r="CB974" s="1"/>
      <c r="CD974" s="23"/>
      <c r="CE974" s="23"/>
      <c r="CF974" s="8"/>
      <c r="CG974" s="107"/>
      <c r="CI974" s="109"/>
      <c r="CK974" s="10"/>
      <c r="CL974" s="106"/>
      <c r="CR974" s="1"/>
      <c r="CS974" s="1"/>
      <c r="CT974" s="1"/>
    </row>
    <row r="975" spans="1:100">
      <c r="A975" s="1"/>
      <c r="B975" s="2"/>
      <c r="E975" s="1"/>
      <c r="F975" s="2"/>
      <c r="H975" s="3"/>
      <c r="J975" s="3"/>
      <c r="K975" s="3"/>
      <c r="L975" s="1"/>
      <c r="M975" s="4"/>
      <c r="O975" s="1"/>
      <c r="U975" s="1"/>
      <c r="V975"/>
      <c r="X975" s="111"/>
      <c r="Z975"/>
      <c r="AA975"/>
      <c r="AB975"/>
      <c r="AD975" s="103"/>
      <c r="AE975" s="103"/>
      <c r="AH975"/>
      <c r="AK975" s="107"/>
      <c r="AL975" s="107"/>
      <c r="AM975" s="1"/>
      <c r="AP975" s="100"/>
      <c r="AQ975" s="100"/>
      <c r="AR975" s="100"/>
      <c r="AS975" s="3"/>
      <c r="AT975" s="151"/>
      <c r="AU975"/>
      <c r="AV975" s="147"/>
      <c r="AW975" s="34"/>
      <c r="AY975" s="182"/>
      <c r="BA975" s="100"/>
      <c r="BB975" s="100"/>
      <c r="BC975" s="147"/>
      <c r="BE975" s="1"/>
      <c r="BI975"/>
      <c r="BK975"/>
      <c r="BL975" s="147"/>
      <c r="BM975" s="1"/>
      <c r="BN975" s="103"/>
      <c r="BO975" s="147"/>
      <c r="BQ975" s="147"/>
      <c r="BR975" s="6"/>
      <c r="BS975" s="11"/>
      <c r="BT975" s="105"/>
      <c r="BU975" s="105"/>
      <c r="BW975" s="5"/>
      <c r="BX975" s="5"/>
      <c r="CA975" s="6"/>
      <c r="CB975" s="1"/>
      <c r="CD975" s="23"/>
      <c r="CE975" s="23"/>
      <c r="CF975" s="8"/>
      <c r="CG975" s="107"/>
      <c r="CI975" s="109"/>
      <c r="CK975" s="10"/>
      <c r="CL975" s="106"/>
      <c r="CR975" s="1"/>
      <c r="CS975" s="1"/>
      <c r="CT975" s="1"/>
    </row>
    <row r="976" spans="1:100">
      <c r="A976" s="1"/>
      <c r="B976" s="2"/>
      <c r="E976" s="1"/>
      <c r="F976" s="2"/>
      <c r="H976" s="3"/>
      <c r="J976" s="3"/>
      <c r="K976" s="3"/>
      <c r="L976" s="1"/>
      <c r="M976" s="4"/>
      <c r="O976" s="1"/>
      <c r="U976" s="1"/>
      <c r="V976"/>
      <c r="X976" s="111"/>
      <c r="Z976"/>
      <c r="AA976"/>
      <c r="AB976"/>
      <c r="AD976" s="103"/>
      <c r="AE976" s="103"/>
      <c r="AH976"/>
      <c r="AK976" s="107"/>
      <c r="AL976" s="107"/>
      <c r="AM976" s="1"/>
      <c r="AP976" s="100"/>
      <c r="AQ976" s="100"/>
      <c r="AR976" s="100"/>
      <c r="AS976" s="3"/>
      <c r="AT976" s="151"/>
      <c r="AU976"/>
      <c r="AV976" s="147"/>
      <c r="AW976" s="34"/>
      <c r="AY976" s="182"/>
      <c r="BA976" s="100"/>
      <c r="BB976" s="100"/>
      <c r="BC976" s="147"/>
      <c r="BE976" s="1"/>
      <c r="BI976"/>
      <c r="BK976"/>
      <c r="BL976" s="147"/>
      <c r="BM976" s="1"/>
      <c r="BN976" s="103"/>
      <c r="BO976" s="147"/>
      <c r="BQ976" s="147"/>
      <c r="BR976" s="147"/>
      <c r="BS976" s="11"/>
      <c r="BT976" s="105"/>
      <c r="BU976" s="105"/>
      <c r="BW976" s="5"/>
      <c r="BX976" s="5"/>
      <c r="CA976" s="6"/>
      <c r="CB976" s="1"/>
      <c r="CD976" s="23"/>
      <c r="CE976" s="23"/>
      <c r="CF976" s="8"/>
      <c r="CG976" s="107"/>
      <c r="CI976" s="109"/>
      <c r="CK976" s="10"/>
      <c r="CL976" s="106"/>
      <c r="CR976" s="1"/>
      <c r="CS976" s="1"/>
      <c r="CT976" s="1"/>
    </row>
    <row r="977" spans="1:98">
      <c r="A977" s="1"/>
      <c r="B977" s="2"/>
      <c r="E977" s="1"/>
      <c r="F977" s="2"/>
      <c r="H977" s="3"/>
      <c r="J977" s="3"/>
      <c r="K977" s="3"/>
      <c r="L977" s="1"/>
      <c r="M977" s="4"/>
      <c r="O977" s="1"/>
      <c r="U977" s="1"/>
      <c r="V977"/>
      <c r="X977" s="111"/>
      <c r="Z977"/>
      <c r="AA977"/>
      <c r="AB977"/>
      <c r="AD977" s="103"/>
      <c r="AE977" s="103"/>
      <c r="AH977"/>
      <c r="AK977" s="107"/>
      <c r="AL977" s="107"/>
      <c r="AM977" s="1"/>
      <c r="AP977" s="100"/>
      <c r="AQ977" s="100"/>
      <c r="AR977" s="100"/>
      <c r="AS977" s="3"/>
      <c r="AT977" s="151"/>
      <c r="AU977"/>
      <c r="AV977" s="147"/>
      <c r="AW977" s="34"/>
      <c r="AY977" s="182"/>
      <c r="BA977" s="100"/>
      <c r="BB977" s="100"/>
      <c r="BC977" s="147"/>
      <c r="BE977" s="1"/>
      <c r="BI977"/>
      <c r="BK977"/>
      <c r="BL977" s="147"/>
      <c r="BM977" s="1"/>
      <c r="BN977" s="103"/>
      <c r="BO977" s="147"/>
      <c r="BQ977" s="147"/>
      <c r="BR977" s="6"/>
      <c r="BS977" s="11"/>
      <c r="BT977" s="105"/>
      <c r="BU977" s="105"/>
      <c r="BW977" s="5"/>
      <c r="BX977" s="5"/>
      <c r="CA977" s="6"/>
      <c r="CB977" s="1"/>
      <c r="CD977" s="23"/>
      <c r="CE977" s="23"/>
      <c r="CF977" s="8"/>
      <c r="CG977" s="107"/>
      <c r="CI977" s="109"/>
      <c r="CK977" s="10"/>
      <c r="CL977" s="106"/>
      <c r="CR977" s="1"/>
      <c r="CS977" s="1"/>
      <c r="CT977" s="1"/>
    </row>
    <row r="978" spans="1:98">
      <c r="A978" s="1"/>
      <c r="B978" s="2"/>
      <c r="E978" s="1"/>
      <c r="F978" s="2"/>
      <c r="H978" s="3"/>
      <c r="J978" s="3"/>
      <c r="K978" s="3"/>
      <c r="L978" s="1"/>
      <c r="M978" s="4"/>
      <c r="O978" s="1"/>
      <c r="U978" s="1"/>
      <c r="V978"/>
      <c r="X978" s="111"/>
      <c r="Z978"/>
      <c r="AA978"/>
      <c r="AB978"/>
      <c r="AD978" s="103"/>
      <c r="AE978" s="103"/>
      <c r="AH978"/>
      <c r="AK978" s="107"/>
      <c r="AL978" s="107"/>
      <c r="AM978" s="1"/>
      <c r="AP978" s="100"/>
      <c r="AQ978" s="100"/>
      <c r="AR978" s="100"/>
      <c r="AS978" s="3"/>
      <c r="AT978" s="151"/>
      <c r="AU978"/>
      <c r="AV978" s="147"/>
      <c r="AW978" s="34"/>
      <c r="AY978" s="182"/>
      <c r="BA978" s="100"/>
      <c r="BB978" s="100"/>
      <c r="BC978" s="147"/>
      <c r="BE978" s="1"/>
      <c r="BI978"/>
      <c r="BK978"/>
      <c r="BL978" s="147"/>
      <c r="BM978" s="1"/>
      <c r="BN978" s="103"/>
      <c r="BO978" s="147"/>
      <c r="BQ978" s="147"/>
      <c r="BR978" s="147"/>
      <c r="BS978" s="11"/>
      <c r="BT978" s="105"/>
      <c r="BU978" s="105"/>
      <c r="BW978" s="5"/>
      <c r="BX978" s="5"/>
      <c r="CA978" s="6"/>
      <c r="CB978" s="1"/>
      <c r="CD978" s="23"/>
      <c r="CE978" s="23"/>
      <c r="CF978" s="8"/>
      <c r="CG978" s="107"/>
      <c r="CI978" s="109"/>
      <c r="CK978" s="10"/>
      <c r="CL978" s="106"/>
      <c r="CR978" s="1"/>
      <c r="CS978" s="1"/>
      <c r="CT978" s="1"/>
    </row>
    <row r="979" spans="1:98">
      <c r="A979" s="1"/>
      <c r="B979" s="2"/>
      <c r="E979" s="1"/>
      <c r="F979" s="2"/>
      <c r="H979" s="3"/>
      <c r="J979" s="3"/>
      <c r="K979" s="3"/>
      <c r="L979" s="1"/>
      <c r="M979" s="4"/>
      <c r="O979" s="1"/>
      <c r="U979" s="1"/>
      <c r="V979"/>
      <c r="X979" s="111"/>
      <c r="Z979"/>
      <c r="AA979"/>
      <c r="AB979"/>
      <c r="AD979" s="103"/>
      <c r="AE979" s="103"/>
      <c r="AH979"/>
      <c r="AK979" s="107"/>
      <c r="AL979" s="107"/>
      <c r="AM979" s="1"/>
      <c r="AP979" s="100"/>
      <c r="AQ979" s="100"/>
      <c r="AR979" s="100"/>
      <c r="AS979" s="3"/>
      <c r="AT979" s="151"/>
      <c r="AU979"/>
      <c r="AV979" s="147"/>
      <c r="AW979" s="34"/>
      <c r="AY979" s="182"/>
      <c r="BA979" s="100"/>
      <c r="BB979" s="100"/>
      <c r="BC979" s="147"/>
      <c r="BE979" s="1"/>
      <c r="BI979"/>
      <c r="BK979"/>
      <c r="BL979" s="147"/>
      <c r="BM979" s="1"/>
      <c r="BN979" s="103"/>
      <c r="BO979" s="147"/>
      <c r="BQ979" s="147"/>
      <c r="BR979" s="6"/>
      <c r="BS979" s="11"/>
      <c r="BT979" s="105"/>
      <c r="BU979" s="105"/>
      <c r="BW979" s="5"/>
      <c r="BX979" s="5"/>
      <c r="CA979" s="6"/>
      <c r="CB979" s="1"/>
      <c r="CD979" s="23"/>
      <c r="CE979" s="23"/>
      <c r="CF979" s="8"/>
      <c r="CG979" s="107"/>
      <c r="CI979" s="109"/>
      <c r="CK979" s="10"/>
      <c r="CL979" s="106"/>
      <c r="CR979" s="1"/>
      <c r="CS979" s="1"/>
      <c r="CT979" s="1"/>
    </row>
    <row r="980" spans="1:98">
      <c r="A980" s="1"/>
      <c r="B980" s="2"/>
      <c r="E980" s="1"/>
      <c r="F980" s="2"/>
      <c r="H980" s="3"/>
      <c r="J980" s="3"/>
      <c r="K980" s="3"/>
      <c r="L980" s="1"/>
      <c r="M980" s="4"/>
      <c r="N980" s="144"/>
      <c r="O980" s="144"/>
      <c r="P980" s="145"/>
      <c r="Q980" s="145"/>
      <c r="R980" s="145"/>
      <c r="S980" s="145"/>
      <c r="T980" s="144"/>
      <c r="U980" s="144"/>
      <c r="V980" s="145"/>
      <c r="W980" s="144"/>
      <c r="X980" s="172"/>
      <c r="Y980" s="141"/>
      <c r="Z980" s="145"/>
      <c r="AA980" s="145"/>
      <c r="AB980" s="145"/>
      <c r="AC980" s="143"/>
      <c r="AD980" s="141"/>
      <c r="AE980" s="141"/>
      <c r="AF980" s="145"/>
      <c r="AG980" s="145"/>
      <c r="AH980" s="145"/>
      <c r="AI980" s="138"/>
      <c r="AJ980" s="138"/>
      <c r="AK980" s="175"/>
      <c r="AL980" s="175"/>
      <c r="AM980" s="144"/>
      <c r="AN980" s="145"/>
      <c r="AO980" s="145"/>
      <c r="AP980" s="140"/>
      <c r="AQ980" s="140"/>
      <c r="AR980" s="140"/>
      <c r="AS980" s="137"/>
      <c r="AT980" s="176"/>
      <c r="AU980" s="145"/>
      <c r="AV980" s="173"/>
      <c r="AW980" s="137"/>
      <c r="AX980" s="145"/>
      <c r="AY980" s="183"/>
      <c r="AZ980" s="145"/>
      <c r="BA980" s="140"/>
      <c r="BB980" s="140"/>
      <c r="BC980" s="173"/>
      <c r="BD980" s="144"/>
      <c r="BE980" s="144"/>
      <c r="BF980" s="145"/>
      <c r="BG980" s="145"/>
      <c r="BH980" s="145"/>
      <c r="BI980" s="145"/>
      <c r="BJ980" s="144"/>
      <c r="BK980" s="141"/>
      <c r="BL980" s="186"/>
      <c r="BM980" s="144"/>
      <c r="BN980" s="141"/>
      <c r="BO980" s="173"/>
      <c r="BP980" s="144"/>
      <c r="BQ980" s="173"/>
      <c r="BR980" s="144"/>
      <c r="BS980" s="137"/>
      <c r="BT980" s="105"/>
      <c r="BU980" s="105"/>
      <c r="BV980" s="145"/>
      <c r="BW980" s="5"/>
      <c r="BX980" s="5"/>
      <c r="CA980" s="6"/>
      <c r="CB980" s="144"/>
      <c r="CC980" s="145"/>
      <c r="CD980" s="187"/>
      <c r="CE980" s="187"/>
      <c r="CF980" s="8"/>
      <c r="CG980" s="175"/>
      <c r="CH980" s="144"/>
      <c r="CI980" s="177"/>
      <c r="CJ980" s="139"/>
      <c r="CK980" s="139"/>
      <c r="CL980" s="136"/>
      <c r="CM980" s="144"/>
      <c r="CN980" s="144"/>
      <c r="CO980" s="144"/>
      <c r="CR980" s="1"/>
      <c r="CS980" s="1"/>
      <c r="CT980" s="1"/>
    </row>
    <row r="981" spans="1:98">
      <c r="A981" s="1"/>
      <c r="B981" s="2"/>
      <c r="E981" s="1"/>
      <c r="F981" s="2"/>
      <c r="H981" s="3"/>
      <c r="J981" s="3"/>
      <c r="K981" s="3"/>
      <c r="L981" s="1"/>
      <c r="M981" s="4"/>
      <c r="O981" s="1"/>
      <c r="U981" s="1"/>
      <c r="V981"/>
      <c r="X981" s="111"/>
      <c r="Z981"/>
      <c r="AA981"/>
      <c r="AB981"/>
      <c r="AD981" s="103"/>
      <c r="AE981" s="103"/>
      <c r="AH981"/>
      <c r="AK981" s="107"/>
      <c r="AL981" s="107"/>
      <c r="AM981" s="1"/>
      <c r="AP981" s="100"/>
      <c r="AQ981" s="100"/>
      <c r="AR981" s="100"/>
      <c r="AS981" s="3"/>
      <c r="AT981" s="151"/>
      <c r="AU981"/>
      <c r="AV981" s="147"/>
      <c r="AY981" s="182"/>
      <c r="BA981" s="100"/>
      <c r="BB981" s="100"/>
      <c r="BC981" s="147"/>
      <c r="BE981" s="1"/>
      <c r="BI981" s="103"/>
      <c r="BK981"/>
      <c r="BL981" s="147"/>
      <c r="BM981" s="1"/>
      <c r="BN981" s="103"/>
      <c r="BO981" s="147"/>
      <c r="BQ981" s="147"/>
      <c r="BR981" s="6"/>
      <c r="BS981" s="11"/>
      <c r="BT981" s="105"/>
      <c r="BU981" s="105"/>
      <c r="BW981" s="5"/>
      <c r="BX981" s="5"/>
      <c r="CA981" s="6"/>
      <c r="CB981" s="1"/>
      <c r="CD981" s="23"/>
      <c r="CE981" s="23"/>
      <c r="CF981" s="8"/>
      <c r="CG981" s="107"/>
      <c r="CI981" s="109"/>
      <c r="CK981" s="10"/>
      <c r="CL981" s="106"/>
      <c r="CR981" s="1"/>
      <c r="CS981" s="1"/>
      <c r="CT981" s="1"/>
    </row>
    <row r="982" spans="1:98">
      <c r="A982" s="1"/>
      <c r="B982" s="2"/>
      <c r="E982" s="1"/>
      <c r="F982" s="2"/>
      <c r="H982" s="3"/>
      <c r="J982" s="3"/>
      <c r="K982" s="3"/>
      <c r="L982" s="1"/>
      <c r="M982" s="4"/>
      <c r="O982" s="1"/>
      <c r="U982" s="1"/>
      <c r="V982"/>
      <c r="X982" s="111"/>
      <c r="Z982"/>
      <c r="AA982"/>
      <c r="AB982"/>
      <c r="AD982" s="103"/>
      <c r="AE982" s="103"/>
      <c r="AH982"/>
      <c r="AK982" s="107"/>
      <c r="AL982" s="107"/>
      <c r="AM982" s="1"/>
      <c r="AP982" s="100"/>
      <c r="AQ982" s="100"/>
      <c r="AR982" s="100"/>
      <c r="AS982" s="3"/>
      <c r="AT982" s="151"/>
      <c r="AU982"/>
      <c r="AV982" s="147"/>
      <c r="AY982" s="182"/>
      <c r="BA982" s="100"/>
      <c r="BB982" s="100"/>
      <c r="BC982" s="147"/>
      <c r="BE982" s="1"/>
      <c r="BI982"/>
      <c r="BK982"/>
      <c r="BL982" s="147"/>
      <c r="BM982" s="1"/>
      <c r="BN982" s="103"/>
      <c r="BO982" s="147"/>
      <c r="BQ982" s="147"/>
      <c r="BR982" s="6"/>
      <c r="BS982" s="11"/>
      <c r="BT982" s="105"/>
      <c r="BU982" s="105"/>
      <c r="BW982" s="5"/>
      <c r="BX982" s="5"/>
      <c r="CA982" s="6"/>
      <c r="CB982" s="1"/>
      <c r="CD982" s="23"/>
      <c r="CE982" s="23"/>
      <c r="CF982" s="8"/>
      <c r="CG982" s="107"/>
      <c r="CI982" s="109"/>
      <c r="CK982" s="10"/>
      <c r="CL982" s="106"/>
      <c r="CR982" s="1"/>
      <c r="CS982" s="1"/>
      <c r="CT982" s="1"/>
    </row>
    <row r="983" spans="1:98">
      <c r="A983" s="1"/>
      <c r="B983" s="2"/>
      <c r="E983" s="1"/>
      <c r="F983" s="2"/>
      <c r="H983" s="3"/>
      <c r="J983" s="3"/>
      <c r="K983" s="3"/>
      <c r="L983" s="1"/>
      <c r="M983" s="4"/>
      <c r="O983" s="1"/>
      <c r="U983" s="1"/>
      <c r="V983"/>
      <c r="X983" s="111"/>
      <c r="Z983"/>
      <c r="AA983"/>
      <c r="AB983"/>
      <c r="AD983" s="103"/>
      <c r="AE983" s="103"/>
      <c r="AH983"/>
      <c r="AK983" s="107"/>
      <c r="AL983" s="107"/>
      <c r="AM983" s="1"/>
      <c r="AP983" s="100"/>
      <c r="AQ983" s="100"/>
      <c r="AR983" s="100"/>
      <c r="AS983" s="3"/>
      <c r="AT983" s="151"/>
      <c r="AU983"/>
      <c r="AV983" s="147"/>
      <c r="AY983" s="182"/>
      <c r="BA983" s="100"/>
      <c r="BB983" s="100"/>
      <c r="BC983" s="147"/>
      <c r="BE983" s="1"/>
      <c r="BI983"/>
      <c r="BK983"/>
      <c r="BL983" s="6"/>
      <c r="BM983" s="1"/>
      <c r="BN983" s="103"/>
      <c r="BO983" s="6"/>
      <c r="BQ983" s="6"/>
      <c r="BR983" s="6"/>
      <c r="BS983" s="11"/>
      <c r="BT983" s="105"/>
      <c r="BU983" s="105"/>
      <c r="BW983" s="5"/>
      <c r="BX983" s="5"/>
      <c r="CA983" s="6"/>
      <c r="CB983" s="1"/>
      <c r="CD983" s="23"/>
      <c r="CE983" s="23"/>
      <c r="CF983" s="8"/>
      <c r="CG983" s="107"/>
      <c r="CI983" s="109"/>
      <c r="CK983" s="10"/>
      <c r="CL983" s="106"/>
      <c r="CR983" s="1"/>
      <c r="CS983" s="1"/>
      <c r="CT983" s="1"/>
    </row>
    <row r="984" spans="1:98">
      <c r="A984" s="1"/>
      <c r="B984" s="2"/>
      <c r="E984" s="1"/>
      <c r="F984" s="2"/>
      <c r="H984" s="3"/>
      <c r="J984" s="3"/>
      <c r="K984" s="3"/>
      <c r="L984" s="1"/>
      <c r="M984" s="4"/>
      <c r="O984" s="1"/>
      <c r="U984" s="1"/>
      <c r="V984"/>
      <c r="X984" s="111"/>
      <c r="Z984"/>
      <c r="AA984"/>
      <c r="AB984"/>
      <c r="AD984" s="103"/>
      <c r="AE984" s="103"/>
      <c r="AH984"/>
      <c r="AK984" s="107"/>
      <c r="AL984" s="107"/>
      <c r="AM984" s="1"/>
      <c r="AP984" s="100"/>
      <c r="AQ984" s="100"/>
      <c r="AR984" s="100"/>
      <c r="AS984" s="3"/>
      <c r="AT984" s="151"/>
      <c r="AU984"/>
      <c r="AV984" s="147"/>
      <c r="AY984" s="182"/>
      <c r="BA984" s="100"/>
      <c r="BB984" s="100"/>
      <c r="BC984" s="147"/>
      <c r="BE984" s="1"/>
      <c r="BI984"/>
      <c r="BK984"/>
      <c r="BL984" s="147"/>
      <c r="BM984" s="1"/>
      <c r="BN984" s="103"/>
      <c r="BO984" s="147"/>
      <c r="BQ984" s="147"/>
      <c r="BR984" s="6"/>
      <c r="BS984" s="11"/>
      <c r="BT984" s="105"/>
      <c r="BU984" s="105"/>
      <c r="BW984" s="5"/>
      <c r="BX984" s="5"/>
      <c r="CA984" s="6"/>
      <c r="CB984" s="1"/>
      <c r="CD984" s="23"/>
      <c r="CE984" s="23"/>
      <c r="CF984" s="8"/>
      <c r="CG984" s="107"/>
      <c r="CI984" s="109"/>
      <c r="CK984" s="10"/>
      <c r="CL984" s="106"/>
      <c r="CR984" s="1"/>
      <c r="CS984" s="1"/>
      <c r="CT984" s="1"/>
    </row>
    <row r="985" spans="1:98">
      <c r="A985" s="1"/>
      <c r="B985" s="2"/>
      <c r="E985" s="1"/>
      <c r="F985" s="2"/>
      <c r="H985" s="3"/>
      <c r="J985" s="3"/>
      <c r="K985" s="3"/>
      <c r="L985" s="1"/>
      <c r="M985" s="4"/>
      <c r="O985" s="1"/>
      <c r="U985" s="1"/>
      <c r="V985"/>
      <c r="X985" s="111"/>
      <c r="Z985"/>
      <c r="AA985"/>
      <c r="AB985"/>
      <c r="AD985" s="103"/>
      <c r="AE985" s="103"/>
      <c r="AH985"/>
      <c r="AK985" s="107"/>
      <c r="AL985" s="107"/>
      <c r="AM985" s="1"/>
      <c r="AP985" s="100"/>
      <c r="AQ985" s="100"/>
      <c r="AR985" s="100"/>
      <c r="AS985" s="3"/>
      <c r="AT985" s="151"/>
      <c r="AU985"/>
      <c r="AV985" s="147"/>
      <c r="AY985" s="182"/>
      <c r="BA985" s="100"/>
      <c r="BB985" s="100"/>
      <c r="BC985" s="147"/>
      <c r="BE985" s="1"/>
      <c r="BI985"/>
      <c r="BK985"/>
      <c r="BL985" s="147"/>
      <c r="BM985" s="1"/>
      <c r="BN985" s="103"/>
      <c r="BO985" s="147"/>
      <c r="BQ985" s="147"/>
      <c r="BR985" s="6"/>
      <c r="BS985" s="11"/>
      <c r="BT985" s="105"/>
      <c r="BU985" s="105"/>
      <c r="BW985" s="5"/>
      <c r="BX985" s="5"/>
      <c r="CA985" s="6"/>
      <c r="CB985" s="1"/>
      <c r="CD985" s="23"/>
      <c r="CE985" s="23"/>
      <c r="CF985" s="8"/>
      <c r="CG985" s="107"/>
      <c r="CI985" s="109"/>
      <c r="CK985" s="10"/>
      <c r="CL985" s="106"/>
      <c r="CR985" s="1"/>
      <c r="CS985" s="1"/>
      <c r="CT985" s="1"/>
    </row>
    <row r="986" spans="1:98">
      <c r="A986" s="1"/>
      <c r="B986" s="2"/>
      <c r="E986" s="1"/>
      <c r="F986" s="2"/>
      <c r="H986" s="3"/>
      <c r="J986" s="3"/>
      <c r="K986" s="3"/>
      <c r="L986" s="1"/>
      <c r="M986" s="4"/>
      <c r="O986" s="1"/>
      <c r="U986" s="1"/>
      <c r="V986"/>
      <c r="X986" s="111"/>
      <c r="Z986"/>
      <c r="AA986"/>
      <c r="AB986"/>
      <c r="AD986" s="103"/>
      <c r="AE986" s="103"/>
      <c r="AH986"/>
      <c r="AK986" s="107"/>
      <c r="AL986" s="107"/>
      <c r="AM986" s="1"/>
      <c r="AP986" s="100"/>
      <c r="AQ986" s="100"/>
      <c r="AR986" s="100"/>
      <c r="AS986" s="3"/>
      <c r="AT986" s="151"/>
      <c r="AU986"/>
      <c r="AV986" s="147"/>
      <c r="AY986" s="182"/>
      <c r="BA986" s="100"/>
      <c r="BB986" s="100"/>
      <c r="BC986" s="147"/>
      <c r="BE986" s="1"/>
      <c r="BI986"/>
      <c r="BK986"/>
      <c r="BL986" s="147"/>
      <c r="BM986" s="1"/>
      <c r="BN986" s="103"/>
      <c r="BO986" s="147"/>
      <c r="BQ986" s="147"/>
      <c r="BR986" s="6"/>
      <c r="BS986" s="11"/>
      <c r="BT986" s="105"/>
      <c r="BU986" s="105"/>
      <c r="BW986" s="5"/>
      <c r="BX986" s="5"/>
      <c r="CA986" s="6"/>
      <c r="CB986" s="1"/>
      <c r="CD986" s="23"/>
      <c r="CE986" s="23"/>
      <c r="CF986" s="8"/>
      <c r="CG986" s="107"/>
      <c r="CI986" s="109"/>
      <c r="CK986" s="10"/>
      <c r="CL986" s="106"/>
      <c r="CR986" s="1"/>
      <c r="CS986" s="1"/>
      <c r="CT986" s="1"/>
    </row>
    <row r="987" spans="1:98">
      <c r="A987" s="1"/>
      <c r="B987" s="2"/>
      <c r="E987" s="1"/>
      <c r="F987" s="2"/>
      <c r="H987" s="3"/>
      <c r="J987" s="3"/>
      <c r="K987" s="3"/>
      <c r="L987" s="1"/>
      <c r="M987" s="4"/>
      <c r="O987" s="1"/>
      <c r="U987" s="1"/>
      <c r="V987"/>
      <c r="X987" s="111"/>
      <c r="Z987"/>
      <c r="AA987"/>
      <c r="AB987"/>
      <c r="AD987" s="103"/>
      <c r="AE987" s="103"/>
      <c r="AH987"/>
      <c r="AK987" s="107"/>
      <c r="AL987" s="107"/>
      <c r="AM987" s="1"/>
      <c r="AP987" s="100"/>
      <c r="AQ987" s="100"/>
      <c r="AR987" s="100"/>
      <c r="AS987" s="3"/>
      <c r="AT987" s="151"/>
      <c r="AU987"/>
      <c r="AV987" s="147"/>
      <c r="AY987" s="182"/>
      <c r="BA987" s="100"/>
      <c r="BB987" s="100"/>
      <c r="BC987" s="147"/>
      <c r="BE987" s="1"/>
      <c r="BI987"/>
      <c r="BK987"/>
      <c r="BL987" s="147"/>
      <c r="BM987" s="1"/>
      <c r="BN987" s="103"/>
      <c r="BO987" s="147"/>
      <c r="BQ987" s="147"/>
      <c r="BR987" s="6"/>
      <c r="BS987" s="11"/>
      <c r="BT987" s="105"/>
      <c r="BU987" s="105"/>
      <c r="BW987" s="5"/>
      <c r="BX987" s="5"/>
      <c r="CA987" s="6"/>
      <c r="CB987" s="1"/>
      <c r="CD987" s="23"/>
      <c r="CE987" s="23"/>
      <c r="CF987" s="8"/>
      <c r="CG987" s="107"/>
      <c r="CI987" s="109"/>
      <c r="CK987" s="10"/>
      <c r="CL987" s="106"/>
      <c r="CR987" s="1"/>
      <c r="CS987" s="1"/>
      <c r="CT987" s="1"/>
    </row>
    <row r="988" spans="1:98">
      <c r="A988" s="1"/>
      <c r="B988" s="2"/>
      <c r="E988" s="1"/>
      <c r="F988" s="2"/>
      <c r="H988" s="3"/>
      <c r="J988" s="3"/>
      <c r="K988" s="3"/>
      <c r="L988" s="1"/>
      <c r="M988" s="4"/>
      <c r="O988" s="1"/>
      <c r="U988" s="1"/>
      <c r="V988"/>
      <c r="X988" s="111"/>
      <c r="Z988"/>
      <c r="AA988"/>
      <c r="AB988"/>
      <c r="AD988" s="103"/>
      <c r="AE988" s="103"/>
      <c r="AH988"/>
      <c r="AK988" s="107"/>
      <c r="AL988" s="107"/>
      <c r="AM988" s="1"/>
      <c r="AP988" s="100"/>
      <c r="AQ988" s="100"/>
      <c r="AR988" s="100"/>
      <c r="AS988" s="3"/>
      <c r="AT988" s="151"/>
      <c r="AU988"/>
      <c r="AV988" s="147"/>
      <c r="AY988" s="182"/>
      <c r="BA988" s="100"/>
      <c r="BB988" s="100"/>
      <c r="BC988" s="147"/>
      <c r="BE988" s="1"/>
      <c r="BI988"/>
      <c r="BK988"/>
      <c r="BL988" s="147"/>
      <c r="BM988" s="1"/>
      <c r="BN988" s="103"/>
      <c r="BO988" s="147"/>
      <c r="BQ988" s="147"/>
      <c r="BR988" s="6"/>
      <c r="BS988" s="11"/>
      <c r="BT988" s="105"/>
      <c r="BU988" s="105"/>
      <c r="BW988" s="5"/>
      <c r="BX988" s="5"/>
      <c r="CA988" s="6"/>
      <c r="CB988" s="1"/>
      <c r="CD988" s="23"/>
      <c r="CE988" s="23"/>
      <c r="CF988" s="8"/>
      <c r="CG988" s="107"/>
      <c r="CI988" s="109"/>
      <c r="CK988" s="10"/>
      <c r="CL988" s="106"/>
      <c r="CR988" s="1"/>
      <c r="CS988" s="1"/>
      <c r="CT988" s="1"/>
    </row>
    <row r="989" spans="1:98">
      <c r="A989" s="1"/>
      <c r="B989" s="2"/>
      <c r="E989" s="1"/>
      <c r="F989" s="2"/>
      <c r="H989" s="3"/>
      <c r="J989" s="3"/>
      <c r="K989" s="3"/>
      <c r="L989" s="1"/>
      <c r="M989" s="4"/>
      <c r="O989" s="1"/>
      <c r="U989" s="1"/>
      <c r="V989"/>
      <c r="X989" s="111"/>
      <c r="Z989"/>
      <c r="AA989"/>
      <c r="AB989"/>
      <c r="AD989" s="103"/>
      <c r="AE989" s="103"/>
      <c r="AH989"/>
      <c r="AK989" s="107"/>
      <c r="AL989" s="107"/>
      <c r="AM989" s="1"/>
      <c r="AP989" s="100"/>
      <c r="AQ989" s="100"/>
      <c r="AR989" s="100"/>
      <c r="AS989" s="3"/>
      <c r="AT989" s="151"/>
      <c r="AU989"/>
      <c r="AV989" s="147"/>
      <c r="AY989" s="182"/>
      <c r="BA989" s="100"/>
      <c r="BB989" s="100"/>
      <c r="BC989" s="147"/>
      <c r="BE989" s="1"/>
      <c r="BI989"/>
      <c r="BK989"/>
      <c r="BL989" s="147"/>
      <c r="BM989" s="1"/>
      <c r="BN989" s="103"/>
      <c r="BO989" s="147"/>
      <c r="BQ989" s="147"/>
      <c r="BR989" s="6"/>
      <c r="BS989" s="11"/>
      <c r="BT989" s="105"/>
      <c r="BU989" s="105"/>
      <c r="BW989" s="5"/>
      <c r="BX989" s="5"/>
      <c r="CA989" s="6"/>
      <c r="CB989" s="1"/>
      <c r="CD989" s="23"/>
      <c r="CE989" s="23"/>
      <c r="CF989" s="8"/>
      <c r="CG989" s="107"/>
      <c r="CI989" s="109"/>
      <c r="CK989" s="10"/>
      <c r="CL989" s="106"/>
      <c r="CR989" s="1"/>
      <c r="CS989" s="1"/>
      <c r="CT989" s="1"/>
    </row>
    <row r="990" spans="1:98">
      <c r="A990" s="1"/>
      <c r="B990" s="2"/>
      <c r="E990" s="1"/>
      <c r="F990" s="2"/>
      <c r="H990" s="3"/>
      <c r="J990" s="3"/>
      <c r="K990" s="3"/>
      <c r="L990" s="1"/>
      <c r="M990" s="4"/>
      <c r="O990" s="1"/>
      <c r="U990" s="1"/>
      <c r="V990"/>
      <c r="X990" s="111"/>
      <c r="Z990"/>
      <c r="AA990"/>
      <c r="AB990"/>
      <c r="AD990" s="103"/>
      <c r="AE990" s="103"/>
      <c r="AH990"/>
      <c r="AK990" s="107"/>
      <c r="AL990" s="107"/>
      <c r="AM990" s="1"/>
      <c r="AP990" s="100"/>
      <c r="AQ990" s="100"/>
      <c r="AR990" s="100"/>
      <c r="AS990" s="3"/>
      <c r="AT990" s="151"/>
      <c r="AU990"/>
      <c r="AV990" s="147"/>
      <c r="AY990" s="182"/>
      <c r="BA990" s="100"/>
      <c r="BB990" s="100"/>
      <c r="BC990" s="147"/>
      <c r="BE990" s="1"/>
      <c r="BI990"/>
      <c r="BK990"/>
      <c r="BL990" s="147"/>
      <c r="BM990" s="1"/>
      <c r="BN990" s="103"/>
      <c r="BO990" s="147"/>
      <c r="BQ990" s="147"/>
      <c r="BR990" s="6"/>
      <c r="BS990" s="11"/>
      <c r="BT990" s="105"/>
      <c r="BU990" s="105"/>
      <c r="BW990" s="5"/>
      <c r="BX990" s="5"/>
      <c r="CA990" s="6"/>
      <c r="CB990" s="1"/>
      <c r="CD990" s="23"/>
      <c r="CE990" s="23"/>
      <c r="CF990" s="8"/>
      <c r="CG990" s="107"/>
      <c r="CI990" s="109"/>
      <c r="CK990" s="10"/>
      <c r="CL990" s="106"/>
      <c r="CR990" s="1"/>
      <c r="CS990" s="1"/>
      <c r="CT990" s="1"/>
    </row>
    <row r="991" spans="1:98">
      <c r="A991" s="1"/>
      <c r="B991" s="2"/>
      <c r="E991" s="1"/>
      <c r="F991" s="2"/>
      <c r="H991" s="3"/>
      <c r="J991" s="3"/>
      <c r="K991" s="3"/>
      <c r="L991" s="1"/>
      <c r="M991" s="4"/>
      <c r="O991" s="1"/>
      <c r="U991" s="1"/>
      <c r="V991"/>
      <c r="X991" s="111"/>
      <c r="Z991"/>
      <c r="AA991"/>
      <c r="AB991"/>
      <c r="AD991" s="103"/>
      <c r="AE991" s="103"/>
      <c r="AH991"/>
      <c r="AK991" s="107"/>
      <c r="AL991" s="107"/>
      <c r="AM991" s="1"/>
      <c r="AP991" s="100"/>
      <c r="AQ991" s="100"/>
      <c r="AR991" s="100"/>
      <c r="AS991" s="3"/>
      <c r="AT991" s="151"/>
      <c r="AU991"/>
      <c r="AV991" s="147"/>
      <c r="AY991" s="182"/>
      <c r="BA991" s="100"/>
      <c r="BB991" s="100"/>
      <c r="BC991" s="147"/>
      <c r="BE991" s="1"/>
      <c r="BI991"/>
      <c r="BK991"/>
      <c r="BL991" s="147"/>
      <c r="BM991" s="1"/>
      <c r="BN991" s="103"/>
      <c r="BO991" s="147"/>
      <c r="BQ991" s="147"/>
      <c r="BR991" s="6"/>
      <c r="BS991" s="11"/>
      <c r="BT991" s="105"/>
      <c r="BU991" s="105"/>
      <c r="BW991" s="5"/>
      <c r="BX991" s="5"/>
      <c r="CA991" s="6"/>
      <c r="CB991" s="1"/>
      <c r="CD991" s="23"/>
      <c r="CE991" s="23"/>
      <c r="CF991" s="8"/>
      <c r="CG991" s="107"/>
      <c r="CI991" s="109"/>
      <c r="CK991" s="10"/>
      <c r="CL991" s="106"/>
      <c r="CR991" s="1"/>
      <c r="CS991" s="1"/>
      <c r="CT991" s="1"/>
    </row>
    <row r="992" spans="1:98" ht="14.4" customHeight="1">
      <c r="A992" s="1"/>
      <c r="B992" s="2"/>
      <c r="E992" s="1"/>
      <c r="F992" s="2"/>
      <c r="H992" s="3"/>
      <c r="J992" s="3"/>
      <c r="K992" s="3"/>
      <c r="L992" s="1"/>
      <c r="M992" s="4"/>
      <c r="O992" s="1"/>
      <c r="U992" s="1"/>
      <c r="V992"/>
      <c r="X992" s="111"/>
      <c r="Z992"/>
      <c r="AA992"/>
      <c r="AB992"/>
      <c r="AD992" s="103"/>
      <c r="AE992" s="103"/>
      <c r="AH992"/>
      <c r="AK992" s="107"/>
      <c r="AL992" s="107"/>
      <c r="AM992" s="1"/>
      <c r="AP992" s="100"/>
      <c r="AQ992" s="100"/>
      <c r="AR992" s="100"/>
      <c r="AS992" s="3"/>
      <c r="AT992" s="151"/>
      <c r="AU992"/>
      <c r="AV992" s="147"/>
      <c r="AY992" s="182"/>
      <c r="BA992" s="100"/>
      <c r="BB992" s="100"/>
      <c r="BC992" s="147"/>
      <c r="BE992" s="1"/>
      <c r="BI992"/>
      <c r="BK992"/>
      <c r="BL992" s="147"/>
      <c r="BM992" s="1"/>
      <c r="BN992" s="103"/>
      <c r="BO992" s="147"/>
      <c r="BQ992" s="147"/>
      <c r="BR992" s="6"/>
      <c r="BS992" s="11"/>
      <c r="BT992" s="105"/>
      <c r="BU992" s="105"/>
      <c r="BW992" s="5"/>
      <c r="BX992" s="5"/>
      <c r="CA992" s="6"/>
      <c r="CB992" s="1"/>
      <c r="CD992" s="23"/>
      <c r="CE992" s="23"/>
      <c r="CF992" s="8"/>
      <c r="CG992" s="107"/>
      <c r="CI992" s="109"/>
      <c r="CK992" s="10"/>
      <c r="CL992" s="106"/>
      <c r="CR992" s="1"/>
      <c r="CS992" s="1"/>
      <c r="CT992" s="1"/>
    </row>
    <row r="993" spans="1:100">
      <c r="A993" s="1"/>
      <c r="B993" s="2"/>
      <c r="E993" s="1"/>
      <c r="F993" s="2"/>
      <c r="H993" s="3"/>
      <c r="J993" s="3"/>
      <c r="K993" s="3"/>
      <c r="L993" s="1"/>
      <c r="M993" s="4"/>
      <c r="O993" s="1"/>
      <c r="U993" s="1"/>
      <c r="V993"/>
      <c r="X993" s="111"/>
      <c r="Z993"/>
      <c r="AA993"/>
      <c r="AB993"/>
      <c r="AD993" s="103"/>
      <c r="AE993" s="103"/>
      <c r="AH993"/>
      <c r="AK993" s="107"/>
      <c r="AL993" s="107"/>
      <c r="AM993" s="1"/>
      <c r="AP993" s="100"/>
      <c r="AQ993" s="100"/>
      <c r="AR993" s="100"/>
      <c r="AS993" s="3"/>
      <c r="AT993" s="151"/>
      <c r="AU993"/>
      <c r="AV993" s="147"/>
      <c r="AY993" s="182"/>
      <c r="BA993" s="100"/>
      <c r="BB993" s="100"/>
      <c r="BC993" s="147"/>
      <c r="BE993" s="1"/>
      <c r="BI993"/>
      <c r="BK993"/>
      <c r="BL993" s="147"/>
      <c r="BM993" s="1"/>
      <c r="BN993" s="103"/>
      <c r="BO993" s="147"/>
      <c r="BQ993" s="147"/>
      <c r="BR993" s="6"/>
      <c r="BS993" s="11"/>
      <c r="BT993" s="105"/>
      <c r="BU993" s="105"/>
      <c r="BW993" s="5"/>
      <c r="BX993" s="5"/>
      <c r="CA993" s="6"/>
      <c r="CB993" s="1"/>
      <c r="CD993" s="23"/>
      <c r="CE993" s="23"/>
      <c r="CF993" s="8"/>
      <c r="CG993" s="107"/>
      <c r="CI993" s="109"/>
      <c r="CK993" s="10"/>
      <c r="CL993" s="106"/>
      <c r="CR993" s="1"/>
      <c r="CS993" s="1"/>
      <c r="CT993" s="1"/>
    </row>
    <row r="994" spans="1:100">
      <c r="A994" s="1"/>
      <c r="B994" s="2"/>
      <c r="E994" s="1"/>
      <c r="F994" s="2"/>
      <c r="H994" s="3"/>
      <c r="J994" s="3"/>
      <c r="K994" s="3"/>
      <c r="L994" s="1"/>
      <c r="M994" s="4"/>
      <c r="O994" s="1"/>
      <c r="U994" s="1"/>
      <c r="V994"/>
      <c r="X994" s="111"/>
      <c r="Z994"/>
      <c r="AA994"/>
      <c r="AB994"/>
      <c r="AD994" s="103"/>
      <c r="AE994" s="103"/>
      <c r="AH994"/>
      <c r="AK994" s="107"/>
      <c r="AL994" s="107"/>
      <c r="AM994" s="1"/>
      <c r="AP994" s="100"/>
      <c r="AQ994" s="100"/>
      <c r="AR994" s="100"/>
      <c r="AS994" s="3"/>
      <c r="AT994" s="151"/>
      <c r="AU994"/>
      <c r="AV994" s="147"/>
      <c r="AY994" s="182"/>
      <c r="BA994" s="100"/>
      <c r="BB994" s="100"/>
      <c r="BC994" s="147"/>
      <c r="BE994" s="1"/>
      <c r="BI994"/>
      <c r="BK994"/>
      <c r="BL994" s="6"/>
      <c r="BM994" s="1"/>
      <c r="BN994" s="103"/>
      <c r="BO994" s="6"/>
      <c r="BQ994" s="6"/>
      <c r="BR994" s="6"/>
      <c r="BS994" s="11"/>
      <c r="BT994" s="105"/>
      <c r="BU994" s="105"/>
      <c r="BW994" s="5"/>
      <c r="BX994" s="5"/>
      <c r="CA994" s="6"/>
      <c r="CB994" s="1"/>
      <c r="CD994" s="23"/>
      <c r="CE994" s="23"/>
      <c r="CF994" s="8"/>
      <c r="CG994" s="107"/>
      <c r="CI994" s="109"/>
      <c r="CK994" s="10"/>
      <c r="CL994" s="106"/>
      <c r="CR994" s="1"/>
      <c r="CS994" s="1"/>
      <c r="CT994" s="1"/>
    </row>
    <row r="995" spans="1:100">
      <c r="A995" s="1"/>
      <c r="B995" s="2"/>
      <c r="E995" s="1"/>
      <c r="F995" s="2"/>
      <c r="H995" s="3"/>
      <c r="J995" s="3"/>
      <c r="K995" s="3"/>
      <c r="L995" s="1"/>
      <c r="M995" s="4"/>
      <c r="O995" s="1"/>
      <c r="U995" s="1"/>
      <c r="V995"/>
      <c r="X995" s="111"/>
      <c r="Z995"/>
      <c r="AA995"/>
      <c r="AB995"/>
      <c r="AD995" s="103"/>
      <c r="AE995" s="103"/>
      <c r="AH995"/>
      <c r="AK995" s="107"/>
      <c r="AL995" s="107"/>
      <c r="AM995" s="1"/>
      <c r="AP995" s="100"/>
      <c r="AQ995" s="100"/>
      <c r="AR995" s="100"/>
      <c r="AS995" s="3"/>
      <c r="AT995" s="151"/>
      <c r="AU995"/>
      <c r="AV995" s="147"/>
      <c r="AY995" s="182"/>
      <c r="BA995" s="100"/>
      <c r="BB995" s="100"/>
      <c r="BC995" s="147"/>
      <c r="BE995" s="1"/>
      <c r="BI995"/>
      <c r="BK995"/>
      <c r="BL995" s="147"/>
      <c r="BM995" s="1"/>
      <c r="BN995" s="103"/>
      <c r="BO995" s="147"/>
      <c r="BQ995" s="147"/>
      <c r="BR995" s="6"/>
      <c r="BS995" s="11"/>
      <c r="BT995" s="105"/>
      <c r="BU995" s="105"/>
      <c r="BW995" s="5"/>
      <c r="BX995" s="5"/>
      <c r="CA995" s="6"/>
      <c r="CB995" s="1"/>
      <c r="CD995" s="23"/>
      <c r="CE995" s="23"/>
      <c r="CF995" s="8"/>
      <c r="CG995" s="107"/>
      <c r="CI995" s="109"/>
      <c r="CK995" s="10"/>
      <c r="CL995" s="106"/>
      <c r="CR995" s="1"/>
      <c r="CS995" s="1"/>
      <c r="CT995" s="1"/>
    </row>
    <row r="996" spans="1:100">
      <c r="A996" s="1"/>
      <c r="B996" s="2"/>
      <c r="E996" s="1"/>
      <c r="F996" s="2"/>
      <c r="H996" s="3"/>
      <c r="J996" s="3"/>
      <c r="K996" s="3"/>
      <c r="L996" s="1"/>
      <c r="M996" s="4"/>
      <c r="O996" s="1"/>
      <c r="U996" s="1"/>
      <c r="V996"/>
      <c r="X996" s="111"/>
      <c r="Z996"/>
      <c r="AA996"/>
      <c r="AB996"/>
      <c r="AD996" s="103"/>
      <c r="AE996" s="103"/>
      <c r="AH996"/>
      <c r="AK996" s="107"/>
      <c r="AL996" s="107"/>
      <c r="AM996" s="1"/>
      <c r="AP996" s="100"/>
      <c r="AQ996" s="100"/>
      <c r="AR996" s="100"/>
      <c r="AS996" s="3"/>
      <c r="AT996" s="151"/>
      <c r="AU996"/>
      <c r="AV996" s="147"/>
      <c r="AY996" s="182"/>
      <c r="BA996" s="100"/>
      <c r="BB996" s="100"/>
      <c r="BC996" s="147"/>
      <c r="BE996" s="1"/>
      <c r="BI996"/>
      <c r="BK996"/>
      <c r="BL996" s="147"/>
      <c r="BM996" s="1"/>
      <c r="BN996" s="103"/>
      <c r="BO996" s="147"/>
      <c r="BQ996" s="147"/>
      <c r="BR996" s="6"/>
      <c r="BS996" s="11"/>
      <c r="BT996" s="105"/>
      <c r="BU996" s="105"/>
      <c r="BW996" s="5"/>
      <c r="BX996" s="5"/>
      <c r="CA996" s="6"/>
      <c r="CB996" s="1"/>
      <c r="CD996" s="23"/>
      <c r="CE996" s="23"/>
      <c r="CF996" s="8"/>
      <c r="CG996" s="107"/>
      <c r="CI996" s="109"/>
      <c r="CK996" s="10"/>
      <c r="CL996" s="106"/>
      <c r="CR996" s="1"/>
      <c r="CS996" s="1"/>
      <c r="CT996" s="1"/>
    </row>
    <row r="997" spans="1:100" s="145" customFormat="1">
      <c r="A997" s="1"/>
      <c r="B997" s="2"/>
      <c r="C997" s="1"/>
      <c r="D997" s="1"/>
      <c r="E997" s="1"/>
      <c r="F997" s="2"/>
      <c r="G997" s="3"/>
      <c r="H997" s="3"/>
      <c r="I997" s="1"/>
      <c r="J997" s="3"/>
      <c r="K997" s="3"/>
      <c r="L997" s="1"/>
      <c r="M997" s="4"/>
      <c r="N997" s="1"/>
      <c r="O997" s="1"/>
      <c r="P997"/>
      <c r="Q997"/>
      <c r="R997"/>
      <c r="S997"/>
      <c r="T997" s="1"/>
      <c r="U997" s="1"/>
      <c r="V997"/>
      <c r="W997" s="1"/>
      <c r="X997" s="111"/>
      <c r="Y997" s="103"/>
      <c r="Z997"/>
      <c r="AA997"/>
      <c r="AB997"/>
      <c r="AC997" s="38"/>
      <c r="AD997" s="103"/>
      <c r="AE997" s="103"/>
      <c r="AF997"/>
      <c r="AG997"/>
      <c r="AH997"/>
      <c r="AI997" s="5"/>
      <c r="AJ997" s="5"/>
      <c r="AK997" s="107"/>
      <c r="AL997" s="107"/>
      <c r="AM997" s="1"/>
      <c r="AN997"/>
      <c r="AO997"/>
      <c r="AP997" s="100"/>
      <c r="AQ997" s="100"/>
      <c r="AR997" s="100"/>
      <c r="AS997" s="3"/>
      <c r="AT997" s="151"/>
      <c r="AU997"/>
      <c r="AV997" s="147"/>
      <c r="AW997" s="3"/>
      <c r="AX997"/>
      <c r="AY997" s="182"/>
      <c r="AZ997"/>
      <c r="BA997" s="100"/>
      <c r="BB997" s="100"/>
      <c r="BC997" s="147"/>
      <c r="BD997" s="1"/>
      <c r="BE997" s="1"/>
      <c r="BF997"/>
      <c r="BG997"/>
      <c r="BH997"/>
      <c r="BI997"/>
      <c r="BJ997" s="1"/>
      <c r="BK997"/>
      <c r="BL997" s="147"/>
      <c r="BM997" s="1"/>
      <c r="BN997" s="103"/>
      <c r="BO997" s="147"/>
      <c r="BP997" s="1"/>
      <c r="BQ997" s="147"/>
      <c r="BR997" s="6"/>
      <c r="BS997" s="11"/>
      <c r="BT997" s="105"/>
      <c r="BU997" s="105"/>
      <c r="BV997"/>
      <c r="BW997" s="5"/>
      <c r="BX997" s="5"/>
      <c r="BY997" s="1"/>
      <c r="BZ997" s="1"/>
      <c r="CA997" s="6"/>
      <c r="CB997" s="1"/>
      <c r="CC997"/>
      <c r="CD997" s="23"/>
      <c r="CE997" s="23"/>
      <c r="CF997" s="8"/>
      <c r="CG997" s="107"/>
      <c r="CH997" s="1"/>
      <c r="CI997" s="109"/>
      <c r="CJ997" s="10"/>
      <c r="CK997" s="10"/>
      <c r="CL997" s="106"/>
      <c r="CM997" s="1"/>
      <c r="CN997" s="1"/>
      <c r="CO997" s="1"/>
      <c r="CP997" s="1"/>
      <c r="CQ997" s="1"/>
      <c r="CR997" s="1"/>
      <c r="CS997" s="1"/>
      <c r="CT997" s="1"/>
      <c r="CU997"/>
      <c r="CV997"/>
    </row>
    <row r="998" spans="1:100">
      <c r="A998" s="1"/>
      <c r="B998" s="2"/>
      <c r="E998" s="1"/>
      <c r="F998" s="2"/>
      <c r="H998" s="3"/>
      <c r="J998" s="3"/>
      <c r="K998" s="3"/>
      <c r="L998" s="1"/>
      <c r="M998" s="4"/>
      <c r="O998" s="1"/>
      <c r="U998" s="1"/>
      <c r="V998"/>
      <c r="X998" s="111"/>
      <c r="Z998"/>
      <c r="AA998"/>
      <c r="AB998"/>
      <c r="AD998" s="103"/>
      <c r="AE998" s="103"/>
      <c r="AH998"/>
      <c r="AK998" s="107"/>
      <c r="AL998" s="107"/>
      <c r="AM998" s="1"/>
      <c r="AP998" s="100"/>
      <c r="AQ998" s="100"/>
      <c r="AR998" s="100"/>
      <c r="AS998" s="3"/>
      <c r="AT998" s="151"/>
      <c r="AU998"/>
      <c r="AV998" s="147"/>
      <c r="AY998" s="182"/>
      <c r="BA998" s="100"/>
      <c r="BB998" s="100"/>
      <c r="BC998" s="147"/>
      <c r="BE998" s="1"/>
      <c r="BI998"/>
      <c r="BK998"/>
      <c r="BL998" s="147"/>
      <c r="BM998" s="1"/>
      <c r="BN998" s="103"/>
      <c r="BO998" s="147"/>
      <c r="BQ998" s="147"/>
      <c r="BR998" s="6"/>
      <c r="BS998" s="11"/>
      <c r="BT998" s="105"/>
      <c r="BU998" s="105"/>
      <c r="BW998" s="5"/>
      <c r="BX998" s="5"/>
      <c r="CA998" s="6"/>
      <c r="CB998" s="1"/>
      <c r="CD998" s="23"/>
      <c r="CE998" s="23"/>
      <c r="CF998" s="8"/>
      <c r="CG998" s="107"/>
      <c r="CI998" s="109"/>
      <c r="CK998" s="10"/>
      <c r="CL998" s="106"/>
      <c r="CR998" s="1"/>
      <c r="CS998" s="1"/>
      <c r="CT998" s="1"/>
    </row>
    <row r="999" spans="1:100">
      <c r="A999" s="1"/>
      <c r="B999" s="2"/>
      <c r="E999" s="1"/>
      <c r="F999" s="2"/>
      <c r="H999" s="3"/>
      <c r="J999" s="3"/>
      <c r="K999" s="3"/>
      <c r="L999" s="1"/>
      <c r="M999" s="4"/>
      <c r="O999" s="1"/>
      <c r="U999" s="1"/>
      <c r="V999"/>
      <c r="X999" s="111"/>
      <c r="Z999"/>
      <c r="AA999"/>
      <c r="AB999"/>
      <c r="AD999" s="103"/>
      <c r="AE999" s="103"/>
      <c r="AH999"/>
      <c r="AK999" s="107"/>
      <c r="AL999" s="107"/>
      <c r="AM999" s="1"/>
      <c r="AP999" s="100"/>
      <c r="AQ999" s="100"/>
      <c r="AR999" s="100"/>
      <c r="AS999" s="3"/>
      <c r="AT999" s="151"/>
      <c r="AU999"/>
      <c r="AV999" s="147"/>
      <c r="AY999" s="182"/>
      <c r="BA999" s="100"/>
      <c r="BB999" s="100"/>
      <c r="BC999" s="147"/>
      <c r="BE999" s="1"/>
      <c r="BI999"/>
      <c r="BK999"/>
      <c r="BL999" s="147"/>
      <c r="BM999" s="1"/>
      <c r="BN999" s="103"/>
      <c r="BO999" s="147"/>
      <c r="BQ999" s="147"/>
      <c r="BR999" s="6"/>
      <c r="BS999" s="11"/>
      <c r="BT999" s="105"/>
      <c r="BU999" s="105"/>
      <c r="BW999" s="5"/>
      <c r="BX999" s="5"/>
      <c r="CA999" s="6"/>
      <c r="CB999" s="1"/>
      <c r="CD999" s="23"/>
      <c r="CE999" s="23"/>
      <c r="CF999" s="8"/>
      <c r="CG999" s="107"/>
      <c r="CI999" s="109"/>
      <c r="CK999" s="10"/>
      <c r="CL999" s="106"/>
      <c r="CR999" s="1"/>
      <c r="CS999" s="1"/>
      <c r="CT999" s="1"/>
    </row>
    <row r="1000" spans="1:100">
      <c r="A1000" s="1"/>
      <c r="B1000" s="2"/>
      <c r="E1000" s="1"/>
      <c r="F1000" s="2"/>
      <c r="H1000" s="3"/>
      <c r="J1000" s="3"/>
      <c r="K1000" s="3"/>
      <c r="L1000" s="1"/>
      <c r="M1000" s="4"/>
      <c r="O1000" s="1"/>
      <c r="U1000" s="1"/>
      <c r="V1000"/>
      <c r="X1000" s="111"/>
      <c r="Z1000"/>
      <c r="AA1000"/>
      <c r="AB1000"/>
      <c r="AD1000" s="103"/>
      <c r="AE1000" s="103"/>
      <c r="AH1000"/>
      <c r="AK1000" s="107"/>
      <c r="AL1000" s="107"/>
      <c r="AM1000" s="1"/>
      <c r="AP1000" s="100"/>
      <c r="AQ1000" s="100"/>
      <c r="AR1000" s="100"/>
      <c r="AS1000" s="3"/>
      <c r="AT1000" s="151"/>
      <c r="AU1000"/>
      <c r="AV1000" s="147"/>
      <c r="AY1000" s="182"/>
      <c r="BA1000" s="100"/>
      <c r="BB1000" s="100"/>
      <c r="BC1000" s="147"/>
      <c r="BE1000" s="1"/>
      <c r="BI1000"/>
      <c r="BK1000"/>
      <c r="BL1000" s="147"/>
      <c r="BM1000" s="1"/>
      <c r="BN1000" s="103"/>
      <c r="BO1000" s="147"/>
      <c r="BQ1000" s="147"/>
      <c r="BR1000" s="6"/>
      <c r="BS1000" s="11"/>
      <c r="BT1000" s="105"/>
      <c r="BU1000" s="105"/>
      <c r="BW1000" s="5"/>
      <c r="BX1000" s="5"/>
      <c r="CA1000" s="6"/>
      <c r="CB1000" s="1"/>
      <c r="CD1000" s="23"/>
      <c r="CE1000" s="23"/>
      <c r="CF1000" s="8"/>
      <c r="CG1000" s="107"/>
      <c r="CI1000" s="109"/>
      <c r="CK1000" s="10"/>
      <c r="CL1000" s="106"/>
      <c r="CR1000" s="1"/>
      <c r="CS1000" s="1"/>
      <c r="CT1000" s="1"/>
    </row>
    <row r="1001" spans="1:100">
      <c r="A1001" s="1"/>
      <c r="B1001" s="2"/>
      <c r="E1001" s="1"/>
      <c r="F1001" s="2"/>
      <c r="H1001" s="3"/>
      <c r="J1001" s="3"/>
      <c r="K1001" s="3"/>
      <c r="L1001" s="1"/>
      <c r="M1001" s="4"/>
      <c r="O1001" s="1"/>
      <c r="U1001" s="1"/>
      <c r="V1001"/>
      <c r="X1001" s="111"/>
      <c r="Z1001"/>
      <c r="AA1001"/>
      <c r="AB1001"/>
      <c r="AD1001" s="103"/>
      <c r="AE1001" s="103"/>
      <c r="AH1001"/>
      <c r="AK1001" s="107"/>
      <c r="AL1001" s="107"/>
      <c r="AM1001" s="1"/>
      <c r="AP1001" s="100"/>
      <c r="AQ1001" s="100"/>
      <c r="AR1001" s="100"/>
      <c r="AS1001" s="3"/>
      <c r="AT1001" s="151"/>
      <c r="AU1001"/>
      <c r="AV1001" s="147"/>
      <c r="AY1001" s="182"/>
      <c r="BA1001" s="100"/>
      <c r="BB1001" s="100"/>
      <c r="BC1001" s="147"/>
      <c r="BE1001" s="1"/>
      <c r="BI1001"/>
      <c r="BK1001"/>
      <c r="BL1001" s="147"/>
      <c r="BM1001" s="1"/>
      <c r="BN1001" s="103"/>
      <c r="BO1001" s="147"/>
      <c r="BQ1001" s="147"/>
      <c r="BR1001" s="6"/>
      <c r="BS1001" s="11"/>
      <c r="BT1001" s="105"/>
      <c r="BU1001" s="105"/>
      <c r="BW1001" s="5"/>
      <c r="BX1001" s="5"/>
      <c r="CA1001" s="6"/>
      <c r="CB1001" s="1"/>
      <c r="CD1001" s="23"/>
      <c r="CE1001" s="23"/>
      <c r="CF1001" s="8"/>
      <c r="CG1001" s="107"/>
      <c r="CI1001" s="109"/>
      <c r="CK1001" s="10"/>
      <c r="CL1001" s="106"/>
      <c r="CR1001" s="1"/>
      <c r="CS1001" s="1"/>
      <c r="CT1001" s="1"/>
    </row>
    <row r="1002" spans="1:100">
      <c r="A1002" s="1"/>
      <c r="B1002" s="2"/>
      <c r="E1002" s="1"/>
      <c r="F1002" s="2"/>
      <c r="H1002" s="3"/>
      <c r="J1002" s="3"/>
      <c r="K1002" s="3"/>
      <c r="L1002" s="1"/>
      <c r="M1002" s="4"/>
      <c r="O1002" s="1"/>
      <c r="U1002" s="1"/>
      <c r="V1002"/>
      <c r="X1002" s="111"/>
      <c r="Z1002"/>
      <c r="AA1002"/>
      <c r="AB1002"/>
      <c r="AD1002" s="103"/>
      <c r="AE1002" s="103"/>
      <c r="AH1002"/>
      <c r="AK1002" s="107"/>
      <c r="AL1002" s="107"/>
      <c r="AM1002" s="1"/>
      <c r="AP1002" s="100"/>
      <c r="AQ1002" s="100"/>
      <c r="AR1002" s="100"/>
      <c r="AS1002" s="3"/>
      <c r="AT1002" s="151"/>
      <c r="AU1002"/>
      <c r="AV1002" s="147"/>
      <c r="AY1002" s="182"/>
      <c r="BA1002" s="100"/>
      <c r="BB1002" s="100"/>
      <c r="BC1002" s="147"/>
      <c r="BE1002" s="1"/>
      <c r="BI1002"/>
      <c r="BK1002"/>
      <c r="BL1002" s="147"/>
      <c r="BM1002" s="1"/>
      <c r="BN1002" s="103"/>
      <c r="BO1002" s="147"/>
      <c r="BQ1002" s="147"/>
      <c r="BR1002" s="6"/>
      <c r="BS1002" s="11"/>
      <c r="BT1002" s="105"/>
      <c r="BU1002" s="105"/>
      <c r="BW1002" s="5"/>
      <c r="BX1002" s="5"/>
      <c r="CA1002" s="6"/>
      <c r="CB1002" s="1"/>
      <c r="CD1002" s="23"/>
      <c r="CE1002" s="23"/>
      <c r="CF1002" s="8"/>
      <c r="CG1002" s="107"/>
      <c r="CI1002" s="109"/>
      <c r="CK1002" s="10"/>
      <c r="CL1002" s="106"/>
      <c r="CR1002" s="1"/>
      <c r="CS1002" s="1"/>
      <c r="CT1002" s="1"/>
    </row>
    <row r="1003" spans="1:100">
      <c r="A1003" s="1"/>
      <c r="B1003" s="2"/>
      <c r="E1003" s="1"/>
      <c r="F1003" s="2"/>
      <c r="H1003" s="3"/>
      <c r="J1003" s="3"/>
      <c r="K1003" s="3"/>
      <c r="L1003" s="1"/>
      <c r="M1003" s="4"/>
      <c r="O1003" s="1"/>
      <c r="U1003" s="1"/>
      <c r="V1003"/>
      <c r="X1003" s="111"/>
      <c r="Z1003"/>
      <c r="AA1003"/>
      <c r="AB1003"/>
      <c r="AD1003" s="103"/>
      <c r="AE1003" s="103"/>
      <c r="AH1003"/>
      <c r="AK1003" s="107"/>
      <c r="AL1003" s="107"/>
      <c r="AM1003" s="1"/>
      <c r="AP1003" s="100"/>
      <c r="AQ1003" s="100"/>
      <c r="AR1003" s="100"/>
      <c r="AS1003" s="3"/>
      <c r="AT1003" s="151"/>
      <c r="AU1003"/>
      <c r="AV1003" s="147"/>
      <c r="AY1003" s="182"/>
      <c r="BA1003" s="100"/>
      <c r="BB1003" s="100"/>
      <c r="BC1003" s="147"/>
      <c r="BE1003" s="1"/>
      <c r="BI1003"/>
      <c r="BK1003"/>
      <c r="BL1003" s="147"/>
      <c r="BM1003" s="1"/>
      <c r="BN1003" s="103"/>
      <c r="BO1003" s="147"/>
      <c r="BQ1003" s="147"/>
      <c r="BR1003" s="11"/>
      <c r="BS1003" s="11"/>
      <c r="BT1003" s="105"/>
      <c r="BU1003" s="105"/>
      <c r="BW1003" s="5"/>
      <c r="BX1003" s="5"/>
      <c r="CA1003" s="6"/>
      <c r="CB1003" s="1"/>
      <c r="CD1003" s="23"/>
      <c r="CE1003" s="23"/>
      <c r="CF1003" s="8"/>
      <c r="CG1003" s="107"/>
      <c r="CI1003" s="109"/>
      <c r="CK1003" s="10"/>
      <c r="CL1003" s="106"/>
      <c r="CR1003" s="1"/>
      <c r="CS1003" s="1"/>
      <c r="CT1003" s="1"/>
    </row>
    <row r="1004" spans="1:100">
      <c r="A1004" s="1"/>
      <c r="B1004" s="2"/>
      <c r="E1004" s="1"/>
      <c r="F1004" s="2"/>
      <c r="H1004" s="3"/>
      <c r="J1004" s="3"/>
      <c r="K1004" s="3"/>
      <c r="L1004" s="1"/>
      <c r="M1004" s="4"/>
      <c r="O1004" s="1"/>
      <c r="U1004" s="1"/>
      <c r="V1004"/>
      <c r="X1004" s="111"/>
      <c r="Z1004"/>
      <c r="AA1004"/>
      <c r="AB1004"/>
      <c r="AD1004" s="103"/>
      <c r="AE1004" s="103"/>
      <c r="AH1004"/>
      <c r="AK1004" s="107"/>
      <c r="AL1004" s="107"/>
      <c r="AM1004" s="1"/>
      <c r="AP1004" s="100"/>
      <c r="AQ1004" s="100"/>
      <c r="AR1004" s="100"/>
      <c r="AS1004" s="3"/>
      <c r="AT1004" s="151"/>
      <c r="AU1004"/>
      <c r="AV1004" s="147"/>
      <c r="AY1004" s="182"/>
      <c r="BA1004" s="100"/>
      <c r="BB1004" s="100"/>
      <c r="BC1004" s="147"/>
      <c r="BE1004" s="1"/>
      <c r="BI1004"/>
      <c r="BK1004"/>
      <c r="BL1004" s="147"/>
      <c r="BM1004" s="1"/>
      <c r="BN1004" s="103"/>
      <c r="BO1004" s="147"/>
      <c r="BQ1004" s="147"/>
      <c r="BR1004" s="6"/>
      <c r="BS1004" s="11"/>
      <c r="BT1004" s="105"/>
      <c r="BU1004" s="105"/>
      <c r="BW1004" s="5"/>
      <c r="BX1004" s="5"/>
      <c r="CA1004" s="6"/>
      <c r="CB1004" s="1"/>
      <c r="CD1004" s="23"/>
      <c r="CE1004" s="23"/>
      <c r="CF1004" s="8"/>
      <c r="CG1004" s="107"/>
      <c r="CI1004" s="109"/>
      <c r="CK1004" s="10"/>
      <c r="CL1004" s="106"/>
      <c r="CR1004" s="1"/>
      <c r="CS1004" s="1"/>
      <c r="CT1004" s="1"/>
    </row>
    <row r="1005" spans="1:100">
      <c r="A1005" s="1"/>
      <c r="B1005" s="2"/>
      <c r="E1005" s="1"/>
      <c r="F1005" s="2"/>
      <c r="H1005" s="3"/>
      <c r="J1005" s="3"/>
      <c r="K1005" s="3"/>
      <c r="L1005" s="1"/>
      <c r="M1005" s="4"/>
      <c r="O1005" s="1"/>
      <c r="U1005" s="1"/>
      <c r="V1005"/>
      <c r="X1005" s="164"/>
      <c r="Y1005" s="165"/>
      <c r="Z1005"/>
      <c r="AD1005" s="103"/>
      <c r="AE1005" s="103"/>
      <c r="AK1005" s="107"/>
      <c r="AL1005" s="107"/>
      <c r="AM1005" s="1"/>
      <c r="AP1005" s="100"/>
      <c r="AQ1005" s="100"/>
      <c r="AR1005" s="100"/>
      <c r="AS1005" s="3"/>
      <c r="AT1005" s="151"/>
      <c r="AU1005"/>
      <c r="AV1005" s="147"/>
      <c r="AY1005" s="182"/>
      <c r="BA1005" s="100"/>
      <c r="BB1005" s="100"/>
      <c r="BC1005" s="147"/>
      <c r="BE1005" s="1"/>
      <c r="BI1005"/>
      <c r="BK1005"/>
      <c r="BL1005" s="147"/>
      <c r="BM1005" s="1"/>
      <c r="BN1005" s="103"/>
      <c r="BO1005" s="147"/>
      <c r="BQ1005" s="147"/>
      <c r="BR1005" s="6"/>
      <c r="BS1005" s="11"/>
      <c r="BT1005" s="105"/>
      <c r="BU1005" s="105"/>
      <c r="BW1005" s="5"/>
      <c r="BX1005" s="5"/>
      <c r="CA1005" s="6"/>
      <c r="CB1005" s="1"/>
      <c r="CD1005" s="23"/>
      <c r="CE1005" s="23"/>
      <c r="CF1005" s="8"/>
      <c r="CG1005" s="107"/>
      <c r="CI1005" s="109"/>
      <c r="CK1005" s="10"/>
      <c r="CL1005" s="106"/>
      <c r="CR1005" s="1"/>
      <c r="CS1005" s="1"/>
      <c r="CT1005" s="1"/>
    </row>
    <row r="1006" spans="1:100">
      <c r="A1006" s="1"/>
      <c r="B1006" s="2"/>
      <c r="E1006" s="1"/>
      <c r="F1006" s="2"/>
      <c r="H1006" s="3"/>
      <c r="J1006" s="3"/>
      <c r="K1006" s="3"/>
      <c r="L1006" s="1"/>
      <c r="M1006" s="4"/>
      <c r="O1006" s="1"/>
      <c r="U1006" s="1"/>
      <c r="V1006"/>
      <c r="X1006" s="164"/>
      <c r="Y1006" s="165"/>
      <c r="Z1006"/>
      <c r="AD1006" s="103"/>
      <c r="AE1006" s="103"/>
      <c r="AH1006"/>
      <c r="AK1006" s="107"/>
      <c r="AL1006" s="107"/>
      <c r="AM1006" s="1"/>
      <c r="AP1006" s="100"/>
      <c r="AQ1006" s="100"/>
      <c r="AR1006" s="100"/>
      <c r="AS1006" s="3"/>
      <c r="AT1006" s="151"/>
      <c r="AU1006"/>
      <c r="AV1006" s="147"/>
      <c r="AY1006" s="182"/>
      <c r="BA1006" s="100"/>
      <c r="BB1006" s="100"/>
      <c r="BC1006" s="147"/>
      <c r="BE1006" s="1"/>
      <c r="BI1006"/>
      <c r="BK1006"/>
      <c r="BL1006" s="147"/>
      <c r="BM1006" s="1"/>
      <c r="BN1006" s="103"/>
      <c r="BO1006" s="147"/>
      <c r="BQ1006" s="147"/>
      <c r="BR1006" s="6"/>
      <c r="BS1006" s="11"/>
      <c r="BT1006" s="105"/>
      <c r="BU1006" s="105"/>
      <c r="BW1006" s="5"/>
      <c r="BX1006" s="5"/>
      <c r="CA1006" s="6"/>
      <c r="CB1006" s="1"/>
      <c r="CD1006" s="23"/>
      <c r="CE1006" s="23"/>
      <c r="CF1006" s="8"/>
      <c r="CG1006" s="107"/>
      <c r="CI1006" s="109"/>
      <c r="CK1006" s="10"/>
      <c r="CL1006" s="106"/>
      <c r="CR1006" s="1"/>
      <c r="CS1006" s="1"/>
      <c r="CT1006" s="1"/>
    </row>
    <row r="1007" spans="1:100">
      <c r="A1007" s="1"/>
      <c r="B1007" s="2"/>
      <c r="E1007" s="1"/>
      <c r="F1007" s="2"/>
      <c r="H1007" s="3"/>
      <c r="J1007" s="3"/>
      <c r="K1007" s="3"/>
      <c r="L1007" s="1"/>
      <c r="M1007" s="4"/>
      <c r="O1007" s="1"/>
      <c r="U1007" s="1"/>
      <c r="V1007"/>
      <c r="X1007" s="164"/>
      <c r="Z1007"/>
      <c r="AA1007"/>
      <c r="AB1007"/>
      <c r="AD1007" s="103"/>
      <c r="AE1007" s="103"/>
      <c r="AH1007"/>
      <c r="AK1007" s="107"/>
      <c r="AL1007" s="107"/>
      <c r="AM1007" s="1"/>
      <c r="AP1007" s="100"/>
      <c r="AQ1007" s="100"/>
      <c r="AR1007" s="100"/>
      <c r="AS1007" s="3"/>
      <c r="AT1007" s="151"/>
      <c r="AU1007"/>
      <c r="AV1007" s="147"/>
      <c r="AY1007" s="182"/>
      <c r="BA1007" s="100"/>
      <c r="BB1007" s="100"/>
      <c r="BC1007" s="147"/>
      <c r="BE1007" s="1"/>
      <c r="BI1007"/>
      <c r="BK1007"/>
      <c r="BL1007" s="147"/>
      <c r="BM1007" s="1"/>
      <c r="BN1007" s="103"/>
      <c r="BO1007" s="147"/>
      <c r="BQ1007" s="147"/>
      <c r="BR1007" s="6"/>
      <c r="BS1007" s="11"/>
      <c r="BT1007" s="105"/>
      <c r="BU1007" s="105"/>
      <c r="BW1007" s="5"/>
      <c r="BX1007" s="5"/>
      <c r="CA1007" s="6"/>
      <c r="CB1007" s="1"/>
      <c r="CD1007" s="23"/>
      <c r="CE1007" s="23"/>
      <c r="CF1007" s="8"/>
      <c r="CG1007" s="107"/>
      <c r="CI1007" s="109"/>
      <c r="CK1007" s="10"/>
      <c r="CL1007" s="106"/>
      <c r="CR1007" s="1"/>
      <c r="CS1007" s="1"/>
      <c r="CT1007" s="1"/>
    </row>
    <row r="1008" spans="1:100">
      <c r="A1008" s="1"/>
      <c r="B1008" s="2"/>
      <c r="E1008" s="1"/>
      <c r="F1008" s="2"/>
      <c r="H1008" s="3"/>
      <c r="J1008" s="3"/>
      <c r="K1008" s="3"/>
      <c r="L1008" s="1"/>
      <c r="M1008" s="4"/>
      <c r="O1008" s="1"/>
      <c r="U1008" s="1"/>
      <c r="V1008"/>
      <c r="X1008" s="164"/>
      <c r="Y1008" s="165"/>
      <c r="Z1008"/>
      <c r="AA1008"/>
      <c r="AB1008"/>
      <c r="AD1008" s="103"/>
      <c r="AE1008" s="103"/>
      <c r="AH1008"/>
      <c r="AK1008" s="107"/>
      <c r="AL1008" s="107"/>
      <c r="AM1008" s="1"/>
      <c r="AP1008" s="100"/>
      <c r="AQ1008" s="100"/>
      <c r="AR1008" s="100"/>
      <c r="AS1008" s="3"/>
      <c r="AT1008" s="151"/>
      <c r="AU1008"/>
      <c r="AV1008" s="147"/>
      <c r="AY1008" s="182"/>
      <c r="BA1008" s="100"/>
      <c r="BB1008" s="100"/>
      <c r="BC1008" s="147"/>
      <c r="BE1008" s="1"/>
      <c r="BI1008"/>
      <c r="BK1008"/>
      <c r="BL1008" s="147"/>
      <c r="BM1008" s="1"/>
      <c r="BN1008" s="103"/>
      <c r="BO1008" s="147"/>
      <c r="BQ1008" s="147"/>
      <c r="BR1008" s="6"/>
      <c r="BS1008" s="11"/>
      <c r="BT1008" s="105"/>
      <c r="BU1008" s="105"/>
      <c r="BW1008" s="5"/>
      <c r="BX1008" s="5"/>
      <c r="CA1008" s="6"/>
      <c r="CB1008" s="1"/>
      <c r="CD1008" s="23"/>
      <c r="CE1008" s="23"/>
      <c r="CF1008" s="8"/>
      <c r="CG1008" s="107"/>
      <c r="CI1008" s="109"/>
      <c r="CK1008" s="10"/>
      <c r="CL1008" s="106"/>
      <c r="CR1008" s="1"/>
      <c r="CS1008" s="1"/>
      <c r="CT1008" s="1"/>
    </row>
    <row r="1009" spans="1:98">
      <c r="A1009" s="1"/>
      <c r="B1009" s="2"/>
      <c r="E1009" s="1"/>
      <c r="F1009" s="2"/>
      <c r="H1009" s="3"/>
      <c r="J1009" s="3"/>
      <c r="K1009" s="3"/>
      <c r="L1009" s="1"/>
      <c r="M1009" s="4"/>
      <c r="O1009" s="1"/>
      <c r="U1009" s="1"/>
      <c r="V1009"/>
      <c r="X1009" s="164"/>
      <c r="Z1009"/>
      <c r="AA1009"/>
      <c r="AB1009"/>
      <c r="AD1009" s="103"/>
      <c r="AE1009" s="103"/>
      <c r="AH1009"/>
      <c r="AK1009" s="107"/>
      <c r="AL1009" s="107"/>
      <c r="AM1009" s="1"/>
      <c r="AP1009" s="100"/>
      <c r="AQ1009" s="100"/>
      <c r="AR1009" s="100"/>
      <c r="AS1009" s="3"/>
      <c r="AT1009" s="151"/>
      <c r="AU1009"/>
      <c r="AV1009" s="147"/>
      <c r="AY1009" s="182"/>
      <c r="BA1009" s="100"/>
      <c r="BB1009" s="100"/>
      <c r="BC1009" s="147"/>
      <c r="BE1009" s="1"/>
      <c r="BI1009"/>
      <c r="BK1009"/>
      <c r="BL1009" s="147"/>
      <c r="BM1009" s="1"/>
      <c r="BN1009" s="103"/>
      <c r="BO1009" s="147"/>
      <c r="BQ1009" s="147"/>
      <c r="BR1009" s="6"/>
      <c r="BS1009" s="11"/>
      <c r="BT1009" s="105"/>
      <c r="BU1009" s="105"/>
      <c r="BW1009" s="5"/>
      <c r="BX1009" s="5"/>
      <c r="CA1009" s="6"/>
      <c r="CB1009" s="1"/>
      <c r="CD1009" s="23"/>
      <c r="CE1009" s="23"/>
      <c r="CF1009" s="8"/>
      <c r="CG1009" s="107"/>
      <c r="CI1009" s="109"/>
      <c r="CK1009" s="10"/>
      <c r="CL1009" s="106"/>
      <c r="CR1009" s="1"/>
      <c r="CS1009" s="1"/>
      <c r="CT1009" s="1"/>
    </row>
    <row r="1010" spans="1:98">
      <c r="A1010" s="1"/>
      <c r="B1010" s="2"/>
      <c r="E1010" s="1"/>
      <c r="F1010" s="2"/>
      <c r="H1010" s="3"/>
      <c r="J1010" s="3"/>
      <c r="K1010" s="3"/>
      <c r="L1010" s="1"/>
      <c r="M1010" s="4"/>
      <c r="O1010" s="1"/>
      <c r="U1010" s="1"/>
      <c r="V1010"/>
      <c r="X1010" s="164"/>
      <c r="Z1010"/>
      <c r="AA1010"/>
      <c r="AB1010"/>
      <c r="AD1010" s="103"/>
      <c r="AE1010" s="103"/>
      <c r="AH1010"/>
      <c r="AK1010" s="107"/>
      <c r="AL1010" s="107"/>
      <c r="AM1010" s="1"/>
      <c r="AP1010" s="100"/>
      <c r="AQ1010" s="100"/>
      <c r="AR1010" s="100"/>
      <c r="AS1010" s="3"/>
      <c r="AT1010" s="151"/>
      <c r="AU1010"/>
      <c r="AV1010" s="147"/>
      <c r="AY1010" s="182"/>
      <c r="BA1010" s="100"/>
      <c r="BB1010" s="100"/>
      <c r="BC1010" s="147"/>
      <c r="BE1010" s="1"/>
      <c r="BI1010"/>
      <c r="BK1010"/>
      <c r="BL1010" s="147"/>
      <c r="BM1010" s="1"/>
      <c r="BN1010" s="103"/>
      <c r="BO1010" s="147"/>
      <c r="BQ1010" s="147"/>
      <c r="BR1010" s="6"/>
      <c r="BS1010" s="11"/>
      <c r="BT1010" s="105"/>
      <c r="BU1010" s="105"/>
      <c r="BW1010" s="5"/>
      <c r="BX1010" s="5"/>
      <c r="CA1010" s="6"/>
      <c r="CB1010" s="1"/>
      <c r="CD1010" s="23"/>
      <c r="CE1010" s="23"/>
      <c r="CF1010" s="8"/>
      <c r="CG1010" s="107"/>
      <c r="CI1010" s="109"/>
      <c r="CK1010" s="10"/>
      <c r="CL1010" s="106"/>
      <c r="CR1010" s="1"/>
      <c r="CS1010" s="1"/>
      <c r="CT1010" s="1"/>
    </row>
    <row r="1011" spans="1:98">
      <c r="A1011" s="1"/>
      <c r="B1011" s="2"/>
      <c r="E1011" s="1"/>
      <c r="F1011" s="2"/>
      <c r="H1011" s="3"/>
      <c r="J1011" s="3"/>
      <c r="K1011" s="3"/>
      <c r="L1011" s="1"/>
      <c r="M1011" s="4"/>
      <c r="O1011" s="1"/>
      <c r="U1011" s="1"/>
      <c r="V1011"/>
      <c r="X1011" s="164"/>
      <c r="Y1011" s="165"/>
      <c r="Z1011"/>
      <c r="AA1011"/>
      <c r="AB1011"/>
      <c r="AD1011" s="103"/>
      <c r="AE1011" s="103"/>
      <c r="AH1011"/>
      <c r="AK1011" s="107"/>
      <c r="AL1011" s="107"/>
      <c r="AM1011" s="1"/>
      <c r="AP1011" s="100"/>
      <c r="AQ1011" s="100"/>
      <c r="AR1011" s="100"/>
      <c r="AS1011" s="3"/>
      <c r="AT1011" s="151"/>
      <c r="AU1011"/>
      <c r="AV1011" s="147"/>
      <c r="AY1011" s="182"/>
      <c r="BA1011" s="100"/>
      <c r="BB1011" s="100"/>
      <c r="BC1011" s="147"/>
      <c r="BE1011" s="1"/>
      <c r="BI1011"/>
      <c r="BK1011"/>
      <c r="BL1011" s="147"/>
      <c r="BM1011" s="1"/>
      <c r="BN1011" s="103"/>
      <c r="BO1011" s="6"/>
      <c r="BQ1011" s="6"/>
      <c r="BR1011" s="6"/>
      <c r="BS1011" s="11"/>
      <c r="BT1011" s="105"/>
      <c r="BU1011" s="105"/>
      <c r="BW1011" s="5"/>
      <c r="BX1011" s="5"/>
      <c r="CA1011" s="6"/>
      <c r="CB1011" s="1"/>
      <c r="CD1011" s="23"/>
      <c r="CE1011" s="23"/>
      <c r="CF1011" s="8"/>
      <c r="CG1011" s="107"/>
      <c r="CI1011" s="109"/>
      <c r="CK1011" s="10"/>
      <c r="CL1011" s="106"/>
      <c r="CR1011" s="1"/>
      <c r="CS1011" s="1"/>
      <c r="CT1011" s="1"/>
    </row>
    <row r="1012" spans="1:98">
      <c r="A1012" s="1"/>
      <c r="B1012" s="2"/>
      <c r="E1012" s="1"/>
      <c r="F1012" s="2"/>
      <c r="H1012" s="3"/>
      <c r="J1012" s="3"/>
      <c r="K1012" s="3"/>
      <c r="L1012" s="1"/>
      <c r="M1012" s="4"/>
      <c r="O1012" s="1"/>
      <c r="U1012" s="1"/>
      <c r="V1012"/>
      <c r="X1012" s="164"/>
      <c r="Z1012"/>
      <c r="AA1012"/>
      <c r="AB1012"/>
      <c r="AD1012" s="103"/>
      <c r="AE1012" s="103"/>
      <c r="AH1012"/>
      <c r="AK1012" s="107"/>
      <c r="AL1012" s="107"/>
      <c r="AM1012" s="1"/>
      <c r="AP1012" s="100"/>
      <c r="AQ1012" s="100"/>
      <c r="AR1012" s="100"/>
      <c r="AS1012" s="3"/>
      <c r="AT1012" s="151"/>
      <c r="AU1012"/>
      <c r="AV1012" s="147"/>
      <c r="AY1012" s="182"/>
      <c r="BA1012" s="100"/>
      <c r="BB1012" s="100"/>
      <c r="BC1012" s="147"/>
      <c r="BE1012" s="1"/>
      <c r="BI1012"/>
      <c r="BK1012"/>
      <c r="BL1012" s="147"/>
      <c r="BM1012" s="1"/>
      <c r="BN1012" s="103"/>
      <c r="BO1012" s="147"/>
      <c r="BQ1012" s="147"/>
      <c r="BR1012" s="6"/>
      <c r="BS1012" s="11"/>
      <c r="BT1012" s="105"/>
      <c r="BU1012" s="105"/>
      <c r="BW1012" s="5"/>
      <c r="BX1012" s="5"/>
      <c r="CA1012" s="6"/>
      <c r="CB1012" s="1"/>
      <c r="CD1012" s="23"/>
      <c r="CE1012" s="23"/>
      <c r="CF1012" s="8"/>
      <c r="CG1012" s="107"/>
      <c r="CI1012" s="109"/>
      <c r="CK1012" s="10"/>
      <c r="CL1012" s="106"/>
      <c r="CR1012" s="1"/>
      <c r="CS1012" s="1"/>
      <c r="CT1012" s="1"/>
    </row>
    <row r="1013" spans="1:98">
      <c r="A1013" s="1"/>
      <c r="B1013" s="2"/>
      <c r="E1013" s="1"/>
      <c r="F1013" s="2"/>
      <c r="H1013" s="3"/>
      <c r="J1013" s="3"/>
      <c r="K1013" s="3"/>
      <c r="L1013" s="1"/>
      <c r="M1013" s="4"/>
      <c r="O1013" s="1"/>
      <c r="U1013" s="1"/>
      <c r="V1013"/>
      <c r="X1013" s="164"/>
      <c r="Z1013"/>
      <c r="AA1013"/>
      <c r="AB1013"/>
      <c r="AD1013" s="103"/>
      <c r="AE1013" s="103"/>
      <c r="AH1013"/>
      <c r="AK1013" s="107"/>
      <c r="AL1013" s="107"/>
      <c r="AM1013" s="1"/>
      <c r="AP1013" s="100"/>
      <c r="AQ1013" s="100"/>
      <c r="AR1013" s="100"/>
      <c r="AS1013" s="3"/>
      <c r="AT1013" s="151"/>
      <c r="AU1013"/>
      <c r="AV1013" s="147"/>
      <c r="AY1013" s="182"/>
      <c r="BA1013" s="100"/>
      <c r="BB1013" s="100"/>
      <c r="BC1013" s="147"/>
      <c r="BE1013" s="1"/>
      <c r="BI1013"/>
      <c r="BK1013"/>
      <c r="BL1013" s="147"/>
      <c r="BM1013" s="1"/>
      <c r="BN1013" s="103"/>
      <c r="BO1013" s="147"/>
      <c r="BQ1013" s="147"/>
      <c r="BR1013" s="6"/>
      <c r="BS1013" s="11"/>
      <c r="BT1013" s="105"/>
      <c r="BU1013" s="105"/>
      <c r="BW1013" s="5"/>
      <c r="BX1013" s="5"/>
      <c r="CA1013" s="6"/>
      <c r="CB1013" s="1"/>
      <c r="CD1013" s="23"/>
      <c r="CE1013" s="23"/>
      <c r="CF1013" s="8"/>
      <c r="CG1013" s="107"/>
      <c r="CI1013" s="109"/>
      <c r="CK1013" s="10"/>
      <c r="CL1013" s="106"/>
      <c r="CR1013" s="1"/>
      <c r="CS1013" s="1"/>
      <c r="CT1013" s="1"/>
    </row>
    <row r="1014" spans="1:98">
      <c r="A1014" s="1"/>
      <c r="B1014" s="2"/>
      <c r="E1014" s="1"/>
      <c r="F1014" s="2"/>
      <c r="H1014" s="3"/>
      <c r="J1014" s="3"/>
      <c r="K1014" s="3"/>
      <c r="L1014" s="1"/>
      <c r="M1014" s="4"/>
      <c r="N1014" s="144"/>
      <c r="O1014" s="144"/>
      <c r="P1014" s="145"/>
      <c r="Q1014" s="145"/>
      <c r="R1014" s="145"/>
      <c r="S1014" s="145"/>
      <c r="T1014" s="144"/>
      <c r="U1014" s="144"/>
      <c r="V1014" s="145"/>
      <c r="W1014" s="144"/>
      <c r="X1014" s="179"/>
      <c r="Y1014" s="180"/>
      <c r="Z1014" s="145"/>
      <c r="AA1014" s="145"/>
      <c r="AB1014" s="145"/>
      <c r="AC1014" s="143"/>
      <c r="AD1014" s="141"/>
      <c r="AE1014" s="141"/>
      <c r="AF1014" s="145"/>
      <c r="AG1014" s="145"/>
      <c r="AH1014" s="145"/>
      <c r="AI1014" s="138"/>
      <c r="AJ1014" s="138"/>
      <c r="AK1014" s="175"/>
      <c r="AL1014" s="175"/>
      <c r="AM1014" s="144"/>
      <c r="AN1014" s="145"/>
      <c r="AO1014" s="145"/>
      <c r="AP1014" s="140"/>
      <c r="AQ1014" s="140"/>
      <c r="AR1014" s="140"/>
      <c r="AS1014" s="137"/>
      <c r="AT1014" s="176"/>
      <c r="AU1014" s="145"/>
      <c r="AV1014" s="173"/>
      <c r="AW1014" s="137"/>
      <c r="AX1014" s="145"/>
      <c r="AY1014" s="183"/>
      <c r="AZ1014" s="145"/>
      <c r="BA1014" s="140"/>
      <c r="BB1014" s="140"/>
      <c r="BC1014" s="173"/>
      <c r="BD1014" s="144"/>
      <c r="BE1014" s="144"/>
      <c r="BF1014" s="145"/>
      <c r="BG1014" s="145"/>
      <c r="BH1014" s="145"/>
      <c r="BI1014" s="145"/>
      <c r="BJ1014" s="144"/>
      <c r="BK1014" s="141"/>
      <c r="BL1014" s="173"/>
      <c r="BM1014" s="144"/>
      <c r="BN1014" s="141"/>
      <c r="BO1014" s="173"/>
      <c r="BP1014" s="144"/>
      <c r="BQ1014" s="173"/>
      <c r="BR1014" s="144"/>
      <c r="BS1014" s="137"/>
      <c r="BT1014" s="105"/>
      <c r="BU1014" s="105"/>
      <c r="BV1014" s="145"/>
      <c r="BW1014" s="5"/>
      <c r="BX1014" s="5"/>
      <c r="CA1014" s="6"/>
      <c r="CB1014" s="144"/>
      <c r="CC1014" s="145"/>
      <c r="CD1014" s="187"/>
      <c r="CE1014" s="187"/>
      <c r="CF1014" s="8"/>
      <c r="CG1014" s="175"/>
      <c r="CH1014" s="144"/>
      <c r="CI1014" s="177"/>
      <c r="CJ1014" s="139"/>
      <c r="CK1014" s="139"/>
      <c r="CL1014" s="136"/>
      <c r="CM1014" s="144"/>
      <c r="CN1014" s="144"/>
      <c r="CO1014" s="144"/>
      <c r="CR1014" s="1"/>
      <c r="CS1014" s="1"/>
      <c r="CT1014" s="1"/>
    </row>
    <row r="1015" spans="1:98">
      <c r="A1015" s="1"/>
      <c r="B1015" s="2"/>
      <c r="E1015" s="1"/>
      <c r="F1015" s="2"/>
      <c r="H1015" s="3"/>
      <c r="J1015" s="3"/>
      <c r="K1015" s="3"/>
      <c r="L1015" s="1"/>
      <c r="M1015" s="4"/>
      <c r="O1015" s="1"/>
      <c r="U1015" s="1"/>
      <c r="V1015"/>
      <c r="X1015" s="164"/>
      <c r="Z1015"/>
      <c r="AA1015"/>
      <c r="AB1015"/>
      <c r="AD1015" s="103"/>
      <c r="AE1015" s="103"/>
      <c r="AH1015"/>
      <c r="AK1015" s="107"/>
      <c r="AL1015" s="107"/>
      <c r="AM1015" s="1"/>
      <c r="AP1015" s="100"/>
      <c r="AQ1015" s="100"/>
      <c r="AR1015" s="100"/>
      <c r="AS1015" s="3"/>
      <c r="AT1015" s="151"/>
      <c r="AU1015"/>
      <c r="AV1015" s="147"/>
      <c r="AY1015" s="182"/>
      <c r="BA1015" s="100"/>
      <c r="BB1015" s="100"/>
      <c r="BC1015" s="147"/>
      <c r="BE1015" s="1"/>
      <c r="BI1015"/>
      <c r="BK1015"/>
      <c r="BL1015" s="147"/>
      <c r="BM1015" s="1"/>
      <c r="BN1015" s="103"/>
      <c r="BO1015" s="147"/>
      <c r="BQ1015" s="147"/>
      <c r="BR1015" s="6"/>
      <c r="BS1015" s="11"/>
      <c r="BT1015" s="105"/>
      <c r="BU1015" s="105"/>
      <c r="BW1015" s="5"/>
      <c r="BX1015" s="5"/>
      <c r="CA1015" s="6"/>
      <c r="CB1015" s="1"/>
      <c r="CD1015" s="23"/>
      <c r="CE1015" s="23"/>
      <c r="CF1015" s="8"/>
      <c r="CG1015" s="107"/>
      <c r="CI1015" s="109"/>
      <c r="CK1015" s="10"/>
      <c r="CL1015" s="106"/>
      <c r="CR1015" s="1"/>
      <c r="CS1015" s="1"/>
      <c r="CT1015" s="1"/>
    </row>
    <row r="1016" spans="1:98">
      <c r="A1016" s="1"/>
      <c r="B1016" s="2"/>
      <c r="E1016" s="1"/>
      <c r="F1016" s="2"/>
      <c r="H1016" s="3"/>
      <c r="J1016" s="3"/>
      <c r="K1016" s="3"/>
      <c r="L1016" s="1"/>
      <c r="M1016" s="4"/>
      <c r="O1016" s="1"/>
      <c r="U1016" s="1"/>
      <c r="V1016"/>
      <c r="X1016" s="164"/>
      <c r="Y1016" s="165"/>
      <c r="Z1016"/>
      <c r="AA1016"/>
      <c r="AB1016"/>
      <c r="AD1016" s="103"/>
      <c r="AE1016" s="103"/>
      <c r="AH1016"/>
      <c r="AK1016" s="107"/>
      <c r="AL1016" s="107"/>
      <c r="AM1016" s="1"/>
      <c r="AP1016" s="100"/>
      <c r="AQ1016" s="100"/>
      <c r="AR1016" s="100"/>
      <c r="AS1016" s="3"/>
      <c r="AT1016" s="151"/>
      <c r="AU1016"/>
      <c r="AV1016" s="147"/>
      <c r="AY1016" s="182"/>
      <c r="BA1016" s="100"/>
      <c r="BB1016" s="100"/>
      <c r="BC1016" s="147"/>
      <c r="BE1016" s="1"/>
      <c r="BI1016"/>
      <c r="BK1016"/>
      <c r="BL1016" s="147"/>
      <c r="BM1016" s="1"/>
      <c r="BN1016" s="103"/>
      <c r="BO1016" s="147"/>
      <c r="BQ1016" s="147"/>
      <c r="BR1016" s="6"/>
      <c r="BS1016" s="11"/>
      <c r="BT1016" s="105"/>
      <c r="BU1016" s="105"/>
      <c r="BW1016" s="5"/>
      <c r="BX1016" s="5"/>
      <c r="CA1016" s="6"/>
      <c r="CB1016" s="1"/>
      <c r="CD1016" s="23"/>
      <c r="CE1016" s="23"/>
      <c r="CF1016" s="8"/>
      <c r="CG1016" s="107"/>
      <c r="CI1016" s="109"/>
      <c r="CK1016" s="10"/>
      <c r="CL1016" s="106"/>
      <c r="CR1016" s="1"/>
      <c r="CS1016" s="1"/>
      <c r="CT1016" s="1"/>
    </row>
    <row r="1017" spans="1:98">
      <c r="A1017" s="1"/>
      <c r="B1017" s="2"/>
      <c r="E1017" s="1"/>
      <c r="F1017" s="2"/>
      <c r="H1017" s="3"/>
      <c r="J1017" s="3"/>
      <c r="K1017" s="3"/>
      <c r="L1017" s="1"/>
      <c r="M1017" s="4"/>
      <c r="O1017" s="1"/>
      <c r="U1017" s="1"/>
      <c r="V1017"/>
      <c r="X1017" s="164"/>
      <c r="Z1017"/>
      <c r="AA1017"/>
      <c r="AB1017"/>
      <c r="AD1017" s="103"/>
      <c r="AE1017" s="103"/>
      <c r="AH1017"/>
      <c r="AK1017" s="107"/>
      <c r="AL1017" s="107"/>
      <c r="AM1017" s="1"/>
      <c r="AP1017" s="100"/>
      <c r="AQ1017" s="100"/>
      <c r="AR1017" s="100"/>
      <c r="AS1017" s="3"/>
      <c r="AT1017" s="151"/>
      <c r="AU1017"/>
      <c r="AV1017" s="147"/>
      <c r="AY1017" s="182"/>
      <c r="BA1017" s="100"/>
      <c r="BB1017" s="100"/>
      <c r="BC1017" s="147"/>
      <c r="BE1017" s="1"/>
      <c r="BI1017"/>
      <c r="BK1017"/>
      <c r="BL1017" s="147"/>
      <c r="BM1017" s="1"/>
      <c r="BN1017" s="103"/>
      <c r="BO1017" s="147"/>
      <c r="BQ1017" s="147"/>
      <c r="BR1017" s="6"/>
      <c r="BS1017" s="11"/>
      <c r="BT1017" s="105"/>
      <c r="BU1017" s="105"/>
      <c r="BW1017" s="5"/>
      <c r="BX1017" s="5"/>
      <c r="CA1017" s="6"/>
      <c r="CB1017" s="1"/>
      <c r="CD1017" s="23"/>
      <c r="CE1017" s="23"/>
      <c r="CF1017" s="8"/>
      <c r="CG1017" s="107"/>
      <c r="CI1017" s="109"/>
      <c r="CK1017" s="10"/>
      <c r="CL1017" s="106"/>
      <c r="CR1017" s="1"/>
      <c r="CS1017" s="1"/>
      <c r="CT1017" s="1"/>
    </row>
    <row r="1018" spans="1:98">
      <c r="A1018" s="1"/>
      <c r="B1018" s="2"/>
      <c r="E1018" s="1"/>
      <c r="F1018" s="2"/>
      <c r="H1018" s="3"/>
      <c r="J1018" s="3"/>
      <c r="K1018" s="3"/>
      <c r="L1018" s="1"/>
      <c r="M1018" s="4"/>
      <c r="O1018" s="1"/>
      <c r="U1018" s="1"/>
      <c r="V1018"/>
      <c r="X1018" s="164"/>
      <c r="Y1018" s="165"/>
      <c r="Z1018"/>
      <c r="AA1018"/>
      <c r="AB1018"/>
      <c r="AD1018" s="103"/>
      <c r="AE1018" s="103"/>
      <c r="AH1018"/>
      <c r="AK1018" s="107"/>
      <c r="AL1018" s="107"/>
      <c r="AM1018" s="1"/>
      <c r="AP1018" s="100"/>
      <c r="AQ1018" s="100"/>
      <c r="AR1018" s="100"/>
      <c r="AS1018" s="3"/>
      <c r="AT1018" s="151"/>
      <c r="AU1018"/>
      <c r="AV1018" s="147"/>
      <c r="AY1018" s="182"/>
      <c r="BA1018" s="100"/>
      <c r="BB1018" s="100"/>
      <c r="BC1018" s="147"/>
      <c r="BE1018" s="1"/>
      <c r="BI1018"/>
      <c r="BK1018"/>
      <c r="BL1018" s="147"/>
      <c r="BM1018" s="1"/>
      <c r="BN1018" s="103"/>
      <c r="BO1018" s="147"/>
      <c r="BQ1018" s="147"/>
      <c r="BR1018" s="6"/>
      <c r="BS1018" s="11"/>
      <c r="BT1018" s="105"/>
      <c r="BU1018" s="105"/>
      <c r="BW1018" s="5"/>
      <c r="BX1018" s="5"/>
      <c r="CA1018" s="6"/>
      <c r="CB1018" s="1"/>
      <c r="CD1018" s="23"/>
      <c r="CE1018" s="23"/>
      <c r="CF1018" s="8"/>
      <c r="CG1018" s="107"/>
      <c r="CI1018" s="109"/>
      <c r="CK1018" s="10"/>
      <c r="CL1018" s="106"/>
      <c r="CR1018" s="1"/>
      <c r="CS1018" s="1"/>
      <c r="CT1018" s="1"/>
    </row>
    <row r="1019" spans="1:98">
      <c r="A1019" s="1"/>
      <c r="B1019" s="2"/>
      <c r="E1019" s="1"/>
      <c r="F1019" s="2"/>
      <c r="H1019" s="3"/>
      <c r="J1019" s="3"/>
      <c r="K1019" s="3"/>
      <c r="L1019" s="1"/>
      <c r="M1019" s="4"/>
      <c r="O1019" s="1"/>
      <c r="U1019" s="1"/>
      <c r="V1019"/>
      <c r="X1019" s="164"/>
      <c r="Z1019"/>
      <c r="AA1019"/>
      <c r="AB1019"/>
      <c r="AD1019" s="103"/>
      <c r="AE1019" s="103"/>
      <c r="AH1019"/>
      <c r="AK1019" s="107"/>
      <c r="AL1019" s="107"/>
      <c r="AM1019" s="1"/>
      <c r="AP1019" s="100"/>
      <c r="AQ1019" s="100"/>
      <c r="AR1019" s="100"/>
      <c r="AS1019" s="3"/>
      <c r="AT1019" s="151"/>
      <c r="AU1019"/>
      <c r="AV1019" s="147"/>
      <c r="AY1019" s="182"/>
      <c r="BA1019" s="100"/>
      <c r="BB1019" s="100"/>
      <c r="BC1019" s="147"/>
      <c r="BE1019" s="1"/>
      <c r="BI1019"/>
      <c r="BK1019"/>
      <c r="BL1019" s="147"/>
      <c r="BM1019" s="1"/>
      <c r="BN1019" s="103"/>
      <c r="BO1019" s="147"/>
      <c r="BQ1019" s="147"/>
      <c r="BR1019" s="147"/>
      <c r="BS1019" s="11"/>
      <c r="BT1019" s="105"/>
      <c r="BU1019" s="105"/>
      <c r="BW1019" s="5"/>
      <c r="BX1019" s="5"/>
      <c r="CA1019" s="6"/>
      <c r="CB1019" s="1"/>
      <c r="CD1019" s="23"/>
      <c r="CE1019" s="23"/>
      <c r="CF1019" s="8"/>
      <c r="CG1019" s="107"/>
      <c r="CI1019" s="109"/>
      <c r="CK1019" s="10"/>
      <c r="CL1019" s="106"/>
      <c r="CR1019" s="1"/>
      <c r="CS1019" s="1"/>
      <c r="CT1019" s="1"/>
    </row>
    <row r="1020" spans="1:98">
      <c r="A1020" s="1"/>
      <c r="B1020" s="2"/>
      <c r="E1020" s="1"/>
      <c r="F1020" s="2"/>
      <c r="H1020" s="3"/>
      <c r="J1020" s="3"/>
      <c r="K1020" s="3"/>
      <c r="L1020" s="1"/>
      <c r="M1020" s="4"/>
      <c r="O1020" s="1"/>
      <c r="U1020" s="1"/>
      <c r="V1020"/>
      <c r="X1020" s="164"/>
      <c r="Y1020" s="165"/>
      <c r="Z1020"/>
      <c r="AA1020"/>
      <c r="AB1020"/>
      <c r="AD1020" s="103"/>
      <c r="AE1020" s="103"/>
      <c r="AH1020"/>
      <c r="AK1020" s="107"/>
      <c r="AL1020" s="107"/>
      <c r="AM1020" s="1"/>
      <c r="AP1020" s="100"/>
      <c r="AQ1020" s="100"/>
      <c r="AR1020" s="100"/>
      <c r="AS1020" s="3"/>
      <c r="AT1020" s="151"/>
      <c r="AU1020"/>
      <c r="AV1020" s="147"/>
      <c r="AY1020" s="182"/>
      <c r="BA1020" s="100"/>
      <c r="BB1020" s="100"/>
      <c r="BC1020" s="147"/>
      <c r="BE1020" s="1"/>
      <c r="BI1020"/>
      <c r="BK1020"/>
      <c r="BL1020" s="147"/>
      <c r="BM1020" s="1"/>
      <c r="BN1020" s="103"/>
      <c r="BO1020" s="147"/>
      <c r="BQ1020" s="147"/>
      <c r="BR1020" s="6"/>
      <c r="BS1020" s="11"/>
      <c r="BT1020" s="105"/>
      <c r="BU1020" s="105"/>
      <c r="BW1020" s="5"/>
      <c r="BX1020" s="5"/>
      <c r="CA1020" s="6"/>
      <c r="CB1020" s="1"/>
      <c r="CD1020" s="23"/>
      <c r="CE1020" s="23"/>
      <c r="CF1020" s="8"/>
      <c r="CG1020" s="107"/>
      <c r="CI1020" s="109"/>
      <c r="CK1020" s="10"/>
      <c r="CL1020" s="106"/>
      <c r="CR1020" s="1"/>
      <c r="CS1020" s="1"/>
      <c r="CT1020" s="1"/>
    </row>
    <row r="1021" spans="1:98">
      <c r="A1021" s="1"/>
      <c r="B1021" s="2"/>
      <c r="E1021" s="1"/>
      <c r="F1021" s="2"/>
      <c r="H1021" s="3"/>
      <c r="J1021" s="3"/>
      <c r="K1021" s="3"/>
      <c r="L1021" s="1"/>
      <c r="M1021" s="4"/>
      <c r="O1021" s="1"/>
      <c r="U1021" s="1"/>
      <c r="V1021"/>
      <c r="X1021" s="164"/>
      <c r="Y1021" s="165"/>
      <c r="Z1021"/>
      <c r="AA1021"/>
      <c r="AB1021"/>
      <c r="AD1021" s="103"/>
      <c r="AE1021" s="103"/>
      <c r="AH1021"/>
      <c r="AK1021" s="107"/>
      <c r="AL1021" s="107"/>
      <c r="AM1021" s="1"/>
      <c r="AP1021" s="100"/>
      <c r="AQ1021" s="100"/>
      <c r="AR1021" s="100"/>
      <c r="AS1021" s="3"/>
      <c r="AT1021" s="151"/>
      <c r="AU1021"/>
      <c r="AV1021" s="147"/>
      <c r="AY1021" s="182"/>
      <c r="BA1021" s="100"/>
      <c r="BB1021" s="100"/>
      <c r="BC1021" s="147"/>
      <c r="BE1021" s="1"/>
      <c r="BI1021"/>
      <c r="BK1021"/>
      <c r="BL1021" s="147"/>
      <c r="BM1021" s="1"/>
      <c r="BN1021" s="103"/>
      <c r="BO1021" s="147"/>
      <c r="BQ1021" s="147"/>
      <c r="BR1021" s="11"/>
      <c r="BS1021" s="11"/>
      <c r="BT1021" s="105"/>
      <c r="BU1021" s="105"/>
      <c r="BW1021" s="5"/>
      <c r="BX1021" s="5"/>
      <c r="CA1021" s="6"/>
      <c r="CB1021" s="1"/>
      <c r="CD1021" s="23"/>
      <c r="CE1021" s="23"/>
      <c r="CF1021" s="8"/>
      <c r="CG1021" s="107"/>
      <c r="CI1021" s="109"/>
      <c r="CK1021" s="10"/>
      <c r="CL1021" s="106"/>
      <c r="CR1021" s="1"/>
      <c r="CS1021" s="1"/>
      <c r="CT1021" s="1"/>
    </row>
    <row r="1022" spans="1:98">
      <c r="A1022" s="1"/>
      <c r="B1022" s="2"/>
      <c r="E1022" s="1"/>
      <c r="F1022" s="2"/>
      <c r="H1022" s="3"/>
      <c r="J1022" s="3"/>
      <c r="K1022" s="3"/>
      <c r="L1022" s="1"/>
      <c r="M1022" s="4"/>
      <c r="O1022" s="1"/>
      <c r="U1022" s="1"/>
      <c r="V1022"/>
      <c r="X1022" s="164"/>
      <c r="Z1022"/>
      <c r="AA1022"/>
      <c r="AB1022"/>
      <c r="AD1022" s="103"/>
      <c r="AE1022" s="103"/>
      <c r="AH1022"/>
      <c r="AK1022" s="107"/>
      <c r="AL1022" s="107"/>
      <c r="AM1022" s="1"/>
      <c r="AP1022" s="100"/>
      <c r="AQ1022" s="100"/>
      <c r="AR1022" s="100"/>
      <c r="AS1022" s="3"/>
      <c r="AT1022" s="151"/>
      <c r="AU1022"/>
      <c r="AV1022" s="147"/>
      <c r="AY1022" s="182"/>
      <c r="BA1022" s="100"/>
      <c r="BB1022" s="100"/>
      <c r="BC1022" s="147"/>
      <c r="BE1022" s="1"/>
      <c r="BI1022"/>
      <c r="BK1022"/>
      <c r="BL1022" s="147"/>
      <c r="BM1022" s="1"/>
      <c r="BN1022" s="103"/>
      <c r="BO1022" s="147"/>
      <c r="BQ1022" s="147"/>
      <c r="BR1022" s="6"/>
      <c r="BS1022" s="11"/>
      <c r="BT1022" s="105"/>
      <c r="BU1022" s="105"/>
      <c r="BW1022" s="5"/>
      <c r="BX1022" s="5"/>
      <c r="CA1022" s="6"/>
      <c r="CB1022" s="1"/>
      <c r="CD1022" s="23"/>
      <c r="CE1022" s="23"/>
      <c r="CF1022" s="8"/>
      <c r="CG1022" s="107"/>
      <c r="CI1022" s="109"/>
      <c r="CK1022" s="10"/>
      <c r="CL1022" s="106"/>
      <c r="CR1022" s="1"/>
      <c r="CS1022" s="1"/>
      <c r="CT1022" s="1"/>
    </row>
    <row r="1023" spans="1:98">
      <c r="A1023" s="1"/>
      <c r="B1023" s="2"/>
      <c r="E1023" s="1"/>
      <c r="F1023" s="2"/>
      <c r="H1023" s="3"/>
      <c r="J1023" s="3"/>
      <c r="K1023" s="3"/>
      <c r="L1023" s="1"/>
      <c r="M1023" s="4"/>
      <c r="O1023" s="1"/>
      <c r="U1023" s="1"/>
      <c r="V1023"/>
      <c r="X1023" s="164"/>
      <c r="Y1023" s="165"/>
      <c r="Z1023"/>
      <c r="AA1023"/>
      <c r="AB1023"/>
      <c r="AD1023" s="103"/>
      <c r="AE1023" s="103"/>
      <c r="AH1023"/>
      <c r="AK1023" s="107"/>
      <c r="AL1023" s="107"/>
      <c r="AM1023" s="1"/>
      <c r="AP1023" s="100"/>
      <c r="AQ1023" s="100"/>
      <c r="AR1023" s="100"/>
      <c r="AS1023" s="3"/>
      <c r="AT1023" s="151"/>
      <c r="AU1023"/>
      <c r="AV1023" s="147"/>
      <c r="AY1023" s="182"/>
      <c r="BA1023" s="100"/>
      <c r="BB1023" s="100"/>
      <c r="BC1023" s="147"/>
      <c r="BE1023" s="1"/>
      <c r="BI1023"/>
      <c r="BK1023" s="103"/>
      <c r="BL1023" s="147"/>
      <c r="BM1023" s="1"/>
      <c r="BN1023" s="103"/>
      <c r="BO1023" s="147"/>
      <c r="BQ1023" s="147"/>
      <c r="BR1023" s="6"/>
      <c r="BS1023" s="11"/>
      <c r="BT1023" s="105"/>
      <c r="BU1023" s="105"/>
      <c r="BW1023" s="5"/>
      <c r="BX1023" s="5"/>
      <c r="CA1023" s="6"/>
      <c r="CB1023" s="1"/>
      <c r="CD1023" s="23"/>
      <c r="CE1023" s="23"/>
      <c r="CF1023" s="8"/>
      <c r="CG1023" s="107"/>
      <c r="CI1023" s="109"/>
      <c r="CK1023" s="10"/>
      <c r="CL1023" s="106"/>
      <c r="CR1023" s="1"/>
      <c r="CS1023" s="1"/>
      <c r="CT1023" s="1"/>
    </row>
    <row r="1024" spans="1:98">
      <c r="A1024" s="1"/>
      <c r="B1024" s="2"/>
      <c r="E1024" s="1"/>
      <c r="F1024" s="2"/>
      <c r="H1024" s="3"/>
      <c r="J1024" s="3"/>
      <c r="K1024" s="3"/>
      <c r="L1024" s="1"/>
      <c r="M1024" s="4"/>
      <c r="O1024" s="1"/>
      <c r="U1024" s="1"/>
      <c r="V1024"/>
      <c r="X1024" s="164"/>
      <c r="Z1024"/>
      <c r="AA1024"/>
      <c r="AB1024"/>
      <c r="AD1024" s="103"/>
      <c r="AE1024" s="103"/>
      <c r="AH1024"/>
      <c r="AK1024" s="107"/>
      <c r="AL1024" s="107"/>
      <c r="AM1024" s="1"/>
      <c r="AP1024" s="100"/>
      <c r="AQ1024" s="100"/>
      <c r="AR1024" s="100"/>
      <c r="AS1024" s="3"/>
      <c r="AT1024" s="151"/>
      <c r="AU1024"/>
      <c r="AV1024" s="147"/>
      <c r="AY1024" s="182"/>
      <c r="BA1024" s="100"/>
      <c r="BB1024" s="100"/>
      <c r="BC1024" s="147"/>
      <c r="BE1024" s="1"/>
      <c r="BI1024"/>
      <c r="BK1024"/>
      <c r="BL1024" s="147"/>
      <c r="BM1024" s="1"/>
      <c r="BN1024" s="103"/>
      <c r="BO1024" s="147"/>
      <c r="BQ1024" s="147"/>
      <c r="BR1024" s="6"/>
      <c r="BS1024" s="11"/>
      <c r="BT1024" s="105"/>
      <c r="BU1024" s="105"/>
      <c r="BW1024" s="5"/>
      <c r="BX1024" s="5"/>
      <c r="CA1024" s="6"/>
      <c r="CB1024" s="1"/>
      <c r="CD1024" s="23"/>
      <c r="CE1024" s="23"/>
      <c r="CF1024" s="8"/>
      <c r="CG1024" s="107"/>
      <c r="CI1024" s="109"/>
      <c r="CK1024" s="10"/>
      <c r="CL1024" s="106"/>
      <c r="CR1024" s="1"/>
      <c r="CS1024" s="1"/>
      <c r="CT1024" s="1"/>
    </row>
    <row r="1025" spans="1:98">
      <c r="A1025" s="1"/>
      <c r="B1025" s="2"/>
      <c r="E1025" s="1"/>
      <c r="F1025" s="2"/>
      <c r="H1025" s="3"/>
      <c r="J1025" s="3"/>
      <c r="K1025" s="3"/>
      <c r="L1025" s="1"/>
      <c r="M1025" s="4"/>
      <c r="O1025" s="1"/>
      <c r="U1025" s="1"/>
      <c r="V1025"/>
      <c r="X1025" s="164"/>
      <c r="Y1025"/>
      <c r="Z1025"/>
      <c r="AA1025"/>
      <c r="AB1025"/>
      <c r="AD1025" s="103"/>
      <c r="AE1025" s="103"/>
      <c r="AH1025"/>
      <c r="AK1025" s="107"/>
      <c r="AL1025" s="107"/>
      <c r="AM1025" s="1"/>
      <c r="AP1025" s="100"/>
      <c r="AQ1025" s="100"/>
      <c r="AR1025" s="100"/>
      <c r="AS1025" s="3"/>
      <c r="AT1025" s="151"/>
      <c r="AU1025"/>
      <c r="AV1025" s="147"/>
      <c r="AY1025" s="182"/>
      <c r="BA1025" s="100"/>
      <c r="BB1025" s="100"/>
      <c r="BC1025" s="147"/>
      <c r="BE1025" s="1"/>
      <c r="BI1025"/>
      <c r="BK1025"/>
      <c r="BL1025" s="147"/>
      <c r="BM1025" s="1"/>
      <c r="BN1025" s="103"/>
      <c r="BO1025" s="147"/>
      <c r="BQ1025" s="147"/>
      <c r="BR1025" s="6"/>
      <c r="BS1025" s="11"/>
      <c r="BT1025" s="105"/>
      <c r="BU1025" s="105"/>
      <c r="BW1025" s="5"/>
      <c r="BX1025" s="5"/>
      <c r="CA1025" s="6"/>
      <c r="CB1025" s="1"/>
      <c r="CD1025" s="23"/>
      <c r="CE1025" s="23"/>
      <c r="CF1025" s="8"/>
      <c r="CG1025" s="107"/>
      <c r="CI1025" s="109"/>
      <c r="CK1025" s="10"/>
      <c r="CL1025" s="106"/>
      <c r="CR1025" s="1"/>
      <c r="CS1025" s="1"/>
      <c r="CT1025" s="1"/>
    </row>
    <row r="1026" spans="1:98">
      <c r="A1026" s="1"/>
      <c r="B1026" s="2"/>
      <c r="E1026" s="1"/>
      <c r="F1026" s="2"/>
      <c r="H1026" s="3"/>
      <c r="J1026" s="3"/>
      <c r="K1026" s="3"/>
      <c r="L1026" s="1"/>
      <c r="M1026" s="4"/>
      <c r="O1026" s="1"/>
      <c r="U1026" s="1"/>
      <c r="V1026"/>
      <c r="X1026" s="164"/>
      <c r="Z1026"/>
      <c r="AA1026"/>
      <c r="AB1026"/>
      <c r="AD1026" s="103"/>
      <c r="AE1026" s="103"/>
      <c r="AH1026"/>
      <c r="AK1026" s="107"/>
      <c r="AL1026" s="107"/>
      <c r="AM1026" s="1"/>
      <c r="AP1026" s="100"/>
      <c r="AQ1026" s="100"/>
      <c r="AR1026" s="100"/>
      <c r="AS1026" s="3"/>
      <c r="AT1026" s="151"/>
      <c r="AU1026"/>
      <c r="AV1026" s="147"/>
      <c r="AY1026" s="182"/>
      <c r="BA1026" s="100"/>
      <c r="BB1026" s="100"/>
      <c r="BC1026" s="147"/>
      <c r="BE1026" s="1"/>
      <c r="BI1026"/>
      <c r="BK1026"/>
      <c r="BL1026" s="147"/>
      <c r="BM1026" s="1"/>
      <c r="BN1026" s="103"/>
      <c r="BO1026" s="147"/>
      <c r="BQ1026" s="147"/>
      <c r="BR1026" s="6"/>
      <c r="BS1026" s="11"/>
      <c r="BT1026" s="105"/>
      <c r="BU1026" s="105"/>
      <c r="BW1026" s="5"/>
      <c r="BX1026" s="5"/>
      <c r="CA1026" s="6"/>
      <c r="CB1026" s="1"/>
      <c r="CD1026" s="23"/>
      <c r="CE1026" s="23"/>
      <c r="CF1026" s="8"/>
      <c r="CG1026" s="107"/>
      <c r="CI1026" s="109"/>
      <c r="CK1026" s="10"/>
      <c r="CL1026" s="106"/>
      <c r="CR1026" s="1"/>
      <c r="CS1026" s="1"/>
      <c r="CT1026" s="1"/>
    </row>
    <row r="1027" spans="1:98">
      <c r="A1027" s="1"/>
      <c r="B1027" s="2"/>
      <c r="E1027" s="1"/>
      <c r="F1027" s="2"/>
      <c r="H1027" s="3"/>
      <c r="J1027" s="3"/>
      <c r="K1027" s="3"/>
      <c r="L1027" s="1"/>
      <c r="M1027" s="4"/>
      <c r="O1027" s="1"/>
      <c r="U1027" s="1"/>
      <c r="V1027"/>
      <c r="X1027" s="164"/>
      <c r="Y1027" s="165"/>
      <c r="Z1027"/>
      <c r="AA1027"/>
      <c r="AB1027"/>
      <c r="AD1027" s="103"/>
      <c r="AE1027" s="103"/>
      <c r="AH1027"/>
      <c r="AK1027" s="107"/>
      <c r="AL1027" s="107"/>
      <c r="AM1027" s="1"/>
      <c r="AP1027" s="100"/>
      <c r="AQ1027" s="100"/>
      <c r="AR1027" s="100"/>
      <c r="AS1027" s="3"/>
      <c r="AT1027" s="151"/>
      <c r="AU1027"/>
      <c r="AV1027" s="147"/>
      <c r="AY1027" s="182"/>
      <c r="BA1027" s="100"/>
      <c r="BB1027" s="100"/>
      <c r="BC1027" s="147"/>
      <c r="BE1027" s="1"/>
      <c r="BI1027" s="103"/>
      <c r="BK1027"/>
      <c r="BL1027" s="147"/>
      <c r="BM1027" s="1"/>
      <c r="BN1027" s="103"/>
      <c r="BO1027" s="147"/>
      <c r="BQ1027" s="147"/>
      <c r="BR1027" s="147"/>
      <c r="BS1027" s="11"/>
      <c r="BT1027" s="105"/>
      <c r="BU1027" s="105"/>
      <c r="BW1027" s="5"/>
      <c r="BX1027" s="5"/>
      <c r="CA1027" s="6"/>
      <c r="CB1027" s="1"/>
      <c r="CD1027" s="23"/>
      <c r="CE1027" s="23"/>
      <c r="CF1027" s="8"/>
      <c r="CG1027" s="107"/>
      <c r="CI1027" s="109"/>
      <c r="CK1027" s="10"/>
      <c r="CL1027" s="106"/>
      <c r="CR1027" s="1"/>
      <c r="CS1027" s="1"/>
      <c r="CT1027" s="1"/>
    </row>
    <row r="1028" spans="1:98">
      <c r="A1028" s="1"/>
      <c r="B1028" s="2"/>
      <c r="E1028" s="1"/>
      <c r="F1028" s="2"/>
      <c r="H1028" s="3"/>
      <c r="J1028" s="3"/>
      <c r="K1028" s="3"/>
      <c r="L1028" s="1"/>
      <c r="M1028" s="4"/>
      <c r="O1028" s="1"/>
      <c r="U1028" s="1"/>
      <c r="X1028" s="164"/>
      <c r="Y1028" s="165"/>
      <c r="Z1028"/>
      <c r="AA1028"/>
      <c r="AB1028"/>
      <c r="AD1028" s="103"/>
      <c r="AE1028" s="103"/>
      <c r="AH1028"/>
      <c r="AK1028" s="107"/>
      <c r="AL1028" s="107"/>
      <c r="AM1028" s="1"/>
      <c r="AP1028" s="100"/>
      <c r="AQ1028" s="100"/>
      <c r="AR1028" s="100"/>
      <c r="AS1028" s="3"/>
      <c r="AT1028" s="151"/>
      <c r="AU1028"/>
      <c r="AV1028" s="147"/>
      <c r="AY1028" s="182"/>
      <c r="BA1028" s="100"/>
      <c r="BB1028" s="100"/>
      <c r="BC1028" s="147"/>
      <c r="BE1028" s="1"/>
      <c r="BI1028"/>
      <c r="BK1028"/>
      <c r="BL1028" s="147"/>
      <c r="BM1028" s="1"/>
      <c r="BN1028" s="103"/>
      <c r="BO1028" s="147"/>
      <c r="BQ1028" s="147"/>
      <c r="BR1028" s="147"/>
      <c r="BS1028" s="11"/>
      <c r="BT1028" s="105"/>
      <c r="BU1028" s="105"/>
      <c r="BW1028" s="5"/>
      <c r="BX1028" s="5"/>
      <c r="CA1028" s="6"/>
      <c r="CB1028" s="1"/>
      <c r="CD1028" s="23"/>
      <c r="CE1028" s="23"/>
      <c r="CF1028" s="8"/>
      <c r="CG1028" s="107"/>
      <c r="CI1028" s="109"/>
      <c r="CK1028" s="10"/>
      <c r="CL1028" s="106"/>
      <c r="CR1028" s="1"/>
      <c r="CS1028" s="1"/>
      <c r="CT1028" s="1"/>
    </row>
    <row r="1029" spans="1:98">
      <c r="A1029" s="1"/>
      <c r="B1029" s="2"/>
      <c r="E1029" s="1"/>
      <c r="F1029" s="2"/>
      <c r="H1029" s="3"/>
      <c r="J1029" s="3"/>
      <c r="K1029" s="3"/>
      <c r="L1029" s="1"/>
      <c r="M1029" s="4"/>
      <c r="O1029" s="1"/>
      <c r="U1029" s="1"/>
      <c r="V1029"/>
      <c r="X1029" s="164"/>
      <c r="Z1029"/>
      <c r="AA1029"/>
      <c r="AB1029"/>
      <c r="AD1029" s="103"/>
      <c r="AE1029" s="103"/>
      <c r="AH1029"/>
      <c r="AK1029" s="107"/>
      <c r="AL1029" s="107"/>
      <c r="AM1029" s="1"/>
      <c r="AP1029" s="100"/>
      <c r="AQ1029" s="100"/>
      <c r="AR1029" s="100"/>
      <c r="AS1029" s="3"/>
      <c r="AT1029" s="151"/>
      <c r="AU1029"/>
      <c r="AV1029" s="147"/>
      <c r="AY1029" s="182"/>
      <c r="BA1029" s="100"/>
      <c r="BB1029" s="100"/>
      <c r="BC1029" s="147"/>
      <c r="BE1029" s="1"/>
      <c r="BI1029"/>
      <c r="BK1029"/>
      <c r="BL1029" s="147"/>
      <c r="BM1029" s="1"/>
      <c r="BN1029" s="103"/>
      <c r="BO1029" s="147"/>
      <c r="BQ1029" s="147"/>
      <c r="BR1029" s="6"/>
      <c r="BS1029" s="11"/>
      <c r="BT1029" s="105"/>
      <c r="BU1029" s="105"/>
      <c r="BW1029" s="5"/>
      <c r="BX1029" s="5"/>
      <c r="CA1029" s="6"/>
      <c r="CB1029" s="1"/>
      <c r="CD1029" s="23"/>
      <c r="CE1029" s="23"/>
      <c r="CF1029" s="8"/>
      <c r="CG1029" s="107"/>
      <c r="CI1029" s="109"/>
      <c r="CK1029" s="10"/>
      <c r="CL1029" s="106"/>
      <c r="CR1029" s="1"/>
      <c r="CS1029" s="1"/>
      <c r="CT1029" s="1"/>
    </row>
    <row r="1030" spans="1:98">
      <c r="A1030" s="1"/>
      <c r="B1030" s="2"/>
      <c r="E1030" s="1"/>
      <c r="F1030" s="2"/>
      <c r="H1030" s="3"/>
      <c r="J1030" s="3"/>
      <c r="K1030" s="3"/>
      <c r="L1030" s="1"/>
      <c r="M1030" s="4"/>
      <c r="O1030" s="1"/>
      <c r="U1030" s="1"/>
      <c r="V1030"/>
      <c r="X1030" s="164"/>
      <c r="Z1030"/>
      <c r="AA1030"/>
      <c r="AB1030"/>
      <c r="AD1030" s="103"/>
      <c r="AE1030" s="103"/>
      <c r="AH1030"/>
      <c r="AK1030" s="107"/>
      <c r="AL1030" s="107"/>
      <c r="AM1030" s="1"/>
      <c r="AP1030" s="100"/>
      <c r="AQ1030" s="100"/>
      <c r="AR1030" s="100"/>
      <c r="AS1030" s="3"/>
      <c r="AT1030" s="151"/>
      <c r="AU1030"/>
      <c r="AV1030" s="147"/>
      <c r="AY1030" s="182"/>
      <c r="BA1030" s="100"/>
      <c r="BB1030" s="100"/>
      <c r="BC1030" s="147"/>
      <c r="BE1030" s="1"/>
      <c r="BI1030"/>
      <c r="BK1030"/>
      <c r="BL1030" s="147"/>
      <c r="BM1030" s="1"/>
      <c r="BN1030" s="103"/>
      <c r="BO1030" s="147"/>
      <c r="BQ1030" s="147"/>
      <c r="BR1030" s="6"/>
      <c r="BS1030" s="11"/>
      <c r="BT1030" s="105"/>
      <c r="BU1030" s="105"/>
      <c r="BW1030" s="5"/>
      <c r="BX1030" s="5"/>
      <c r="CA1030" s="6"/>
      <c r="CB1030" s="1"/>
      <c r="CD1030" s="23"/>
      <c r="CE1030" s="23"/>
      <c r="CF1030" s="8"/>
      <c r="CG1030" s="107"/>
      <c r="CI1030" s="109"/>
      <c r="CK1030" s="10"/>
      <c r="CL1030" s="106"/>
      <c r="CR1030" s="1"/>
      <c r="CS1030" s="1"/>
      <c r="CT1030" s="1"/>
    </row>
    <row r="1031" spans="1:98">
      <c r="A1031" s="1"/>
      <c r="B1031" s="2"/>
      <c r="E1031" s="1"/>
      <c r="F1031" s="2"/>
      <c r="H1031" s="3"/>
      <c r="J1031" s="3"/>
      <c r="K1031" s="3"/>
      <c r="L1031" s="1"/>
      <c r="M1031" s="4"/>
      <c r="O1031" s="1"/>
      <c r="U1031" s="1"/>
      <c r="V1031"/>
      <c r="X1031" s="164"/>
      <c r="Z1031"/>
      <c r="AA1031"/>
      <c r="AB1031"/>
      <c r="AD1031" s="103"/>
      <c r="AE1031" s="103"/>
      <c r="AH1031"/>
      <c r="AK1031" s="107"/>
      <c r="AL1031" s="107"/>
      <c r="AM1031" s="1"/>
      <c r="AP1031" s="100"/>
      <c r="AQ1031" s="100"/>
      <c r="AR1031" s="100"/>
      <c r="AS1031" s="3"/>
      <c r="AT1031" s="151"/>
      <c r="AU1031"/>
      <c r="AV1031" s="147"/>
      <c r="AY1031" s="182"/>
      <c r="BA1031" s="100"/>
      <c r="BB1031" s="100"/>
      <c r="BC1031" s="147"/>
      <c r="BE1031" s="1"/>
      <c r="BI1031"/>
      <c r="BK1031"/>
      <c r="BL1031" s="147"/>
      <c r="BM1031" s="1"/>
      <c r="BN1031" s="103"/>
      <c r="BO1031" s="147"/>
      <c r="BQ1031" s="147"/>
      <c r="BR1031" s="6"/>
      <c r="BS1031" s="11"/>
      <c r="BT1031" s="105"/>
      <c r="BU1031" s="105"/>
      <c r="BW1031" s="5"/>
      <c r="BX1031" s="5"/>
      <c r="CA1031" s="6"/>
      <c r="CB1031" s="1"/>
      <c r="CD1031" s="23"/>
      <c r="CE1031" s="23"/>
      <c r="CF1031" s="8"/>
      <c r="CG1031" s="107"/>
      <c r="CI1031" s="109"/>
      <c r="CK1031" s="10"/>
      <c r="CL1031" s="106"/>
      <c r="CR1031" s="1"/>
      <c r="CS1031" s="1"/>
      <c r="CT1031" s="1"/>
    </row>
    <row r="1032" spans="1:98">
      <c r="A1032" s="1"/>
      <c r="B1032" s="2"/>
      <c r="E1032" s="1"/>
      <c r="F1032" s="2"/>
      <c r="H1032" s="3"/>
      <c r="J1032" s="3"/>
      <c r="K1032" s="3"/>
      <c r="L1032" s="1"/>
      <c r="M1032" s="4"/>
      <c r="O1032" s="1"/>
      <c r="U1032" s="1"/>
      <c r="V1032"/>
      <c r="X1032" s="164"/>
      <c r="Z1032"/>
      <c r="AA1032"/>
      <c r="AB1032"/>
      <c r="AD1032" s="103"/>
      <c r="AE1032" s="103"/>
      <c r="AH1032"/>
      <c r="AK1032" s="107"/>
      <c r="AL1032" s="107"/>
      <c r="AM1032" s="1"/>
      <c r="AP1032" s="100"/>
      <c r="AQ1032" s="100"/>
      <c r="AR1032" s="100"/>
      <c r="AS1032" s="3"/>
      <c r="AT1032" s="151"/>
      <c r="AU1032"/>
      <c r="AV1032" s="147"/>
      <c r="AY1032" s="182"/>
      <c r="BA1032" s="100"/>
      <c r="BB1032" s="100"/>
      <c r="BC1032" s="147"/>
      <c r="BE1032" s="1"/>
      <c r="BI1032"/>
      <c r="BK1032"/>
      <c r="BL1032" s="147"/>
      <c r="BM1032" s="1"/>
      <c r="BN1032" s="103"/>
      <c r="BO1032" s="147"/>
      <c r="BQ1032" s="147"/>
      <c r="BR1032" s="6"/>
      <c r="BS1032" s="11"/>
      <c r="BT1032" s="105"/>
      <c r="BU1032" s="105"/>
      <c r="BW1032" s="5"/>
      <c r="BX1032" s="5"/>
      <c r="CA1032" s="6"/>
      <c r="CB1032" s="1"/>
      <c r="CD1032" s="23"/>
      <c r="CE1032" s="23"/>
      <c r="CF1032" s="8"/>
      <c r="CG1032" s="107"/>
      <c r="CI1032" s="109"/>
      <c r="CK1032" s="10"/>
      <c r="CL1032" s="106"/>
      <c r="CR1032" s="1"/>
      <c r="CS1032" s="1"/>
      <c r="CT1032" s="1"/>
    </row>
    <row r="1033" spans="1:98">
      <c r="A1033" s="1"/>
      <c r="B1033" s="2"/>
      <c r="E1033" s="1"/>
      <c r="F1033" s="2"/>
      <c r="H1033" s="3"/>
      <c r="J1033" s="3"/>
      <c r="K1033" s="3"/>
      <c r="L1033" s="1"/>
      <c r="M1033" s="4"/>
      <c r="O1033" s="1"/>
      <c r="U1033" s="1"/>
      <c r="V1033"/>
      <c r="X1033" s="164"/>
      <c r="Z1033"/>
      <c r="AA1033"/>
      <c r="AB1033"/>
      <c r="AD1033" s="103"/>
      <c r="AE1033" s="103"/>
      <c r="AH1033"/>
      <c r="AK1033" s="107"/>
      <c r="AL1033" s="107"/>
      <c r="AM1033" s="1"/>
      <c r="AP1033" s="100"/>
      <c r="AQ1033" s="100"/>
      <c r="AR1033" s="100"/>
      <c r="AS1033" s="3"/>
      <c r="AT1033" s="151"/>
      <c r="AU1033"/>
      <c r="AV1033" s="147"/>
      <c r="AY1033" s="182"/>
      <c r="BA1033" s="100"/>
      <c r="BB1033" s="100"/>
      <c r="BC1033" s="147"/>
      <c r="BE1033" s="1"/>
      <c r="BI1033"/>
      <c r="BK1033"/>
      <c r="BL1033" s="147"/>
      <c r="BM1033" s="1"/>
      <c r="BN1033" s="103"/>
      <c r="BO1033" s="147"/>
      <c r="BQ1033" s="147"/>
      <c r="BR1033" s="6"/>
      <c r="BS1033" s="11"/>
      <c r="BT1033" s="105"/>
      <c r="BU1033" s="105"/>
      <c r="BW1033" s="5"/>
      <c r="BX1033" s="5"/>
      <c r="CA1033" s="6"/>
      <c r="CB1033" s="1"/>
      <c r="CD1033" s="23"/>
      <c r="CE1033" s="23"/>
      <c r="CF1033" s="8"/>
      <c r="CG1033" s="107"/>
      <c r="CI1033" s="109"/>
      <c r="CK1033" s="10"/>
      <c r="CL1033" s="106"/>
      <c r="CR1033" s="1"/>
      <c r="CS1033" s="1"/>
      <c r="CT1033" s="1"/>
    </row>
    <row r="1034" spans="1:98">
      <c r="A1034" s="1"/>
      <c r="B1034" s="2"/>
      <c r="E1034" s="1"/>
      <c r="F1034" s="2"/>
      <c r="H1034" s="3"/>
      <c r="J1034" s="3"/>
      <c r="K1034" s="3"/>
      <c r="L1034" s="1"/>
      <c r="M1034" s="4"/>
      <c r="O1034" s="1"/>
      <c r="U1034" s="1"/>
      <c r="V1034"/>
      <c r="X1034" s="164"/>
      <c r="Z1034"/>
      <c r="AA1034"/>
      <c r="AB1034"/>
      <c r="AD1034" s="103"/>
      <c r="AE1034" s="103"/>
      <c r="AH1034"/>
      <c r="AK1034" s="107"/>
      <c r="AL1034" s="107"/>
      <c r="AM1034" s="1"/>
      <c r="AP1034" s="100"/>
      <c r="AQ1034" s="100"/>
      <c r="AR1034" s="100"/>
      <c r="AS1034" s="3"/>
      <c r="AT1034" s="151"/>
      <c r="AU1034"/>
      <c r="AV1034" s="147"/>
      <c r="AY1034" s="182"/>
      <c r="BA1034" s="100"/>
      <c r="BB1034" s="100"/>
      <c r="BC1034" s="147"/>
      <c r="BE1034" s="1"/>
      <c r="BI1034"/>
      <c r="BK1034"/>
      <c r="BL1034" s="147"/>
      <c r="BM1034" s="1"/>
      <c r="BN1034" s="103"/>
      <c r="BO1034" s="147"/>
      <c r="BQ1034" s="147"/>
      <c r="BR1034" s="6"/>
      <c r="BS1034" s="11"/>
      <c r="BT1034" s="105"/>
      <c r="BU1034" s="105"/>
      <c r="BW1034" s="5"/>
      <c r="BX1034" s="5"/>
      <c r="CA1034" s="6"/>
      <c r="CB1034" s="1"/>
      <c r="CD1034" s="23"/>
      <c r="CE1034" s="23"/>
      <c r="CF1034" s="8"/>
      <c r="CG1034" s="107"/>
      <c r="CI1034" s="109"/>
      <c r="CK1034" s="10"/>
      <c r="CL1034" s="106"/>
      <c r="CR1034" s="1"/>
      <c r="CS1034" s="1"/>
      <c r="CT1034" s="1"/>
    </row>
    <row r="1035" spans="1:98">
      <c r="A1035" s="1"/>
      <c r="B1035" s="2"/>
      <c r="E1035" s="1"/>
      <c r="F1035" s="2"/>
      <c r="H1035" s="3"/>
      <c r="J1035" s="3"/>
      <c r="K1035" s="3"/>
      <c r="L1035" s="1"/>
      <c r="M1035" s="4"/>
      <c r="O1035" s="1"/>
      <c r="U1035" s="1"/>
      <c r="V1035"/>
      <c r="X1035" s="164"/>
      <c r="Z1035"/>
      <c r="AA1035"/>
      <c r="AB1035"/>
      <c r="AD1035" s="103"/>
      <c r="AE1035" s="103"/>
      <c r="AH1035"/>
      <c r="AK1035" s="107"/>
      <c r="AL1035" s="107"/>
      <c r="AM1035" s="1"/>
      <c r="AP1035" s="100"/>
      <c r="AQ1035" s="100"/>
      <c r="AR1035" s="100"/>
      <c r="AS1035" s="3"/>
      <c r="AT1035" s="151"/>
      <c r="AU1035"/>
      <c r="AV1035" s="147"/>
      <c r="AY1035" s="182"/>
      <c r="BA1035" s="100"/>
      <c r="BB1035" s="100"/>
      <c r="BC1035" s="147"/>
      <c r="BE1035" s="1"/>
      <c r="BI1035"/>
      <c r="BK1035"/>
      <c r="BL1035" s="147"/>
      <c r="BM1035" s="1"/>
      <c r="BN1035" s="103"/>
      <c r="BO1035" s="147"/>
      <c r="BQ1035" s="147"/>
      <c r="BR1035" s="6"/>
      <c r="BS1035" s="11"/>
      <c r="BT1035" s="105"/>
      <c r="BU1035" s="105"/>
      <c r="BW1035" s="5"/>
      <c r="BX1035" s="5"/>
      <c r="CA1035" s="6"/>
      <c r="CB1035" s="1"/>
      <c r="CD1035" s="23"/>
      <c r="CE1035" s="23"/>
      <c r="CF1035" s="8"/>
      <c r="CG1035" s="107"/>
      <c r="CI1035" s="109"/>
      <c r="CK1035" s="10"/>
      <c r="CL1035" s="106"/>
      <c r="CR1035" s="1"/>
      <c r="CS1035" s="1"/>
      <c r="CT1035" s="1"/>
    </row>
    <row r="1036" spans="1:98" ht="14.4" customHeight="1">
      <c r="A1036" s="1"/>
      <c r="B1036" s="2"/>
      <c r="E1036" s="1"/>
      <c r="F1036" s="2"/>
      <c r="H1036" s="3"/>
      <c r="J1036" s="3"/>
      <c r="K1036" s="3"/>
      <c r="L1036" s="1"/>
      <c r="M1036" s="4"/>
      <c r="O1036" s="1"/>
      <c r="U1036" s="1"/>
      <c r="V1036"/>
      <c r="X1036" s="164"/>
      <c r="Z1036"/>
      <c r="AA1036"/>
      <c r="AB1036"/>
      <c r="AD1036" s="103"/>
      <c r="AE1036" s="103"/>
      <c r="AH1036"/>
      <c r="AK1036" s="107"/>
      <c r="AL1036" s="107"/>
      <c r="AM1036" s="1"/>
      <c r="AP1036" s="100"/>
      <c r="AQ1036" s="100"/>
      <c r="AR1036" s="100"/>
      <c r="AS1036" s="3"/>
      <c r="AT1036" s="151"/>
      <c r="AU1036"/>
      <c r="AV1036" s="147"/>
      <c r="AY1036" s="182"/>
      <c r="BA1036" s="100"/>
      <c r="BB1036" s="100"/>
      <c r="BC1036" s="147"/>
      <c r="BE1036" s="1"/>
      <c r="BI1036"/>
      <c r="BK1036"/>
      <c r="BL1036" s="147"/>
      <c r="BM1036" s="1"/>
      <c r="BN1036" s="103"/>
      <c r="BO1036" s="147"/>
      <c r="BQ1036" s="147"/>
      <c r="BR1036" s="6"/>
      <c r="BS1036" s="11"/>
      <c r="BT1036" s="105"/>
      <c r="BU1036" s="105"/>
      <c r="BW1036" s="5"/>
      <c r="BX1036" s="5"/>
      <c r="CA1036" s="6"/>
      <c r="CB1036" s="1"/>
      <c r="CD1036" s="23"/>
      <c r="CE1036" s="23"/>
      <c r="CF1036" s="8"/>
      <c r="CG1036" s="107"/>
      <c r="CI1036" s="109"/>
      <c r="CK1036" s="10"/>
      <c r="CL1036" s="106"/>
      <c r="CR1036" s="1"/>
      <c r="CS1036" s="1"/>
      <c r="CT1036" s="1"/>
    </row>
    <row r="1037" spans="1:98" ht="14.4" customHeight="1">
      <c r="A1037" s="1"/>
      <c r="B1037" s="2"/>
      <c r="E1037" s="1"/>
      <c r="F1037" s="2"/>
      <c r="H1037" s="3"/>
      <c r="J1037" s="3"/>
      <c r="K1037" s="3"/>
      <c r="L1037" s="1"/>
      <c r="M1037" s="4"/>
      <c r="O1037" s="1"/>
      <c r="U1037" s="1"/>
      <c r="V1037"/>
      <c r="X1037" s="111"/>
      <c r="Z1037"/>
      <c r="AD1037" s="103"/>
      <c r="AE1037" s="103"/>
      <c r="AK1037" s="107"/>
      <c r="AL1037" s="107"/>
      <c r="AM1037" s="1"/>
      <c r="AP1037" s="100"/>
      <c r="AQ1037" s="100"/>
      <c r="AR1037" s="100"/>
      <c r="AS1037" s="3"/>
      <c r="AT1037" s="151"/>
      <c r="AU1037"/>
      <c r="AV1037" s="147"/>
      <c r="AY1037" s="182"/>
      <c r="BA1037" s="100"/>
      <c r="BB1037" s="100"/>
      <c r="BC1037" s="147"/>
      <c r="BE1037" s="1"/>
      <c r="BI1037"/>
      <c r="BK1037"/>
      <c r="BL1037" s="6"/>
      <c r="BM1037" s="1"/>
      <c r="BN1037" s="103"/>
      <c r="BO1037" s="6"/>
      <c r="BQ1037" s="6"/>
      <c r="BR1037" s="6"/>
      <c r="BS1037" s="11"/>
      <c r="BT1037" s="105"/>
      <c r="BU1037" s="105"/>
      <c r="BW1037" s="5"/>
      <c r="BX1037" s="5"/>
      <c r="CA1037" s="6"/>
      <c r="CB1037" s="1"/>
      <c r="CD1037" s="23"/>
      <c r="CE1037" s="23"/>
      <c r="CF1037" s="8"/>
      <c r="CG1037" s="107"/>
      <c r="CI1037" s="109"/>
      <c r="CK1037" s="10"/>
      <c r="CL1037" s="106"/>
      <c r="CR1037" s="1"/>
      <c r="CS1037" s="1"/>
      <c r="CT1037" s="1"/>
    </row>
    <row r="1038" spans="1:98" ht="14.4" customHeight="1">
      <c r="A1038" s="1"/>
      <c r="B1038" s="2"/>
      <c r="E1038" s="1"/>
      <c r="F1038" s="2"/>
      <c r="H1038" s="3"/>
      <c r="J1038" s="3"/>
      <c r="K1038" s="3"/>
      <c r="L1038" s="1"/>
      <c r="M1038" s="4"/>
      <c r="O1038" s="1"/>
      <c r="U1038" s="1"/>
      <c r="V1038"/>
      <c r="X1038" s="111"/>
      <c r="Z1038"/>
      <c r="AA1038"/>
      <c r="AB1038"/>
      <c r="AD1038" s="103"/>
      <c r="AE1038" s="103"/>
      <c r="AH1038"/>
      <c r="AK1038" s="107"/>
      <c r="AL1038" s="107"/>
      <c r="AM1038" s="1"/>
      <c r="AP1038" s="100"/>
      <c r="AQ1038" s="100"/>
      <c r="AR1038" s="100"/>
      <c r="AS1038" s="3"/>
      <c r="AT1038" s="151"/>
      <c r="AU1038"/>
      <c r="AV1038" s="147"/>
      <c r="AY1038" s="182"/>
      <c r="BA1038" s="100"/>
      <c r="BB1038" s="100"/>
      <c r="BC1038" s="147"/>
      <c r="BE1038" s="1"/>
      <c r="BI1038"/>
      <c r="BK1038"/>
      <c r="BL1038" s="147"/>
      <c r="BM1038" s="1"/>
      <c r="BN1038" s="103"/>
      <c r="BO1038" s="147"/>
      <c r="BQ1038" s="147"/>
      <c r="BR1038" s="6"/>
      <c r="BS1038" s="6"/>
      <c r="BT1038" s="105"/>
      <c r="BU1038" s="105"/>
      <c r="BW1038" s="5"/>
      <c r="BX1038" s="5"/>
      <c r="CA1038" s="6"/>
      <c r="CB1038" s="1"/>
      <c r="CD1038" s="23"/>
      <c r="CE1038" s="23"/>
      <c r="CF1038" s="8"/>
      <c r="CG1038" s="107"/>
      <c r="CI1038" s="109"/>
      <c r="CK1038" s="10"/>
      <c r="CL1038" s="106"/>
      <c r="CR1038" s="1"/>
      <c r="CS1038" s="1"/>
      <c r="CT1038" s="1"/>
    </row>
    <row r="1039" spans="1:98">
      <c r="A1039" s="1"/>
      <c r="B1039" s="2"/>
      <c r="E1039" s="1"/>
      <c r="F1039" s="2"/>
      <c r="H1039" s="3"/>
      <c r="J1039" s="3"/>
      <c r="K1039" s="3"/>
      <c r="L1039" s="1"/>
      <c r="M1039" s="4"/>
      <c r="O1039" s="1"/>
      <c r="U1039" s="1"/>
      <c r="V1039"/>
      <c r="X1039" s="111"/>
      <c r="Z1039"/>
      <c r="AA1039"/>
      <c r="AB1039"/>
      <c r="AD1039" s="103"/>
      <c r="AE1039" s="103"/>
      <c r="AH1039"/>
      <c r="AK1039" s="107"/>
      <c r="AL1039" s="107"/>
      <c r="AM1039" s="1"/>
      <c r="AP1039" s="100"/>
      <c r="AQ1039" s="100"/>
      <c r="AR1039" s="100"/>
      <c r="AS1039" s="3"/>
      <c r="AT1039" s="151"/>
      <c r="AU1039"/>
      <c r="AV1039" s="147"/>
      <c r="AY1039" s="182"/>
      <c r="BA1039" s="100"/>
      <c r="BB1039" s="100"/>
      <c r="BC1039" s="147"/>
      <c r="BE1039" s="1"/>
      <c r="BI1039"/>
      <c r="BK1039"/>
      <c r="BL1039" s="147"/>
      <c r="BM1039" s="1"/>
      <c r="BN1039" s="103"/>
      <c r="BO1039" s="147"/>
      <c r="BQ1039" s="147"/>
      <c r="BR1039" s="6"/>
      <c r="BS1039" s="11"/>
      <c r="BT1039" s="105"/>
      <c r="BU1039" s="105"/>
      <c r="BW1039" s="5"/>
      <c r="BX1039" s="5"/>
      <c r="CA1039" s="6"/>
      <c r="CB1039" s="1"/>
      <c r="CD1039" s="23"/>
      <c r="CE1039" s="23"/>
      <c r="CF1039" s="8"/>
      <c r="CG1039" s="107"/>
      <c r="CI1039" s="109"/>
      <c r="CK1039" s="10"/>
      <c r="CL1039" s="106"/>
      <c r="CR1039" s="1"/>
      <c r="CS1039" s="1"/>
      <c r="CT1039" s="1"/>
    </row>
    <row r="1040" spans="1:98">
      <c r="A1040" s="1"/>
      <c r="B1040" s="2"/>
      <c r="E1040" s="1"/>
      <c r="F1040" s="2"/>
      <c r="H1040" s="3"/>
      <c r="J1040" s="3"/>
      <c r="K1040" s="3"/>
      <c r="L1040" s="1"/>
      <c r="M1040" s="4"/>
      <c r="O1040" s="1"/>
      <c r="U1040" s="1"/>
      <c r="V1040"/>
      <c r="X1040" s="111"/>
      <c r="Z1040"/>
      <c r="AA1040"/>
      <c r="AB1040"/>
      <c r="AD1040" s="103"/>
      <c r="AE1040" s="103"/>
      <c r="AH1040"/>
      <c r="AK1040" s="107"/>
      <c r="AL1040" s="107"/>
      <c r="AM1040" s="1"/>
      <c r="AP1040" s="100"/>
      <c r="AQ1040" s="100"/>
      <c r="AR1040" s="100"/>
      <c r="AS1040" s="3"/>
      <c r="AT1040" s="151"/>
      <c r="AU1040"/>
      <c r="AV1040" s="147"/>
      <c r="AY1040" s="182"/>
      <c r="BA1040" s="100"/>
      <c r="BB1040" s="100"/>
      <c r="BC1040" s="147"/>
      <c r="BE1040" s="1"/>
      <c r="BI1040"/>
      <c r="BK1040"/>
      <c r="BL1040" s="147"/>
      <c r="BM1040" s="1"/>
      <c r="BN1040" s="103"/>
      <c r="BO1040" s="147"/>
      <c r="BQ1040" s="147"/>
      <c r="BR1040" s="6"/>
      <c r="BS1040" s="11"/>
      <c r="BT1040" s="105"/>
      <c r="BU1040" s="105"/>
      <c r="BW1040" s="5"/>
      <c r="BX1040" s="5"/>
      <c r="CA1040" s="6"/>
      <c r="CB1040" s="1"/>
      <c r="CD1040" s="23"/>
      <c r="CE1040" s="23"/>
      <c r="CF1040" s="8"/>
      <c r="CG1040" s="107"/>
      <c r="CI1040" s="109"/>
      <c r="CK1040" s="10"/>
      <c r="CL1040" s="106"/>
      <c r="CR1040" s="1"/>
      <c r="CS1040" s="1"/>
      <c r="CT1040" s="1"/>
    </row>
    <row r="1041" spans="1:98">
      <c r="A1041" s="1"/>
      <c r="B1041" s="2"/>
      <c r="E1041" s="1"/>
      <c r="F1041" s="2"/>
      <c r="H1041" s="3"/>
      <c r="J1041" s="3"/>
      <c r="K1041" s="3"/>
      <c r="L1041" s="1"/>
      <c r="M1041" s="4"/>
      <c r="O1041" s="1"/>
      <c r="U1041" s="1"/>
      <c r="V1041"/>
      <c r="X1041" s="111"/>
      <c r="Z1041"/>
      <c r="AA1041"/>
      <c r="AB1041"/>
      <c r="AD1041" s="103"/>
      <c r="AE1041" s="103"/>
      <c r="AH1041"/>
      <c r="AK1041" s="107"/>
      <c r="AL1041" s="107"/>
      <c r="AM1041" s="1"/>
      <c r="AP1041" s="100"/>
      <c r="AQ1041" s="100"/>
      <c r="AR1041" s="100"/>
      <c r="AS1041" s="3"/>
      <c r="AT1041" s="151"/>
      <c r="AU1041"/>
      <c r="AV1041" s="147"/>
      <c r="AY1041" s="182"/>
      <c r="BA1041" s="100"/>
      <c r="BB1041" s="100"/>
      <c r="BC1041" s="147"/>
      <c r="BE1041" s="1"/>
      <c r="BI1041"/>
      <c r="BK1041"/>
      <c r="BL1041" s="147"/>
      <c r="BM1041" s="1"/>
      <c r="BN1041" s="103"/>
      <c r="BO1041" s="147"/>
      <c r="BQ1041" s="147"/>
      <c r="BR1041" s="6"/>
      <c r="BS1041" s="11"/>
      <c r="BT1041" s="105"/>
      <c r="BU1041" s="105"/>
      <c r="BW1041" s="5"/>
      <c r="BX1041" s="5"/>
      <c r="CA1041" s="6"/>
      <c r="CB1041" s="1"/>
      <c r="CD1041" s="23"/>
      <c r="CE1041" s="23"/>
      <c r="CF1041" s="8"/>
      <c r="CG1041" s="107"/>
      <c r="CI1041" s="109"/>
      <c r="CK1041" s="10"/>
      <c r="CL1041" s="106"/>
      <c r="CR1041" s="1"/>
      <c r="CS1041" s="1"/>
      <c r="CT1041" s="1"/>
    </row>
    <row r="1042" spans="1:98">
      <c r="A1042" s="1"/>
      <c r="B1042" s="2"/>
      <c r="E1042" s="1"/>
      <c r="F1042" s="2"/>
      <c r="H1042" s="3"/>
      <c r="J1042" s="3"/>
      <c r="K1042" s="3"/>
      <c r="L1042" s="1"/>
      <c r="M1042" s="4"/>
      <c r="O1042" s="1"/>
      <c r="U1042" s="1"/>
      <c r="V1042"/>
      <c r="X1042" s="111"/>
      <c r="Z1042"/>
      <c r="AA1042"/>
      <c r="AB1042"/>
      <c r="AD1042"/>
      <c r="AE1042" s="103"/>
      <c r="AH1042"/>
      <c r="AK1042" s="107"/>
      <c r="AL1042" s="107"/>
      <c r="AM1042" s="1"/>
      <c r="AP1042" s="100"/>
      <c r="AQ1042" s="100"/>
      <c r="AR1042" s="100"/>
      <c r="AS1042" s="3"/>
      <c r="AT1042" s="151"/>
      <c r="AU1042"/>
      <c r="AV1042" s="147"/>
      <c r="AY1042" s="182"/>
      <c r="BA1042" s="100"/>
      <c r="BB1042" s="100"/>
      <c r="BC1042" s="147"/>
      <c r="BE1042" s="1"/>
      <c r="BI1042"/>
      <c r="BK1042"/>
      <c r="BL1042" s="147"/>
      <c r="BM1042" s="1"/>
      <c r="BN1042" s="103"/>
      <c r="BO1042" s="147"/>
      <c r="BQ1042" s="147"/>
      <c r="BR1042" s="6"/>
      <c r="BS1042" s="11"/>
      <c r="BT1042" s="105"/>
      <c r="BU1042" s="105"/>
      <c r="BW1042" s="5"/>
      <c r="BX1042" s="5"/>
      <c r="CA1042" s="6"/>
      <c r="CB1042" s="1"/>
      <c r="CD1042" s="23"/>
      <c r="CE1042" s="23"/>
      <c r="CF1042" s="8"/>
      <c r="CG1042" s="107"/>
      <c r="CI1042" s="109"/>
      <c r="CK1042" s="10"/>
      <c r="CL1042" s="106"/>
      <c r="CR1042" s="1"/>
      <c r="CS1042" s="1"/>
      <c r="CT1042" s="1"/>
    </row>
    <row r="1043" spans="1:98">
      <c r="A1043" s="1"/>
      <c r="B1043" s="2"/>
      <c r="E1043" s="1"/>
      <c r="F1043" s="2"/>
      <c r="H1043" s="3"/>
      <c r="J1043" s="3"/>
      <c r="K1043" s="3"/>
      <c r="L1043" s="1"/>
      <c r="M1043" s="4"/>
      <c r="O1043" s="1"/>
      <c r="U1043" s="1"/>
      <c r="V1043"/>
      <c r="X1043" s="111"/>
      <c r="Z1043"/>
      <c r="AA1043"/>
      <c r="AB1043"/>
      <c r="AD1043" s="103"/>
      <c r="AE1043" s="103"/>
      <c r="AH1043"/>
      <c r="AK1043" s="107"/>
      <c r="AL1043" s="107"/>
      <c r="AM1043" s="1"/>
      <c r="AP1043" s="100"/>
      <c r="AQ1043" s="100"/>
      <c r="AR1043" s="100"/>
      <c r="AS1043" s="3"/>
      <c r="AT1043" s="151"/>
      <c r="AU1043"/>
      <c r="AV1043" s="147"/>
      <c r="AY1043" s="182"/>
      <c r="BA1043" s="100"/>
      <c r="BB1043" s="100"/>
      <c r="BC1043" s="147"/>
      <c r="BE1043" s="1"/>
      <c r="BI1043"/>
      <c r="BK1043"/>
      <c r="BL1043" s="147"/>
      <c r="BM1043" s="1"/>
      <c r="BN1043" s="103"/>
      <c r="BO1043" s="147"/>
      <c r="BQ1043" s="147"/>
      <c r="BR1043" s="6"/>
      <c r="BS1043" s="11"/>
      <c r="BT1043" s="105"/>
      <c r="BU1043" s="105"/>
      <c r="BW1043" s="5"/>
      <c r="BX1043" s="5"/>
      <c r="CA1043" s="6"/>
      <c r="CB1043" s="1"/>
      <c r="CD1043" s="23"/>
      <c r="CE1043" s="23"/>
      <c r="CF1043" s="8"/>
      <c r="CG1043" s="107"/>
      <c r="CI1043" s="109"/>
      <c r="CK1043" s="10"/>
      <c r="CL1043" s="106"/>
      <c r="CR1043" s="1"/>
      <c r="CS1043" s="1"/>
      <c r="CT1043" s="1"/>
    </row>
    <row r="1044" spans="1:98">
      <c r="A1044" s="1"/>
      <c r="B1044" s="2"/>
      <c r="E1044" s="1"/>
      <c r="F1044" s="2"/>
      <c r="H1044" s="3"/>
      <c r="J1044" s="3"/>
      <c r="K1044" s="3"/>
      <c r="L1044" s="1"/>
      <c r="M1044" s="4"/>
      <c r="O1044" s="1"/>
      <c r="U1044" s="1"/>
      <c r="V1044"/>
      <c r="X1044" s="111"/>
      <c r="Z1044"/>
      <c r="AA1044"/>
      <c r="AB1044"/>
      <c r="AD1044" s="103"/>
      <c r="AE1044" s="103"/>
      <c r="AH1044"/>
      <c r="AK1044" s="107"/>
      <c r="AL1044" s="107"/>
      <c r="AM1044" s="1"/>
      <c r="AP1044" s="100"/>
      <c r="AQ1044" s="100"/>
      <c r="AR1044" s="100"/>
      <c r="AS1044" s="3"/>
      <c r="AT1044" s="151"/>
      <c r="AU1044"/>
      <c r="AV1044" s="147"/>
      <c r="AY1044" s="182"/>
      <c r="BA1044" s="100"/>
      <c r="BB1044" s="100"/>
      <c r="BC1044" s="147"/>
      <c r="BE1044" s="1"/>
      <c r="BI1044"/>
      <c r="BK1044"/>
      <c r="BL1044" s="147"/>
      <c r="BM1044" s="1"/>
      <c r="BN1044" s="103"/>
      <c r="BO1044" s="147"/>
      <c r="BQ1044" s="147"/>
      <c r="BR1044" s="6"/>
      <c r="BS1044" s="11"/>
      <c r="BT1044" s="105"/>
      <c r="BU1044" s="105"/>
      <c r="BW1044" s="5"/>
      <c r="BX1044" s="5"/>
      <c r="CA1044" s="6"/>
      <c r="CB1044" s="1"/>
      <c r="CD1044" s="23"/>
      <c r="CE1044" s="23"/>
      <c r="CF1044" s="8"/>
      <c r="CG1044" s="107"/>
      <c r="CI1044" s="109"/>
      <c r="CK1044" s="10"/>
      <c r="CL1044" s="106"/>
      <c r="CR1044" s="1"/>
      <c r="CS1044" s="1"/>
      <c r="CT1044" s="1"/>
    </row>
    <row r="1045" spans="1:98">
      <c r="A1045" s="1"/>
      <c r="B1045" s="2"/>
      <c r="E1045" s="1"/>
      <c r="F1045" s="2"/>
      <c r="H1045" s="3"/>
      <c r="J1045" s="3"/>
      <c r="K1045" s="3"/>
      <c r="L1045" s="1"/>
      <c r="M1045" s="4"/>
      <c r="O1045" s="1"/>
      <c r="U1045" s="1"/>
      <c r="V1045"/>
      <c r="X1045" s="111"/>
      <c r="Z1045"/>
      <c r="AA1045"/>
      <c r="AB1045"/>
      <c r="AD1045" s="103"/>
      <c r="AE1045" s="103"/>
      <c r="AH1045"/>
      <c r="AK1045" s="107"/>
      <c r="AL1045" s="107"/>
      <c r="AM1045" s="1"/>
      <c r="AP1045" s="100"/>
      <c r="AQ1045" s="100"/>
      <c r="AR1045" s="100"/>
      <c r="AS1045" s="3"/>
      <c r="AT1045" s="151"/>
      <c r="AU1045"/>
      <c r="AV1045" s="147"/>
      <c r="AY1045" s="182"/>
      <c r="BA1045" s="100"/>
      <c r="BB1045" s="100"/>
      <c r="BC1045" s="147"/>
      <c r="BE1045" s="1"/>
      <c r="BI1045" s="103"/>
      <c r="BK1045"/>
      <c r="BL1045" s="147"/>
      <c r="BM1045" s="1"/>
      <c r="BN1045" s="103"/>
      <c r="BO1045" s="147"/>
      <c r="BQ1045" s="147"/>
      <c r="BR1045" s="6"/>
      <c r="BS1045" s="11"/>
      <c r="BT1045" s="105"/>
      <c r="BU1045" s="105"/>
      <c r="BW1045" s="5"/>
      <c r="BX1045" s="5"/>
      <c r="CA1045" s="6"/>
      <c r="CB1045" s="1"/>
      <c r="CD1045" s="23"/>
      <c r="CE1045" s="23"/>
      <c r="CF1045" s="8"/>
      <c r="CG1045" s="107"/>
      <c r="CI1045" s="109"/>
      <c r="CK1045" s="10"/>
      <c r="CL1045" s="106"/>
      <c r="CR1045" s="1"/>
      <c r="CS1045" s="1"/>
      <c r="CT1045" s="1"/>
    </row>
    <row r="1046" spans="1:98">
      <c r="A1046" s="1"/>
      <c r="B1046" s="2"/>
      <c r="E1046" s="1"/>
      <c r="F1046" s="2"/>
      <c r="H1046" s="3"/>
      <c r="J1046" s="3"/>
      <c r="K1046" s="3"/>
      <c r="L1046" s="1"/>
      <c r="M1046" s="4"/>
      <c r="O1046" s="1"/>
      <c r="U1046" s="1"/>
      <c r="V1046"/>
      <c r="X1046" s="111"/>
      <c r="Z1046"/>
      <c r="AA1046"/>
      <c r="AB1046"/>
      <c r="AD1046" s="103"/>
      <c r="AE1046" s="103"/>
      <c r="AK1046" s="107"/>
      <c r="AL1046" s="107"/>
      <c r="AM1046" s="1"/>
      <c r="AP1046" s="100"/>
      <c r="AQ1046" s="100"/>
      <c r="AR1046" s="100"/>
      <c r="AS1046" s="3"/>
      <c r="AT1046" s="151"/>
      <c r="AU1046"/>
      <c r="AV1046" s="147"/>
      <c r="AY1046" s="182"/>
      <c r="BA1046" s="100"/>
      <c r="BB1046" s="100"/>
      <c r="BC1046" s="147"/>
      <c r="BE1046" s="1"/>
      <c r="BI1046"/>
      <c r="BK1046"/>
      <c r="BL1046" s="147"/>
      <c r="BM1046" s="1"/>
      <c r="BN1046" s="103"/>
      <c r="BO1046" s="147"/>
      <c r="BQ1046" s="147"/>
      <c r="BR1046" s="6"/>
      <c r="BS1046" s="11"/>
      <c r="BT1046" s="105"/>
      <c r="BU1046" s="105"/>
      <c r="BW1046" s="5"/>
      <c r="BX1046" s="5"/>
      <c r="CA1046" s="6"/>
      <c r="CB1046" s="1"/>
      <c r="CD1046" s="23"/>
      <c r="CE1046" s="23"/>
      <c r="CF1046" s="8"/>
      <c r="CG1046" s="107"/>
      <c r="CI1046" s="109"/>
      <c r="CK1046" s="10"/>
      <c r="CL1046" s="106"/>
      <c r="CR1046" s="1"/>
      <c r="CS1046" s="1"/>
      <c r="CT1046" s="1"/>
    </row>
    <row r="1047" spans="1:98">
      <c r="A1047" s="1"/>
      <c r="B1047" s="2"/>
      <c r="E1047" s="1"/>
      <c r="F1047" s="2"/>
      <c r="H1047" s="3"/>
      <c r="J1047" s="3"/>
      <c r="K1047" s="3"/>
      <c r="L1047" s="1"/>
      <c r="M1047" s="4"/>
      <c r="O1047" s="1"/>
      <c r="U1047" s="1"/>
      <c r="V1047"/>
      <c r="X1047" s="111"/>
      <c r="Z1047"/>
      <c r="AA1047"/>
      <c r="AB1047"/>
      <c r="AD1047" s="103"/>
      <c r="AE1047" s="103"/>
      <c r="AH1047"/>
      <c r="AK1047" s="107"/>
      <c r="AL1047" s="107"/>
      <c r="AM1047" s="1"/>
      <c r="AP1047" s="100"/>
      <c r="AQ1047" s="100"/>
      <c r="AR1047" s="100"/>
      <c r="AS1047" s="3"/>
      <c r="AT1047" s="151"/>
      <c r="AU1047"/>
      <c r="AV1047" s="147"/>
      <c r="AY1047" s="182"/>
      <c r="BA1047" s="100"/>
      <c r="BB1047" s="100"/>
      <c r="BC1047" s="147"/>
      <c r="BE1047" s="1"/>
      <c r="BI1047"/>
      <c r="BK1047"/>
      <c r="BL1047" s="147"/>
      <c r="BM1047" s="1"/>
      <c r="BN1047" s="103"/>
      <c r="BO1047" s="147"/>
      <c r="BQ1047" s="147"/>
      <c r="BR1047" s="6"/>
      <c r="BS1047" s="11"/>
      <c r="BT1047" s="105"/>
      <c r="BU1047" s="105"/>
      <c r="BW1047" s="5"/>
      <c r="BX1047" s="5"/>
      <c r="CA1047" s="6"/>
      <c r="CB1047" s="1"/>
      <c r="CD1047" s="23"/>
      <c r="CE1047" s="23"/>
      <c r="CF1047" s="8"/>
      <c r="CG1047" s="107"/>
      <c r="CI1047" s="109"/>
      <c r="CK1047" s="10"/>
      <c r="CL1047" s="106"/>
      <c r="CR1047" s="1"/>
      <c r="CS1047" s="1"/>
      <c r="CT1047" s="1"/>
    </row>
    <row r="1048" spans="1:98">
      <c r="A1048" s="1"/>
      <c r="B1048" s="2"/>
      <c r="E1048" s="1"/>
      <c r="F1048" s="2"/>
      <c r="H1048" s="3"/>
      <c r="J1048" s="3"/>
      <c r="K1048" s="3"/>
      <c r="L1048" s="1"/>
      <c r="M1048" s="4"/>
      <c r="O1048" s="1"/>
      <c r="U1048" s="1"/>
      <c r="V1048"/>
      <c r="X1048" s="111"/>
      <c r="Z1048"/>
      <c r="AA1048"/>
      <c r="AB1048"/>
      <c r="AD1048" s="103"/>
      <c r="AE1048" s="103"/>
      <c r="AH1048"/>
      <c r="AK1048" s="107"/>
      <c r="AL1048" s="107"/>
      <c r="AM1048" s="1"/>
      <c r="AP1048" s="100"/>
      <c r="AQ1048" s="100"/>
      <c r="AR1048" s="100"/>
      <c r="AS1048" s="3"/>
      <c r="AT1048" s="151"/>
      <c r="AU1048"/>
      <c r="AV1048" s="147"/>
      <c r="AY1048" s="182"/>
      <c r="BA1048" s="100"/>
      <c r="BB1048" s="100"/>
      <c r="BC1048" s="147"/>
      <c r="BE1048" s="1"/>
      <c r="BI1048"/>
      <c r="BK1048"/>
      <c r="BL1048" s="147"/>
      <c r="BM1048" s="1"/>
      <c r="BN1048" s="103"/>
      <c r="BO1048" s="147"/>
      <c r="BQ1048" s="147"/>
      <c r="BR1048" s="147"/>
      <c r="BS1048" s="11"/>
      <c r="BT1048" s="105"/>
      <c r="BU1048" s="105"/>
      <c r="BW1048" s="5"/>
      <c r="BX1048" s="5"/>
      <c r="CA1048" s="6"/>
      <c r="CB1048" s="1"/>
      <c r="CD1048" s="23"/>
      <c r="CE1048" s="23"/>
      <c r="CF1048" s="8"/>
      <c r="CG1048" s="107"/>
      <c r="CI1048" s="109"/>
      <c r="CK1048" s="10"/>
      <c r="CL1048" s="106"/>
      <c r="CR1048" s="1"/>
      <c r="CS1048" s="1"/>
      <c r="CT1048" s="1"/>
    </row>
    <row r="1049" spans="1:98">
      <c r="A1049" s="1"/>
      <c r="B1049" s="2"/>
      <c r="E1049" s="1"/>
      <c r="F1049" s="2"/>
      <c r="H1049" s="3"/>
      <c r="J1049" s="3"/>
      <c r="K1049" s="3"/>
      <c r="L1049" s="1"/>
      <c r="M1049" s="4"/>
      <c r="O1049" s="1"/>
      <c r="U1049" s="1"/>
      <c r="V1049"/>
      <c r="X1049" s="111"/>
      <c r="Z1049"/>
      <c r="AA1049"/>
      <c r="AB1049"/>
      <c r="AD1049" s="103"/>
      <c r="AE1049" s="103"/>
      <c r="AH1049"/>
      <c r="AK1049" s="107"/>
      <c r="AL1049" s="107"/>
      <c r="AM1049" s="1"/>
      <c r="AP1049" s="100"/>
      <c r="AQ1049" s="100"/>
      <c r="AR1049" s="100"/>
      <c r="AS1049" s="3"/>
      <c r="AT1049" s="151"/>
      <c r="AU1049"/>
      <c r="AV1049" s="147"/>
      <c r="AY1049" s="182"/>
      <c r="BA1049" s="100"/>
      <c r="BB1049" s="100"/>
      <c r="BC1049" s="147"/>
      <c r="BE1049" s="1"/>
      <c r="BI1049"/>
      <c r="BK1049"/>
      <c r="BL1049" s="147"/>
      <c r="BM1049" s="1"/>
      <c r="BN1049" s="103"/>
      <c r="BO1049" s="147"/>
      <c r="BQ1049" s="147"/>
      <c r="BR1049" s="6"/>
      <c r="BS1049" s="11"/>
      <c r="BT1049" s="105"/>
      <c r="BU1049" s="105"/>
      <c r="BW1049" s="5"/>
      <c r="BX1049" s="5"/>
      <c r="CA1049" s="6"/>
      <c r="CB1049" s="1"/>
      <c r="CD1049" s="23"/>
      <c r="CE1049" s="23"/>
      <c r="CF1049" s="8"/>
      <c r="CG1049" s="107"/>
      <c r="CI1049" s="109"/>
      <c r="CK1049" s="10"/>
      <c r="CL1049" s="106"/>
      <c r="CR1049" s="1"/>
      <c r="CS1049" s="1"/>
      <c r="CT1049" s="1"/>
    </row>
    <row r="1050" spans="1:98">
      <c r="A1050" s="1"/>
      <c r="B1050" s="2"/>
      <c r="E1050" s="1"/>
      <c r="F1050" s="2"/>
      <c r="H1050" s="3"/>
      <c r="J1050" s="3"/>
      <c r="K1050" s="3"/>
      <c r="L1050" s="1"/>
      <c r="M1050" s="4"/>
      <c r="O1050" s="1"/>
      <c r="U1050" s="1"/>
      <c r="V1050"/>
      <c r="X1050" s="111"/>
      <c r="Y1050"/>
      <c r="Z1050"/>
      <c r="AA1050"/>
      <c r="AB1050"/>
      <c r="AD1050" s="103"/>
      <c r="AE1050" s="103"/>
      <c r="AH1050"/>
      <c r="AK1050" s="107"/>
      <c r="AL1050" s="107"/>
      <c r="AM1050" s="1"/>
      <c r="AP1050" s="100"/>
      <c r="AQ1050" s="100"/>
      <c r="AR1050" s="100"/>
      <c r="AS1050" s="3"/>
      <c r="AT1050" s="151"/>
      <c r="AU1050"/>
      <c r="AV1050" s="147"/>
      <c r="AY1050" s="182"/>
      <c r="BA1050" s="100"/>
      <c r="BB1050" s="100"/>
      <c r="BC1050" s="147"/>
      <c r="BE1050" s="1"/>
      <c r="BI1050"/>
      <c r="BK1050"/>
      <c r="BL1050" s="6"/>
      <c r="BM1050" s="1"/>
      <c r="BN1050" s="103"/>
      <c r="BO1050" s="6"/>
      <c r="BQ1050" s="6"/>
      <c r="BR1050" s="6"/>
      <c r="BS1050" s="11"/>
      <c r="BT1050" s="105"/>
      <c r="BU1050" s="105"/>
      <c r="BW1050" s="5"/>
      <c r="BX1050" s="5"/>
      <c r="CA1050" s="6"/>
      <c r="CB1050" s="1"/>
      <c r="CD1050" s="23"/>
      <c r="CE1050" s="23"/>
      <c r="CF1050" s="8"/>
      <c r="CG1050" s="107"/>
      <c r="CI1050" s="109"/>
      <c r="CK1050" s="10"/>
      <c r="CL1050" s="106"/>
      <c r="CR1050" s="1"/>
      <c r="CS1050" s="1"/>
      <c r="CT1050" s="1"/>
    </row>
    <row r="1051" spans="1:98">
      <c r="A1051" s="1"/>
      <c r="B1051" s="2"/>
      <c r="E1051" s="1"/>
      <c r="F1051" s="2"/>
      <c r="H1051" s="3"/>
      <c r="J1051" s="3"/>
      <c r="K1051" s="3"/>
      <c r="L1051" s="1"/>
      <c r="M1051" s="4"/>
      <c r="O1051" s="1"/>
      <c r="U1051" s="1"/>
      <c r="V1051"/>
      <c r="X1051" s="111"/>
      <c r="Z1051"/>
      <c r="AA1051"/>
      <c r="AB1051"/>
      <c r="AD1051" s="103"/>
      <c r="AE1051" s="103"/>
      <c r="AH1051"/>
      <c r="AK1051" s="107"/>
      <c r="AL1051" s="107"/>
      <c r="AM1051" s="1"/>
      <c r="AP1051" s="100"/>
      <c r="AQ1051" s="100"/>
      <c r="AR1051" s="100"/>
      <c r="AS1051" s="3"/>
      <c r="AT1051" s="151"/>
      <c r="AU1051"/>
      <c r="AV1051" s="147"/>
      <c r="AY1051" s="182"/>
      <c r="BA1051" s="100"/>
      <c r="BB1051" s="100"/>
      <c r="BC1051" s="147"/>
      <c r="BE1051" s="1"/>
      <c r="BI1051"/>
      <c r="BK1051"/>
      <c r="BL1051" s="147"/>
      <c r="BM1051" s="1"/>
      <c r="BN1051" s="103"/>
      <c r="BO1051" s="147"/>
      <c r="BQ1051" s="147"/>
      <c r="BR1051" s="147"/>
      <c r="BS1051" s="11"/>
      <c r="BT1051" s="105"/>
      <c r="BU1051" s="105"/>
      <c r="BW1051" s="5"/>
      <c r="BX1051" s="5"/>
      <c r="CA1051" s="6"/>
      <c r="CB1051" s="1"/>
      <c r="CD1051" s="23"/>
      <c r="CE1051" s="23"/>
      <c r="CF1051" s="8"/>
      <c r="CG1051" s="107"/>
      <c r="CI1051" s="109"/>
      <c r="CK1051" s="10"/>
      <c r="CL1051" s="106"/>
      <c r="CR1051" s="1"/>
      <c r="CS1051" s="1"/>
      <c r="CT1051" s="1"/>
    </row>
    <row r="1052" spans="1:98">
      <c r="A1052" s="1"/>
      <c r="B1052" s="2"/>
      <c r="E1052" s="1"/>
      <c r="F1052" s="2"/>
      <c r="H1052" s="3"/>
      <c r="J1052" s="3"/>
      <c r="K1052" s="3"/>
      <c r="L1052" s="1"/>
      <c r="M1052" s="4"/>
      <c r="O1052" s="1"/>
      <c r="U1052" s="1"/>
      <c r="V1052"/>
      <c r="X1052" s="111"/>
      <c r="Z1052"/>
      <c r="AA1052"/>
      <c r="AB1052"/>
      <c r="AD1052" s="103"/>
      <c r="AE1052" s="103"/>
      <c r="AH1052"/>
      <c r="AK1052" s="107"/>
      <c r="AL1052" s="107"/>
      <c r="AM1052" s="1"/>
      <c r="AP1052" s="100"/>
      <c r="AQ1052" s="100"/>
      <c r="AR1052" s="100"/>
      <c r="AS1052" s="3"/>
      <c r="AT1052" s="151"/>
      <c r="AU1052"/>
      <c r="AV1052" s="147"/>
      <c r="AY1052" s="182"/>
      <c r="BA1052" s="100"/>
      <c r="BB1052" s="100"/>
      <c r="BC1052" s="147"/>
      <c r="BE1052" s="1"/>
      <c r="BI1052"/>
      <c r="BK1052"/>
      <c r="BL1052" s="147"/>
      <c r="BM1052" s="1"/>
      <c r="BN1052" s="103"/>
      <c r="BO1052" s="147"/>
      <c r="BQ1052" s="147"/>
      <c r="BR1052" s="147"/>
      <c r="BS1052" s="11"/>
      <c r="BT1052" s="105"/>
      <c r="BU1052" s="105"/>
      <c r="BW1052" s="5"/>
      <c r="BX1052" s="5"/>
      <c r="CA1052" s="6"/>
      <c r="CB1052" s="1"/>
      <c r="CD1052" s="23"/>
      <c r="CE1052" s="23"/>
      <c r="CF1052" s="8"/>
      <c r="CG1052" s="107"/>
      <c r="CI1052" s="109"/>
      <c r="CK1052" s="10"/>
      <c r="CL1052" s="106"/>
      <c r="CR1052" s="1"/>
      <c r="CS1052" s="1"/>
      <c r="CT1052" s="1"/>
    </row>
    <row r="1053" spans="1:98">
      <c r="A1053" s="1"/>
      <c r="B1053" s="2"/>
      <c r="E1053" s="1"/>
      <c r="F1053" s="2"/>
      <c r="H1053" s="3"/>
      <c r="J1053" s="3"/>
      <c r="K1053" s="3"/>
      <c r="L1053" s="1"/>
      <c r="M1053" s="4"/>
      <c r="O1053" s="1"/>
      <c r="U1053" s="1"/>
      <c r="V1053"/>
      <c r="X1053" s="111"/>
      <c r="Z1053"/>
      <c r="AA1053"/>
      <c r="AB1053"/>
      <c r="AD1053" s="103"/>
      <c r="AE1053" s="103"/>
      <c r="AH1053"/>
      <c r="AK1053" s="107"/>
      <c r="AL1053" s="107"/>
      <c r="AM1053" s="1"/>
      <c r="AP1053" s="100"/>
      <c r="AQ1053" s="100"/>
      <c r="AR1053" s="100"/>
      <c r="AS1053" s="3"/>
      <c r="AT1053" s="151"/>
      <c r="AU1053"/>
      <c r="AV1053" s="147"/>
      <c r="AY1053" s="182"/>
      <c r="BA1053" s="100"/>
      <c r="BB1053" s="100"/>
      <c r="BC1053" s="147"/>
      <c r="BE1053" s="1"/>
      <c r="BI1053"/>
      <c r="BK1053"/>
      <c r="BL1053" s="147"/>
      <c r="BM1053" s="1"/>
      <c r="BN1053" s="103"/>
      <c r="BO1053" s="147"/>
      <c r="BQ1053" s="147"/>
      <c r="BR1053" s="6"/>
      <c r="BS1053" s="11"/>
      <c r="BT1053" s="105"/>
      <c r="BU1053" s="105"/>
      <c r="BW1053" s="5"/>
      <c r="BX1053" s="5"/>
      <c r="CA1053" s="6"/>
      <c r="CB1053" s="1"/>
      <c r="CD1053" s="23"/>
      <c r="CE1053" s="23"/>
      <c r="CF1053" s="8"/>
      <c r="CG1053" s="107"/>
      <c r="CI1053" s="109"/>
      <c r="CK1053" s="10"/>
      <c r="CL1053" s="106"/>
      <c r="CR1053" s="1"/>
      <c r="CS1053" s="1"/>
      <c r="CT1053" s="1"/>
    </row>
    <row r="1054" spans="1:98">
      <c r="A1054" s="1"/>
      <c r="B1054" s="2"/>
      <c r="E1054" s="1"/>
      <c r="F1054" s="2"/>
      <c r="H1054" s="3"/>
      <c r="J1054" s="3"/>
      <c r="K1054" s="3"/>
      <c r="L1054" s="1"/>
      <c r="M1054" s="4"/>
      <c r="O1054" s="1"/>
      <c r="U1054" s="1"/>
      <c r="V1054"/>
      <c r="X1054" s="111"/>
      <c r="Z1054"/>
      <c r="AA1054"/>
      <c r="AB1054"/>
      <c r="AD1054" s="103"/>
      <c r="AE1054" s="103"/>
      <c r="AH1054"/>
      <c r="AK1054" s="107"/>
      <c r="AL1054" s="107"/>
      <c r="AM1054" s="1"/>
      <c r="AP1054" s="100"/>
      <c r="AQ1054" s="100"/>
      <c r="AR1054" s="100"/>
      <c r="AS1054" s="3"/>
      <c r="AT1054" s="151"/>
      <c r="AU1054"/>
      <c r="AV1054" s="147"/>
      <c r="AY1054" s="182"/>
      <c r="BA1054" s="100"/>
      <c r="BB1054" s="100"/>
      <c r="BC1054" s="147"/>
      <c r="BE1054" s="1"/>
      <c r="BI1054"/>
      <c r="BK1054"/>
      <c r="BL1054" s="6"/>
      <c r="BM1054" s="1"/>
      <c r="BN1054" s="103"/>
      <c r="BO1054" s="6"/>
      <c r="BQ1054" s="6"/>
      <c r="BR1054" s="6"/>
      <c r="BS1054" s="11"/>
      <c r="BT1054" s="105"/>
      <c r="BU1054" s="105"/>
      <c r="BW1054" s="5"/>
      <c r="BX1054" s="5"/>
      <c r="CA1054" s="6"/>
      <c r="CB1054" s="1"/>
      <c r="CD1054" s="23"/>
      <c r="CE1054" s="23"/>
      <c r="CF1054" s="8"/>
      <c r="CG1054" s="107"/>
      <c r="CI1054" s="109"/>
      <c r="CK1054" s="10"/>
      <c r="CL1054" s="106"/>
      <c r="CR1054" s="1"/>
      <c r="CS1054" s="1"/>
      <c r="CT1054" s="1"/>
    </row>
    <row r="1055" spans="1:98">
      <c r="A1055" s="1"/>
      <c r="B1055" s="2"/>
      <c r="E1055" s="1"/>
      <c r="F1055" s="2"/>
      <c r="H1055" s="3"/>
      <c r="J1055" s="3"/>
      <c r="K1055" s="3"/>
      <c r="L1055" s="1"/>
      <c r="M1055" s="4"/>
      <c r="O1055" s="1"/>
      <c r="U1055" s="1"/>
      <c r="V1055"/>
      <c r="X1055" s="111"/>
      <c r="Z1055"/>
      <c r="AA1055"/>
      <c r="AB1055"/>
      <c r="AD1055" s="103"/>
      <c r="AE1055" s="103"/>
      <c r="AH1055"/>
      <c r="AK1055" s="107"/>
      <c r="AL1055" s="107"/>
      <c r="AM1055" s="1"/>
      <c r="AP1055" s="100"/>
      <c r="AQ1055" s="100"/>
      <c r="AR1055" s="100"/>
      <c r="AS1055" s="3"/>
      <c r="AT1055" s="151"/>
      <c r="AU1055"/>
      <c r="AV1055" s="147"/>
      <c r="AY1055" s="182"/>
      <c r="BA1055" s="100"/>
      <c r="BB1055" s="100"/>
      <c r="BC1055" s="147"/>
      <c r="BE1055" s="1"/>
      <c r="BI1055"/>
      <c r="BK1055"/>
      <c r="BL1055" s="147"/>
      <c r="BM1055" s="1"/>
      <c r="BN1055" s="103"/>
      <c r="BO1055" s="147"/>
      <c r="BQ1055" s="147"/>
      <c r="BR1055" s="6"/>
      <c r="BS1055" s="11"/>
      <c r="BT1055" s="105"/>
      <c r="BU1055" s="105"/>
      <c r="BW1055" s="5"/>
      <c r="BX1055" s="5"/>
      <c r="CA1055" s="6"/>
      <c r="CB1055" s="1"/>
      <c r="CD1055" s="23"/>
      <c r="CE1055" s="23"/>
      <c r="CF1055" s="8"/>
      <c r="CG1055" s="107"/>
      <c r="CI1055" s="109"/>
      <c r="CK1055" s="10"/>
      <c r="CL1055" s="106"/>
      <c r="CR1055" s="1"/>
      <c r="CS1055" s="1"/>
      <c r="CT1055" s="1"/>
    </row>
    <row r="1056" spans="1:98">
      <c r="A1056" s="1"/>
      <c r="B1056" s="2"/>
      <c r="E1056" s="1"/>
      <c r="F1056" s="2"/>
      <c r="H1056" s="3"/>
      <c r="J1056" s="3"/>
      <c r="K1056" s="3"/>
      <c r="L1056" s="1"/>
      <c r="M1056" s="4"/>
      <c r="O1056" s="1"/>
      <c r="U1056" s="1"/>
      <c r="V1056"/>
      <c r="X1056" s="111"/>
      <c r="Z1056"/>
      <c r="AA1056"/>
      <c r="AB1056"/>
      <c r="AD1056" s="103"/>
      <c r="AE1056" s="103"/>
      <c r="AH1056"/>
      <c r="AK1056" s="107"/>
      <c r="AL1056" s="107"/>
      <c r="AM1056" s="1"/>
      <c r="AP1056" s="100"/>
      <c r="AQ1056" s="100"/>
      <c r="AR1056" s="100"/>
      <c r="AS1056" s="3"/>
      <c r="AT1056" s="151"/>
      <c r="AU1056"/>
      <c r="AV1056" s="147"/>
      <c r="AY1056" s="182"/>
      <c r="BA1056" s="100"/>
      <c r="BB1056" s="100"/>
      <c r="BC1056" s="147"/>
      <c r="BE1056" s="1"/>
      <c r="BI1056"/>
      <c r="BK1056"/>
      <c r="BL1056" s="147"/>
      <c r="BM1056" s="1"/>
      <c r="BN1056" s="103"/>
      <c r="BO1056" s="147"/>
      <c r="BQ1056" s="147"/>
      <c r="BR1056" s="6"/>
      <c r="BS1056" s="11"/>
      <c r="BT1056" s="105"/>
      <c r="BU1056" s="105"/>
      <c r="BW1056" s="5"/>
      <c r="BX1056" s="5"/>
      <c r="CA1056" s="6"/>
      <c r="CB1056" s="1"/>
      <c r="CD1056" s="23"/>
      <c r="CE1056" s="23"/>
      <c r="CF1056" s="8"/>
      <c r="CG1056" s="107"/>
      <c r="CI1056" s="109"/>
      <c r="CK1056" s="10"/>
      <c r="CL1056" s="106"/>
      <c r="CR1056" s="1"/>
      <c r="CS1056" s="1"/>
      <c r="CT1056" s="1"/>
    </row>
    <row r="1057" spans="1:100">
      <c r="A1057" s="1"/>
      <c r="B1057" s="2"/>
      <c r="E1057" s="1"/>
      <c r="F1057" s="2"/>
      <c r="H1057" s="3"/>
      <c r="J1057" s="3"/>
      <c r="K1057" s="3"/>
      <c r="L1057" s="1"/>
      <c r="M1057" s="4"/>
      <c r="O1057" s="1"/>
      <c r="U1057" s="1"/>
      <c r="V1057"/>
      <c r="X1057" s="111"/>
      <c r="Z1057"/>
      <c r="AA1057"/>
      <c r="AB1057"/>
      <c r="AD1057" s="103"/>
      <c r="AE1057" s="103"/>
      <c r="AH1057"/>
      <c r="AK1057" s="107"/>
      <c r="AL1057" s="107"/>
      <c r="AM1057" s="1"/>
      <c r="AP1057" s="100"/>
      <c r="AQ1057" s="100"/>
      <c r="AR1057" s="100"/>
      <c r="AS1057" s="3"/>
      <c r="AT1057" s="151"/>
      <c r="AU1057"/>
      <c r="AV1057" s="147"/>
      <c r="AY1057" s="182"/>
      <c r="BA1057" s="100"/>
      <c r="BB1057" s="100"/>
      <c r="BC1057" s="147"/>
      <c r="BE1057" s="1"/>
      <c r="BI1057"/>
      <c r="BK1057"/>
      <c r="BL1057" s="147"/>
      <c r="BM1057" s="1"/>
      <c r="BN1057" s="103"/>
      <c r="BO1057" s="147"/>
      <c r="BQ1057" s="147"/>
      <c r="BR1057" s="6"/>
      <c r="BS1057" s="11"/>
      <c r="BT1057" s="105"/>
      <c r="BU1057" s="105"/>
      <c r="BW1057" s="5"/>
      <c r="BX1057" s="5"/>
      <c r="CA1057" s="6"/>
      <c r="CB1057" s="1"/>
      <c r="CD1057" s="23"/>
      <c r="CE1057" s="23"/>
      <c r="CF1057" s="8"/>
      <c r="CG1057" s="107"/>
      <c r="CI1057" s="109"/>
      <c r="CK1057" s="10"/>
      <c r="CL1057" s="106"/>
      <c r="CR1057" s="1"/>
      <c r="CS1057" s="1"/>
      <c r="CT1057" s="1"/>
    </row>
    <row r="1058" spans="1:100">
      <c r="F1058" s="2"/>
      <c r="H1058" s="3"/>
      <c r="I1058" s="3"/>
      <c r="J1058" s="3"/>
      <c r="K1058" s="3"/>
      <c r="L1058" s="1"/>
      <c r="M1058" s="4"/>
      <c r="O1058" s="1"/>
      <c r="U1058" s="1"/>
      <c r="V1058"/>
      <c r="X1058" s="111"/>
      <c r="AA1058"/>
      <c r="AD1058" s="103"/>
      <c r="AE1058" s="103"/>
      <c r="AK1058" s="107"/>
      <c r="AL1058" s="107"/>
      <c r="AM1058" s="1"/>
      <c r="AS1058" s="3"/>
      <c r="AT1058" s="23"/>
      <c r="AU1058"/>
      <c r="AV1058" s="6"/>
      <c r="AY1058" s="182"/>
      <c r="BC1058" s="147"/>
      <c r="BE1058" s="1"/>
      <c r="BI1058"/>
      <c r="BK1058"/>
      <c r="BL1058" s="147"/>
      <c r="BM1058" s="1"/>
      <c r="BN1058" s="103"/>
      <c r="BO1058" s="147"/>
      <c r="BQ1058" s="147"/>
      <c r="BR1058" s="11"/>
      <c r="BS1058" s="11"/>
      <c r="BT1058" s="105"/>
      <c r="BU1058" s="105"/>
      <c r="BW1058" s="5"/>
      <c r="BX1058" s="5"/>
      <c r="CA1058" s="6"/>
      <c r="CB1058" s="1"/>
      <c r="CD1058" s="23"/>
      <c r="CE1058" s="23"/>
      <c r="CF1058" s="8"/>
      <c r="CG1058" s="107"/>
      <c r="CR1058" s="1"/>
      <c r="CS1058" s="1"/>
      <c r="CT1058" s="1"/>
    </row>
    <row r="1059" spans="1:100">
      <c r="F1059" s="2"/>
      <c r="H1059" s="3"/>
      <c r="I1059" s="3"/>
      <c r="J1059" s="3"/>
      <c r="K1059" s="3"/>
      <c r="L1059" s="1"/>
      <c r="M1059" s="4"/>
      <c r="X1059" s="111"/>
      <c r="AA1059"/>
      <c r="AB1059"/>
      <c r="AE1059" s="103"/>
      <c r="AK1059" s="107"/>
      <c r="AL1059" s="107"/>
      <c r="AM1059" s="1"/>
      <c r="AS1059" s="3"/>
      <c r="AT1059" s="23"/>
      <c r="AU1059"/>
      <c r="AV1059" s="6"/>
      <c r="AY1059" s="182"/>
      <c r="BC1059" s="6"/>
      <c r="BE1059" s="1"/>
      <c r="BI1059"/>
      <c r="BK1059"/>
      <c r="BL1059"/>
      <c r="BM1059" s="1"/>
      <c r="BN1059" s="103"/>
      <c r="BO1059" s="147"/>
      <c r="BQ1059" s="147"/>
      <c r="BR1059" s="23"/>
      <c r="BS1059" s="23"/>
      <c r="BT1059" s="105"/>
      <c r="BU1059" s="105"/>
      <c r="BW1059" s="5"/>
      <c r="BX1059" s="5"/>
      <c r="CA1059" s="6"/>
      <c r="CB1059" s="1"/>
      <c r="CD1059" s="23"/>
      <c r="CE1059" s="23"/>
      <c r="CF1059" s="8"/>
      <c r="CG1059" s="107"/>
      <c r="CR1059" s="1"/>
      <c r="CS1059" s="1"/>
      <c r="CT1059" s="1"/>
    </row>
    <row r="1060" spans="1:100">
      <c r="B1060" s="2"/>
      <c r="F1060" s="2"/>
      <c r="H1060" s="3"/>
      <c r="I1060" s="3"/>
      <c r="J1060" s="3"/>
      <c r="K1060" s="3"/>
      <c r="L1060" s="1"/>
      <c r="M1060" s="4"/>
      <c r="O1060" s="1"/>
      <c r="U1060" s="1"/>
      <c r="V1060"/>
      <c r="X1060" s="111"/>
      <c r="Z1060"/>
      <c r="AA1060"/>
      <c r="AB1060"/>
      <c r="AD1060" s="103"/>
      <c r="AE1060" s="103"/>
      <c r="AK1060" s="107"/>
      <c r="AL1060" s="107"/>
      <c r="AM1060" s="1"/>
      <c r="AP1060" s="100"/>
      <c r="AQ1060" s="100"/>
      <c r="AR1060" s="100"/>
      <c r="AS1060" s="3"/>
      <c r="AT1060" s="151"/>
      <c r="AU1060"/>
      <c r="AV1060" s="147"/>
      <c r="AY1060" s="182"/>
      <c r="BA1060" s="100"/>
      <c r="BB1060" s="100"/>
      <c r="BC1060" s="147"/>
      <c r="BE1060" s="1"/>
      <c r="BI1060"/>
      <c r="BK1060"/>
      <c r="BL1060" s="147"/>
      <c r="BM1060" s="1"/>
      <c r="BN1060" s="103"/>
      <c r="BO1060" s="147"/>
      <c r="BQ1060" s="147"/>
      <c r="BR1060" s="6"/>
      <c r="BS1060" s="11"/>
      <c r="BT1060" s="105"/>
      <c r="BU1060" s="105"/>
      <c r="BW1060" s="5"/>
      <c r="BX1060" s="5"/>
      <c r="CA1060" s="6"/>
      <c r="CB1060" s="1"/>
      <c r="CD1060" s="23"/>
      <c r="CE1060" s="23"/>
      <c r="CF1060" s="8"/>
      <c r="CG1060" s="107"/>
      <c r="CI1060" s="109"/>
      <c r="CK1060" s="10"/>
      <c r="CL1060" s="106"/>
      <c r="CR1060" s="1"/>
      <c r="CS1060" s="1"/>
      <c r="CT1060" s="1"/>
    </row>
    <row r="1061" spans="1:100">
      <c r="B1061" s="2"/>
      <c r="F1061" s="2"/>
      <c r="H1061" s="3"/>
      <c r="I1061" s="3"/>
      <c r="J1061" s="3"/>
      <c r="K1061" s="3"/>
      <c r="L1061" s="1"/>
      <c r="M1061" s="4"/>
      <c r="O1061" s="1"/>
      <c r="U1061" s="1"/>
      <c r="V1061"/>
      <c r="X1061" s="111"/>
      <c r="Z1061"/>
      <c r="AA1061"/>
      <c r="AB1061"/>
      <c r="AD1061" s="103"/>
      <c r="AE1061" s="103"/>
      <c r="AH1061"/>
      <c r="AK1061" s="107"/>
      <c r="AL1061" s="107"/>
      <c r="AM1061" s="1"/>
      <c r="AP1061" s="100"/>
      <c r="AQ1061" s="100"/>
      <c r="AR1061" s="100"/>
      <c r="AS1061" s="3"/>
      <c r="AT1061" s="151"/>
      <c r="AU1061"/>
      <c r="AV1061" s="147"/>
      <c r="AY1061" s="182"/>
      <c r="BA1061" s="100"/>
      <c r="BB1061" s="100"/>
      <c r="BC1061" s="147"/>
      <c r="BE1061" s="1"/>
      <c r="BI1061"/>
      <c r="BK1061"/>
      <c r="BL1061" s="147"/>
      <c r="BM1061" s="1"/>
      <c r="BN1061" s="103"/>
      <c r="BO1061" s="147"/>
      <c r="BQ1061" s="147"/>
      <c r="BR1061" s="6"/>
      <c r="BS1061" s="11"/>
      <c r="BT1061" s="105"/>
      <c r="BU1061" s="105"/>
      <c r="BW1061" s="5"/>
      <c r="BX1061" s="5"/>
      <c r="CA1061" s="6"/>
      <c r="CB1061" s="1"/>
      <c r="CD1061" s="23"/>
      <c r="CE1061" s="23"/>
      <c r="CF1061" s="8"/>
      <c r="CG1061" s="107"/>
      <c r="CI1061" s="109"/>
      <c r="CK1061" s="10"/>
      <c r="CL1061" s="106"/>
      <c r="CR1061" s="1"/>
      <c r="CS1061" s="1"/>
      <c r="CT1061" s="1"/>
    </row>
    <row r="1062" spans="1:100">
      <c r="B1062" s="2"/>
      <c r="F1062" s="2"/>
      <c r="H1062" s="3"/>
      <c r="I1062" s="3"/>
      <c r="J1062" s="3"/>
      <c r="K1062" s="3"/>
      <c r="L1062" s="1"/>
      <c r="M1062" s="4"/>
      <c r="O1062" s="1"/>
      <c r="U1062" s="1"/>
      <c r="V1062"/>
      <c r="X1062" s="111"/>
      <c r="Z1062"/>
      <c r="AA1062"/>
      <c r="AB1062"/>
      <c r="AD1062" s="103"/>
      <c r="AE1062" s="103"/>
      <c r="AH1062"/>
      <c r="AK1062" s="107"/>
      <c r="AL1062" s="107"/>
      <c r="AM1062" s="1"/>
      <c r="AP1062" s="100"/>
      <c r="AQ1062" s="100"/>
      <c r="AR1062" s="100"/>
      <c r="AS1062" s="3"/>
      <c r="AT1062" s="151"/>
      <c r="AU1062"/>
      <c r="AV1062" s="147"/>
      <c r="AY1062" s="182"/>
      <c r="BA1062" s="100"/>
      <c r="BB1062" s="100"/>
      <c r="BC1062" s="147"/>
      <c r="BE1062" s="1"/>
      <c r="BI1062"/>
      <c r="BK1062"/>
      <c r="BL1062" s="147"/>
      <c r="BM1062" s="1"/>
      <c r="BN1062" s="103"/>
      <c r="BO1062" s="147"/>
      <c r="BQ1062" s="147"/>
      <c r="BR1062" s="6"/>
      <c r="BS1062" s="11"/>
      <c r="BT1062" s="105"/>
      <c r="BU1062" s="105"/>
      <c r="BW1062" s="5"/>
      <c r="BX1062" s="5"/>
      <c r="CA1062" s="6"/>
      <c r="CB1062" s="1"/>
      <c r="CD1062" s="23"/>
      <c r="CE1062" s="23"/>
      <c r="CF1062" s="8"/>
      <c r="CG1062" s="107"/>
      <c r="CI1062" s="109"/>
      <c r="CK1062" s="10"/>
      <c r="CL1062" s="106"/>
      <c r="CR1062" s="1"/>
      <c r="CS1062" s="1"/>
      <c r="CT1062" s="1"/>
    </row>
    <row r="1063" spans="1:100">
      <c r="B1063" s="2"/>
      <c r="F1063" s="2"/>
      <c r="H1063" s="3"/>
      <c r="I1063" s="3"/>
      <c r="J1063" s="3"/>
      <c r="K1063" s="3"/>
      <c r="L1063" s="1"/>
      <c r="M1063" s="4"/>
      <c r="O1063" s="1"/>
      <c r="U1063" s="1"/>
      <c r="V1063"/>
      <c r="X1063" s="111"/>
      <c r="Z1063"/>
      <c r="AA1063"/>
      <c r="AB1063"/>
      <c r="AD1063" s="103"/>
      <c r="AE1063" s="103"/>
      <c r="AH1063"/>
      <c r="AK1063" s="107"/>
      <c r="AL1063" s="107"/>
      <c r="AM1063" s="1"/>
      <c r="AP1063" s="100"/>
      <c r="AQ1063" s="100"/>
      <c r="AR1063" s="100"/>
      <c r="AS1063" s="3"/>
      <c r="AT1063" s="151"/>
      <c r="AU1063"/>
      <c r="AV1063" s="147"/>
      <c r="AY1063" s="182"/>
      <c r="BA1063" s="100"/>
      <c r="BB1063" s="100"/>
      <c r="BC1063" s="147"/>
      <c r="BE1063" s="1"/>
      <c r="BI1063"/>
      <c r="BK1063"/>
      <c r="BL1063" s="147"/>
      <c r="BM1063" s="1"/>
      <c r="BN1063" s="103"/>
      <c r="BO1063" s="147"/>
      <c r="BQ1063" s="147"/>
      <c r="BR1063" s="6"/>
      <c r="BS1063" s="11"/>
      <c r="BT1063" s="105"/>
      <c r="BU1063" s="105"/>
      <c r="BW1063" s="5"/>
      <c r="BX1063" s="5"/>
      <c r="CA1063" s="6"/>
      <c r="CB1063" s="1"/>
      <c r="CD1063" s="23"/>
      <c r="CE1063" s="23"/>
      <c r="CF1063" s="8"/>
      <c r="CG1063" s="107"/>
      <c r="CI1063" s="109"/>
      <c r="CK1063" s="10"/>
      <c r="CL1063" s="106"/>
      <c r="CR1063" s="1"/>
      <c r="CS1063" s="1"/>
      <c r="CT1063" s="1"/>
    </row>
    <row r="1064" spans="1:100">
      <c r="B1064" s="2"/>
      <c r="F1064" s="2"/>
      <c r="H1064" s="3"/>
      <c r="I1064" s="3"/>
      <c r="J1064" s="3"/>
      <c r="K1064" s="3"/>
      <c r="L1064" s="1"/>
      <c r="M1064" s="4"/>
      <c r="O1064" s="1"/>
      <c r="U1064" s="1"/>
      <c r="V1064"/>
      <c r="X1064" s="111"/>
      <c r="Z1064"/>
      <c r="AA1064"/>
      <c r="AB1064"/>
      <c r="AD1064" s="103"/>
      <c r="AE1064" s="103"/>
      <c r="AH1064"/>
      <c r="AK1064" s="107"/>
      <c r="AL1064" s="107"/>
      <c r="AM1064" s="1"/>
      <c r="AP1064" s="100"/>
      <c r="AQ1064" s="100"/>
      <c r="AR1064" s="100"/>
      <c r="AS1064" s="3"/>
      <c r="AT1064" s="151"/>
      <c r="AU1064"/>
      <c r="AV1064" s="147"/>
      <c r="AY1064" s="182"/>
      <c r="BA1064" s="100"/>
      <c r="BB1064" s="100"/>
      <c r="BC1064" s="147"/>
      <c r="BE1064" s="1"/>
      <c r="BI1064"/>
      <c r="BK1064"/>
      <c r="BL1064" s="147"/>
      <c r="BM1064" s="1"/>
      <c r="BN1064" s="103"/>
      <c r="BO1064" s="147"/>
      <c r="BQ1064" s="147"/>
      <c r="BR1064" s="6"/>
      <c r="BS1064" s="11"/>
      <c r="BT1064" s="105"/>
      <c r="BU1064" s="105"/>
      <c r="BW1064" s="5"/>
      <c r="BX1064" s="5"/>
      <c r="CA1064" s="6"/>
      <c r="CB1064" s="1"/>
      <c r="CD1064" s="23"/>
      <c r="CE1064" s="23"/>
      <c r="CF1064" s="8"/>
      <c r="CG1064" s="107"/>
      <c r="CI1064" s="109"/>
      <c r="CK1064" s="10"/>
      <c r="CL1064" s="106"/>
      <c r="CR1064" s="1"/>
      <c r="CS1064" s="1"/>
      <c r="CT1064" s="1"/>
    </row>
    <row r="1065" spans="1:100">
      <c r="B1065" s="2"/>
      <c r="F1065" s="2"/>
      <c r="H1065" s="3"/>
      <c r="I1065" s="3"/>
      <c r="J1065" s="3"/>
      <c r="K1065" s="3"/>
      <c r="L1065" s="1"/>
      <c r="M1065" s="4"/>
      <c r="O1065" s="1"/>
      <c r="U1065" s="1"/>
      <c r="V1065"/>
      <c r="X1065" s="111"/>
      <c r="Z1065"/>
      <c r="AA1065"/>
      <c r="AB1065"/>
      <c r="AD1065" s="103"/>
      <c r="AE1065" s="103"/>
      <c r="AH1065"/>
      <c r="AK1065" s="107"/>
      <c r="AL1065" s="107"/>
      <c r="AM1065" s="1"/>
      <c r="AP1065" s="100"/>
      <c r="AQ1065" s="100"/>
      <c r="AR1065" s="100"/>
      <c r="AS1065" s="3"/>
      <c r="AT1065" s="151"/>
      <c r="AU1065"/>
      <c r="AV1065" s="147"/>
      <c r="AY1065" s="182"/>
      <c r="BA1065" s="100"/>
      <c r="BB1065" s="100"/>
      <c r="BC1065" s="147"/>
      <c r="BE1065" s="1"/>
      <c r="BI1065"/>
      <c r="BK1065"/>
      <c r="BL1065" s="147"/>
      <c r="BM1065" s="1"/>
      <c r="BN1065" s="103"/>
      <c r="BO1065" s="147"/>
      <c r="BQ1065" s="147"/>
      <c r="BR1065" s="6"/>
      <c r="BS1065" s="11"/>
      <c r="BT1065" s="105"/>
      <c r="BU1065" s="105"/>
      <c r="BW1065" s="5"/>
      <c r="BX1065" s="5"/>
      <c r="CA1065" s="6"/>
      <c r="CB1065" s="1"/>
      <c r="CD1065" s="23"/>
      <c r="CE1065" s="23"/>
      <c r="CF1065" s="8"/>
      <c r="CG1065" s="107"/>
      <c r="CI1065" s="109"/>
      <c r="CK1065" s="10"/>
      <c r="CL1065" s="106"/>
      <c r="CR1065" s="1"/>
      <c r="CS1065" s="1"/>
      <c r="CT1065" s="1"/>
    </row>
    <row r="1066" spans="1:100">
      <c r="B1066" s="2"/>
      <c r="F1066" s="2"/>
      <c r="H1066" s="3"/>
      <c r="I1066" s="3"/>
      <c r="J1066" s="3"/>
      <c r="K1066" s="3"/>
      <c r="L1066" s="1"/>
      <c r="M1066" s="4"/>
      <c r="O1066" s="1"/>
      <c r="U1066" s="1"/>
      <c r="V1066"/>
      <c r="X1066" s="111"/>
      <c r="Z1066"/>
      <c r="AA1066"/>
      <c r="AB1066"/>
      <c r="AD1066" s="103"/>
      <c r="AE1066" s="103"/>
      <c r="AH1066"/>
      <c r="AK1066" s="107"/>
      <c r="AL1066" s="107"/>
      <c r="AM1066" s="1"/>
      <c r="AP1066" s="100"/>
      <c r="AQ1066" s="100"/>
      <c r="AR1066" s="100"/>
      <c r="AS1066" s="3"/>
      <c r="AT1066" s="151"/>
      <c r="AU1066"/>
      <c r="AV1066" s="147"/>
      <c r="AY1066" s="182"/>
      <c r="BA1066" s="100"/>
      <c r="BB1066" s="100"/>
      <c r="BC1066" s="147"/>
      <c r="BE1066" s="1"/>
      <c r="BI1066"/>
      <c r="BK1066"/>
      <c r="BL1066" s="147"/>
      <c r="BM1066" s="1"/>
      <c r="BN1066" s="103"/>
      <c r="BO1066" s="147"/>
      <c r="BQ1066" s="147"/>
      <c r="BR1066" s="6"/>
      <c r="BS1066" s="11"/>
      <c r="BT1066" s="105"/>
      <c r="BU1066" s="105"/>
      <c r="BW1066" s="5"/>
      <c r="BX1066" s="5"/>
      <c r="CA1066" s="6"/>
      <c r="CB1066" s="1"/>
      <c r="CD1066" s="23"/>
      <c r="CE1066" s="23"/>
      <c r="CF1066" s="8"/>
      <c r="CG1066" s="107"/>
      <c r="CI1066" s="109"/>
      <c r="CK1066" s="10"/>
      <c r="CL1066" s="106"/>
      <c r="CR1066" s="1"/>
      <c r="CS1066" s="1"/>
      <c r="CT1066" s="1"/>
    </row>
    <row r="1067" spans="1:100">
      <c r="B1067" s="2"/>
      <c r="F1067" s="2"/>
      <c r="H1067" s="3"/>
      <c r="I1067" s="3"/>
      <c r="J1067" s="3"/>
      <c r="K1067" s="3"/>
      <c r="L1067" s="1"/>
      <c r="M1067" s="4"/>
      <c r="O1067" s="1"/>
      <c r="U1067" s="1"/>
      <c r="V1067"/>
      <c r="X1067" s="111"/>
      <c r="Z1067"/>
      <c r="AA1067"/>
      <c r="AB1067"/>
      <c r="AD1067" s="103"/>
      <c r="AE1067" s="103"/>
      <c r="AH1067"/>
      <c r="AK1067" s="107"/>
      <c r="AL1067" s="107"/>
      <c r="AM1067" s="1"/>
      <c r="AP1067" s="100"/>
      <c r="AQ1067" s="100"/>
      <c r="AR1067" s="100"/>
      <c r="AS1067" s="3"/>
      <c r="AT1067" s="151"/>
      <c r="AU1067"/>
      <c r="AV1067" s="147"/>
      <c r="AY1067" s="182"/>
      <c r="BA1067" s="100"/>
      <c r="BB1067" s="100"/>
      <c r="BC1067" s="147"/>
      <c r="BE1067" s="1"/>
      <c r="BI1067"/>
      <c r="BK1067"/>
      <c r="BL1067" s="147"/>
      <c r="BM1067" s="1"/>
      <c r="BN1067" s="103"/>
      <c r="BO1067" s="147"/>
      <c r="BQ1067" s="147"/>
      <c r="BR1067" s="6"/>
      <c r="BS1067" s="11"/>
      <c r="BT1067" s="105"/>
      <c r="BU1067" s="105"/>
      <c r="BW1067" s="5"/>
      <c r="BX1067" s="5"/>
      <c r="CA1067" s="6"/>
      <c r="CB1067" s="1"/>
      <c r="CD1067" s="23"/>
      <c r="CE1067" s="23"/>
      <c r="CF1067" s="8"/>
      <c r="CG1067" s="107"/>
      <c r="CI1067" s="109"/>
      <c r="CK1067" s="10"/>
      <c r="CL1067" s="106"/>
      <c r="CR1067" s="1"/>
      <c r="CS1067" s="1"/>
      <c r="CT1067" s="1"/>
    </row>
    <row r="1068" spans="1:100">
      <c r="B1068" s="2"/>
      <c r="F1068" s="2"/>
      <c r="H1068" s="3"/>
      <c r="I1068" s="3"/>
      <c r="J1068" s="3"/>
      <c r="K1068" s="3"/>
      <c r="L1068" s="1"/>
      <c r="M1068" s="4"/>
      <c r="O1068" s="1"/>
      <c r="U1068" s="1"/>
      <c r="V1068"/>
      <c r="X1068" s="111"/>
      <c r="Z1068"/>
      <c r="AA1068"/>
      <c r="AB1068"/>
      <c r="AD1068" s="103"/>
      <c r="AE1068" s="103"/>
      <c r="AH1068"/>
      <c r="AK1068" s="107"/>
      <c r="AL1068" s="107"/>
      <c r="AM1068" s="1"/>
      <c r="AP1068" s="100"/>
      <c r="AQ1068" s="100"/>
      <c r="AR1068" s="100"/>
      <c r="AS1068" s="3"/>
      <c r="AT1068" s="151"/>
      <c r="AU1068"/>
      <c r="AV1068" s="147"/>
      <c r="AY1068" s="182"/>
      <c r="BA1068" s="100"/>
      <c r="BB1068" s="100"/>
      <c r="BC1068" s="147"/>
      <c r="BE1068" s="1"/>
      <c r="BI1068"/>
      <c r="BK1068"/>
      <c r="BL1068" s="147"/>
      <c r="BM1068" s="1"/>
      <c r="BN1068" s="103"/>
      <c r="BO1068" s="147"/>
      <c r="BQ1068" s="147"/>
      <c r="BR1068" s="6"/>
      <c r="BS1068" s="11"/>
      <c r="BT1068" s="105"/>
      <c r="BU1068" s="105"/>
      <c r="BW1068" s="5"/>
      <c r="BX1068" s="5"/>
      <c r="CA1068" s="6"/>
      <c r="CB1068" s="1"/>
      <c r="CD1068" s="23"/>
      <c r="CE1068" s="23"/>
      <c r="CF1068" s="8"/>
      <c r="CG1068" s="107"/>
      <c r="CI1068" s="109"/>
      <c r="CK1068" s="10"/>
      <c r="CL1068" s="106"/>
      <c r="CR1068" s="1"/>
      <c r="CS1068" s="1"/>
      <c r="CT1068" s="1"/>
    </row>
    <row r="1069" spans="1:100">
      <c r="B1069" s="2"/>
      <c r="F1069" s="2"/>
      <c r="H1069" s="3"/>
      <c r="I1069" s="3"/>
      <c r="J1069" s="3"/>
      <c r="K1069" s="3"/>
      <c r="L1069" s="1"/>
      <c r="M1069" s="4"/>
      <c r="O1069" s="1"/>
      <c r="U1069" s="1"/>
      <c r="V1069"/>
      <c r="X1069" s="111"/>
      <c r="Z1069"/>
      <c r="AA1069"/>
      <c r="AB1069"/>
      <c r="AD1069" s="103"/>
      <c r="AE1069" s="103"/>
      <c r="AH1069"/>
      <c r="AK1069" s="107"/>
      <c r="AL1069" s="107"/>
      <c r="AM1069" s="1"/>
      <c r="AP1069" s="100"/>
      <c r="AQ1069" s="100"/>
      <c r="AR1069" s="100"/>
      <c r="AS1069" s="3"/>
      <c r="AT1069" s="151"/>
      <c r="AU1069"/>
      <c r="AV1069" s="147"/>
      <c r="AY1069" s="182"/>
      <c r="BA1069" s="100"/>
      <c r="BB1069" s="100"/>
      <c r="BC1069" s="147"/>
      <c r="BE1069" s="1"/>
      <c r="BI1069"/>
      <c r="BK1069"/>
      <c r="BL1069" s="147"/>
      <c r="BM1069" s="1"/>
      <c r="BN1069" s="103"/>
      <c r="BO1069" s="147"/>
      <c r="BQ1069" s="147"/>
      <c r="BR1069" s="6"/>
      <c r="BS1069" s="11"/>
      <c r="BT1069" s="105"/>
      <c r="BU1069" s="105"/>
      <c r="BW1069" s="5"/>
      <c r="BX1069" s="5"/>
      <c r="CA1069" s="6"/>
      <c r="CB1069" s="1"/>
      <c r="CD1069" s="23"/>
      <c r="CE1069" s="23"/>
      <c r="CF1069" s="8"/>
      <c r="CG1069" s="107"/>
      <c r="CI1069" s="109"/>
      <c r="CK1069" s="10"/>
      <c r="CL1069" s="106"/>
      <c r="CR1069" s="1"/>
      <c r="CS1069" s="1"/>
      <c r="CT1069" s="1"/>
    </row>
    <row r="1070" spans="1:100">
      <c r="B1070" s="2"/>
      <c r="F1070" s="2"/>
      <c r="H1070" s="3"/>
      <c r="I1070" s="3"/>
      <c r="J1070" s="3"/>
      <c r="K1070" s="3"/>
      <c r="L1070" s="1"/>
      <c r="M1070" s="4"/>
      <c r="O1070" s="1"/>
      <c r="U1070" s="1"/>
      <c r="V1070"/>
      <c r="X1070" s="111"/>
      <c r="Z1070"/>
      <c r="AA1070"/>
      <c r="AB1070"/>
      <c r="AD1070" s="103"/>
      <c r="AE1070" s="103"/>
      <c r="AH1070"/>
      <c r="AK1070" s="107"/>
      <c r="AL1070" s="107"/>
      <c r="AM1070" s="1"/>
      <c r="AP1070" s="100"/>
      <c r="AQ1070" s="100"/>
      <c r="AR1070" s="100"/>
      <c r="AS1070" s="3"/>
      <c r="AT1070" s="151"/>
      <c r="AU1070"/>
      <c r="AV1070" s="147"/>
      <c r="AY1070" s="182"/>
      <c r="BA1070" s="100"/>
      <c r="BB1070" s="100"/>
      <c r="BC1070" s="147"/>
      <c r="BE1070" s="1"/>
      <c r="BI1070"/>
      <c r="BK1070"/>
      <c r="BL1070" s="147"/>
      <c r="BM1070" s="1"/>
      <c r="BN1070" s="103"/>
      <c r="BO1070" s="147"/>
      <c r="BQ1070" s="147"/>
      <c r="BR1070" s="6"/>
      <c r="BS1070" s="11"/>
      <c r="BT1070" s="105"/>
      <c r="BU1070" s="105"/>
      <c r="BW1070" s="5"/>
      <c r="BX1070" s="5"/>
      <c r="CA1070" s="6"/>
      <c r="CB1070" s="1"/>
      <c r="CD1070" s="23"/>
      <c r="CE1070" s="23"/>
      <c r="CF1070" s="8"/>
      <c r="CG1070" s="107"/>
      <c r="CI1070" s="109"/>
      <c r="CK1070" s="10"/>
      <c r="CL1070" s="106"/>
      <c r="CR1070" s="1"/>
      <c r="CS1070" s="1"/>
      <c r="CT1070" s="1"/>
    </row>
    <row r="1071" spans="1:100">
      <c r="B1071" s="2"/>
      <c r="F1071" s="2"/>
      <c r="H1071" s="3"/>
      <c r="I1071" s="3"/>
      <c r="J1071" s="3"/>
      <c r="K1071" s="3"/>
      <c r="L1071" s="1"/>
      <c r="M1071" s="4"/>
      <c r="O1071" s="1"/>
      <c r="U1071" s="1"/>
      <c r="V1071"/>
      <c r="X1071" s="3"/>
      <c r="Z1071"/>
      <c r="AA1071"/>
      <c r="AB1071"/>
      <c r="AD1071" s="103"/>
      <c r="AE1071" s="103"/>
      <c r="AH1071"/>
      <c r="AK1071" s="107"/>
      <c r="AL1071" s="107"/>
      <c r="AM1071" s="1"/>
      <c r="AP1071" s="100"/>
      <c r="AQ1071" s="100"/>
      <c r="AR1071" s="100"/>
      <c r="AS1071" s="3"/>
      <c r="AT1071" s="151"/>
      <c r="AU1071"/>
      <c r="AV1071" s="147"/>
      <c r="AY1071" s="182"/>
      <c r="BA1071" s="100"/>
      <c r="BB1071" s="100"/>
      <c r="BC1071" s="147"/>
      <c r="BE1071" s="1"/>
      <c r="BI1071"/>
      <c r="BK1071"/>
      <c r="BL1071" s="147"/>
      <c r="BM1071" s="1"/>
      <c r="BN1071" s="103"/>
      <c r="BO1071" s="147"/>
      <c r="BQ1071" s="147"/>
      <c r="BR1071" s="147"/>
      <c r="BS1071" s="11"/>
      <c r="BT1071" s="105"/>
      <c r="BU1071" s="105"/>
      <c r="BW1071" s="5"/>
      <c r="BX1071" s="5"/>
      <c r="CA1071" s="6"/>
      <c r="CB1071" s="1"/>
      <c r="CD1071" s="23"/>
      <c r="CE1071" s="23"/>
      <c r="CF1071" s="8"/>
      <c r="CG1071" s="107"/>
      <c r="CI1071" s="109"/>
      <c r="CK1071" s="10"/>
      <c r="CL1071" s="106"/>
      <c r="CR1071" s="1"/>
      <c r="CS1071" s="1"/>
      <c r="CT1071" s="1"/>
    </row>
    <row r="1072" spans="1:100" s="145" customFormat="1">
      <c r="A1072" s="2"/>
      <c r="B1072" s="2"/>
      <c r="C1072" s="1"/>
      <c r="D1072" s="1"/>
      <c r="E1072" s="2"/>
      <c r="F1072" s="2"/>
      <c r="G1072" s="3"/>
      <c r="H1072" s="3"/>
      <c r="I1072" s="3"/>
      <c r="J1072" s="3"/>
      <c r="K1072" s="3"/>
      <c r="L1072" s="1"/>
      <c r="M1072" s="4"/>
      <c r="N1072" s="1"/>
      <c r="O1072" s="1"/>
      <c r="P1072"/>
      <c r="Q1072"/>
      <c r="R1072"/>
      <c r="S1072"/>
      <c r="T1072" s="1"/>
      <c r="U1072" s="1"/>
      <c r="V1072"/>
      <c r="W1072" s="1"/>
      <c r="X1072" s="111"/>
      <c r="Y1072" s="103"/>
      <c r="Z1072"/>
      <c r="AA1072"/>
      <c r="AB1072"/>
      <c r="AC1072" s="38"/>
      <c r="AD1072" s="103"/>
      <c r="AE1072" s="103"/>
      <c r="AF1072"/>
      <c r="AG1072"/>
      <c r="AH1072"/>
      <c r="AI1072" s="5"/>
      <c r="AJ1072" s="5"/>
      <c r="AK1072" s="107"/>
      <c r="AL1072" s="107"/>
      <c r="AM1072" s="1"/>
      <c r="AN1072"/>
      <c r="AO1072"/>
      <c r="AP1072" s="100"/>
      <c r="AQ1072" s="100"/>
      <c r="AR1072" s="100"/>
      <c r="AS1072" s="3"/>
      <c r="AT1072" s="151"/>
      <c r="AU1072"/>
      <c r="AV1072" s="147"/>
      <c r="AW1072" s="3"/>
      <c r="AX1072"/>
      <c r="AY1072" s="182"/>
      <c r="AZ1072"/>
      <c r="BA1072" s="100"/>
      <c r="BB1072" s="100"/>
      <c r="BC1072" s="147"/>
      <c r="BD1072" s="1"/>
      <c r="BE1072" s="1"/>
      <c r="BF1072"/>
      <c r="BG1072"/>
      <c r="BH1072"/>
      <c r="BI1072"/>
      <c r="BJ1072" s="1"/>
      <c r="BK1072"/>
      <c r="BL1072" s="147"/>
      <c r="BM1072" s="1"/>
      <c r="BN1072" s="103"/>
      <c r="BO1072" s="147"/>
      <c r="BP1072" s="1"/>
      <c r="BQ1072" s="147"/>
      <c r="BR1072" s="6"/>
      <c r="BS1072" s="11"/>
      <c r="BT1072" s="105"/>
      <c r="BU1072" s="105"/>
      <c r="BV1072"/>
      <c r="BW1072" s="5"/>
      <c r="BX1072" s="5"/>
      <c r="BY1072" s="1"/>
      <c r="BZ1072" s="1"/>
      <c r="CA1072" s="6"/>
      <c r="CB1072" s="1"/>
      <c r="CC1072"/>
      <c r="CD1072" s="23"/>
      <c r="CE1072" s="23"/>
      <c r="CF1072" s="8"/>
      <c r="CG1072" s="107"/>
      <c r="CH1072" s="1"/>
      <c r="CI1072" s="109"/>
      <c r="CJ1072" s="10"/>
      <c r="CK1072" s="10"/>
      <c r="CL1072" s="106"/>
      <c r="CM1072" s="1"/>
      <c r="CN1072" s="1"/>
      <c r="CO1072" s="1"/>
      <c r="CP1072" s="1"/>
      <c r="CQ1072" s="1"/>
      <c r="CR1072" s="1"/>
      <c r="CS1072" s="1"/>
      <c r="CT1072" s="1"/>
      <c r="CU1072"/>
      <c r="CV1072"/>
    </row>
    <row r="1073" spans="1:100">
      <c r="B1073" s="2"/>
      <c r="F1073" s="2"/>
      <c r="H1073" s="3"/>
      <c r="I1073" s="3"/>
      <c r="J1073" s="3"/>
      <c r="K1073" s="3"/>
      <c r="L1073" s="1"/>
      <c r="M1073" s="4"/>
      <c r="O1073" s="1"/>
      <c r="U1073" s="1"/>
      <c r="V1073"/>
      <c r="X1073" s="111"/>
      <c r="Z1073"/>
      <c r="AA1073"/>
      <c r="AB1073"/>
      <c r="AD1073" s="103"/>
      <c r="AE1073" s="103"/>
      <c r="AH1073"/>
      <c r="AK1073" s="107"/>
      <c r="AL1073" s="107"/>
      <c r="AM1073" s="1"/>
      <c r="AP1073" s="100"/>
      <c r="AQ1073" s="100"/>
      <c r="AR1073" s="100"/>
      <c r="AS1073" s="3"/>
      <c r="AT1073" s="151"/>
      <c r="AU1073"/>
      <c r="AV1073" s="147"/>
      <c r="AY1073" s="182"/>
      <c r="BA1073" s="100"/>
      <c r="BB1073" s="100"/>
      <c r="BC1073" s="147"/>
      <c r="BE1073" s="1"/>
      <c r="BI1073"/>
      <c r="BK1073"/>
      <c r="BL1073" s="147"/>
      <c r="BM1073" s="1"/>
      <c r="BN1073" s="103"/>
      <c r="BO1073" s="147"/>
      <c r="BQ1073" s="147"/>
      <c r="BR1073" s="6"/>
      <c r="BS1073" s="11"/>
      <c r="BT1073" s="105"/>
      <c r="BU1073" s="105"/>
      <c r="BW1073" s="5"/>
      <c r="BX1073" s="5"/>
      <c r="CA1073" s="6"/>
      <c r="CB1073" s="1"/>
      <c r="CD1073" s="23"/>
      <c r="CE1073" s="23"/>
      <c r="CF1073" s="8"/>
      <c r="CG1073" s="107"/>
      <c r="CI1073" s="109"/>
      <c r="CK1073" s="10"/>
      <c r="CL1073" s="106"/>
      <c r="CR1073" s="1"/>
      <c r="CS1073" s="1"/>
      <c r="CT1073" s="1"/>
    </row>
    <row r="1074" spans="1:100">
      <c r="B1074" s="2"/>
      <c r="F1074" s="2"/>
      <c r="H1074" s="3"/>
      <c r="I1074" s="3"/>
      <c r="J1074" s="3"/>
      <c r="K1074" s="3"/>
      <c r="L1074" s="1"/>
      <c r="M1074" s="4"/>
      <c r="O1074" s="1"/>
      <c r="U1074" s="1"/>
      <c r="V1074"/>
      <c r="X1074" s="111"/>
      <c r="Z1074"/>
      <c r="AA1074"/>
      <c r="AB1074"/>
      <c r="AD1074" s="103"/>
      <c r="AE1074" s="103"/>
      <c r="AH1074"/>
      <c r="AK1074" s="107"/>
      <c r="AL1074" s="107"/>
      <c r="AM1074" s="1"/>
      <c r="AP1074" s="100"/>
      <c r="AQ1074" s="100"/>
      <c r="AR1074" s="100"/>
      <c r="AS1074" s="3"/>
      <c r="AT1074" s="151"/>
      <c r="AU1074"/>
      <c r="AV1074" s="147"/>
      <c r="AY1074" s="182"/>
      <c r="BA1074" s="100"/>
      <c r="BB1074" s="100"/>
      <c r="BC1074" s="147"/>
      <c r="BE1074" s="1"/>
      <c r="BI1074"/>
      <c r="BK1074"/>
      <c r="BL1074" s="147"/>
      <c r="BM1074" s="1"/>
      <c r="BN1074" s="103"/>
      <c r="BO1074" s="147"/>
      <c r="BQ1074" s="147"/>
      <c r="BR1074" s="6"/>
      <c r="BS1074" s="11"/>
      <c r="BT1074" s="105"/>
      <c r="BU1074" s="105"/>
      <c r="BW1074" s="5"/>
      <c r="BX1074" s="5"/>
      <c r="CA1074" s="6"/>
      <c r="CB1074" s="1"/>
      <c r="CD1074" s="23"/>
      <c r="CE1074" s="23"/>
      <c r="CF1074" s="8"/>
      <c r="CG1074" s="107"/>
      <c r="CI1074" s="109"/>
      <c r="CK1074" s="10"/>
      <c r="CL1074" s="106"/>
      <c r="CR1074" s="1"/>
      <c r="CS1074" s="1"/>
      <c r="CT1074" s="1"/>
    </row>
    <row r="1075" spans="1:100">
      <c r="B1075" s="2"/>
      <c r="F1075" s="2"/>
      <c r="H1075" s="3"/>
      <c r="I1075" s="3"/>
      <c r="J1075" s="3"/>
      <c r="K1075" s="3"/>
      <c r="L1075" s="1"/>
      <c r="M1075" s="4"/>
      <c r="O1075" s="1"/>
      <c r="U1075" s="1"/>
      <c r="V1075"/>
      <c r="X1075" s="111"/>
      <c r="Z1075"/>
      <c r="AA1075"/>
      <c r="AB1075"/>
      <c r="AD1075" s="103"/>
      <c r="AE1075" s="103"/>
      <c r="AH1075"/>
      <c r="AK1075" s="107"/>
      <c r="AL1075" s="107"/>
      <c r="AM1075" s="1"/>
      <c r="AP1075" s="100"/>
      <c r="AQ1075" s="100"/>
      <c r="AR1075" s="100"/>
      <c r="AS1075" s="3"/>
      <c r="AT1075" s="151"/>
      <c r="AU1075"/>
      <c r="AV1075" s="147"/>
      <c r="AY1075" s="182"/>
      <c r="BA1075" s="100"/>
      <c r="BB1075" s="100"/>
      <c r="BC1075" s="147"/>
      <c r="BE1075" s="1"/>
      <c r="BI1075" s="103"/>
      <c r="BK1075"/>
      <c r="BL1075" s="147"/>
      <c r="BM1075" s="1"/>
      <c r="BN1075" s="103"/>
      <c r="BO1075" s="147"/>
      <c r="BQ1075" s="147"/>
      <c r="BR1075" s="6"/>
      <c r="BS1075" s="11"/>
      <c r="BT1075" s="105"/>
      <c r="BU1075" s="105"/>
      <c r="BW1075" s="5"/>
      <c r="BX1075" s="5"/>
      <c r="CA1075" s="6"/>
      <c r="CB1075" s="1"/>
      <c r="CD1075" s="23"/>
      <c r="CE1075" s="23"/>
      <c r="CF1075" s="8"/>
      <c r="CG1075" s="107"/>
      <c r="CI1075" s="109"/>
      <c r="CK1075" s="10"/>
      <c r="CL1075" s="106"/>
      <c r="CR1075" s="1"/>
      <c r="CS1075" s="1"/>
      <c r="CT1075" s="1"/>
    </row>
    <row r="1076" spans="1:100">
      <c r="B1076" s="2"/>
      <c r="F1076" s="2"/>
      <c r="H1076" s="3"/>
      <c r="I1076" s="3"/>
      <c r="J1076" s="3"/>
      <c r="K1076" s="3"/>
      <c r="L1076" s="1"/>
      <c r="M1076" s="4"/>
      <c r="O1076" s="1"/>
      <c r="U1076" s="1"/>
      <c r="V1076"/>
      <c r="X1076" s="111"/>
      <c r="Z1076"/>
      <c r="AA1076"/>
      <c r="AB1076"/>
      <c r="AD1076" s="103"/>
      <c r="AE1076" s="103"/>
      <c r="AH1076"/>
      <c r="AK1076" s="107"/>
      <c r="AL1076" s="107"/>
      <c r="AM1076" s="1"/>
      <c r="AP1076" s="100"/>
      <c r="AQ1076" s="100"/>
      <c r="AR1076" s="100"/>
      <c r="AS1076" s="3"/>
      <c r="AT1076" s="151"/>
      <c r="AU1076"/>
      <c r="AV1076" s="147"/>
      <c r="AY1076" s="182"/>
      <c r="BA1076" s="100"/>
      <c r="BB1076" s="100"/>
      <c r="BC1076" s="147"/>
      <c r="BE1076" s="1"/>
      <c r="BI1076"/>
      <c r="BK1076"/>
      <c r="BL1076" s="147"/>
      <c r="BM1076" s="1"/>
      <c r="BN1076" s="103"/>
      <c r="BO1076" s="147"/>
      <c r="BQ1076" s="147"/>
      <c r="BR1076" s="6"/>
      <c r="BS1076" s="11"/>
      <c r="BT1076" s="105"/>
      <c r="BU1076" s="105"/>
      <c r="BW1076" s="5"/>
      <c r="BX1076" s="5"/>
      <c r="CA1076" s="6"/>
      <c r="CB1076" s="1"/>
      <c r="CD1076" s="23"/>
      <c r="CE1076" s="23"/>
      <c r="CF1076" s="8"/>
      <c r="CG1076" s="107"/>
      <c r="CI1076" s="109"/>
      <c r="CK1076" s="10"/>
      <c r="CL1076" s="106"/>
      <c r="CR1076" s="1"/>
      <c r="CS1076" s="1"/>
      <c r="CT1076" s="1"/>
    </row>
    <row r="1077" spans="1:100" s="145" customFormat="1">
      <c r="A1077" s="2"/>
      <c r="B1077" s="2"/>
      <c r="C1077" s="1"/>
      <c r="D1077" s="1"/>
      <c r="E1077" s="2"/>
      <c r="F1077" s="2"/>
      <c r="G1077" s="3"/>
      <c r="H1077" s="3"/>
      <c r="I1077" s="3"/>
      <c r="J1077" s="3"/>
      <c r="K1077" s="3"/>
      <c r="L1077" s="1"/>
      <c r="M1077" s="4"/>
      <c r="N1077" s="1"/>
      <c r="O1077" s="1"/>
      <c r="P1077"/>
      <c r="Q1077"/>
      <c r="R1077"/>
      <c r="S1077"/>
      <c r="T1077" s="1"/>
      <c r="U1077" s="1"/>
      <c r="V1077"/>
      <c r="W1077" s="1"/>
      <c r="X1077" s="111"/>
      <c r="Y1077" s="103"/>
      <c r="Z1077"/>
      <c r="AA1077"/>
      <c r="AB1077"/>
      <c r="AC1077" s="38"/>
      <c r="AD1077" s="103"/>
      <c r="AE1077" s="103"/>
      <c r="AF1077"/>
      <c r="AG1077"/>
      <c r="AH1077"/>
      <c r="AI1077" s="5"/>
      <c r="AJ1077" s="5"/>
      <c r="AK1077" s="107"/>
      <c r="AL1077" s="107"/>
      <c r="AM1077" s="1"/>
      <c r="AN1077"/>
      <c r="AO1077"/>
      <c r="AP1077" s="100"/>
      <c r="AQ1077" s="100"/>
      <c r="AR1077" s="100"/>
      <c r="AS1077" s="3"/>
      <c r="AT1077" s="151"/>
      <c r="AU1077"/>
      <c r="AV1077" s="147"/>
      <c r="AW1077" s="3"/>
      <c r="AX1077"/>
      <c r="AY1077" s="182"/>
      <c r="AZ1077"/>
      <c r="BA1077" s="100"/>
      <c r="BB1077" s="100"/>
      <c r="BC1077" s="147"/>
      <c r="BD1077" s="1"/>
      <c r="BE1077" s="1"/>
      <c r="BF1077"/>
      <c r="BG1077"/>
      <c r="BH1077"/>
      <c r="BI1077"/>
      <c r="BJ1077" s="1"/>
      <c r="BK1077"/>
      <c r="BL1077" s="147"/>
      <c r="BM1077" s="1"/>
      <c r="BN1077" s="103"/>
      <c r="BO1077" s="147"/>
      <c r="BP1077" s="103"/>
      <c r="BQ1077" s="147"/>
      <c r="BR1077" s="147"/>
      <c r="BS1077" s="11"/>
      <c r="BT1077" s="105"/>
      <c r="BU1077" s="105"/>
      <c r="BV1077"/>
      <c r="BW1077" s="5"/>
      <c r="BX1077" s="5"/>
      <c r="BY1077" s="1"/>
      <c r="BZ1077" s="1"/>
      <c r="CA1077" s="6"/>
      <c r="CB1077" s="1"/>
      <c r="CC1077"/>
      <c r="CD1077" s="23"/>
      <c r="CE1077" s="23"/>
      <c r="CF1077" s="8"/>
      <c r="CG1077" s="107"/>
      <c r="CH1077" s="1"/>
      <c r="CI1077" s="109"/>
      <c r="CJ1077" s="10"/>
      <c r="CK1077" s="10"/>
      <c r="CL1077" s="106"/>
      <c r="CM1077" s="1"/>
      <c r="CN1077" s="1"/>
      <c r="CO1077" s="1"/>
      <c r="CP1077" s="1"/>
      <c r="CQ1077" s="1"/>
      <c r="CR1077" s="1"/>
      <c r="CS1077" s="1"/>
      <c r="CT1077" s="1"/>
      <c r="CU1077"/>
      <c r="CV1077"/>
    </row>
    <row r="1078" spans="1:100">
      <c r="B1078" s="2"/>
      <c r="F1078" s="2"/>
      <c r="H1078" s="3"/>
      <c r="I1078" s="3"/>
      <c r="J1078" s="3"/>
      <c r="K1078" s="3"/>
      <c r="L1078" s="1"/>
      <c r="M1078" s="4"/>
      <c r="O1078" s="1"/>
      <c r="U1078" s="1"/>
      <c r="V1078"/>
      <c r="X1078" s="111"/>
      <c r="Z1078"/>
      <c r="AA1078"/>
      <c r="AB1078"/>
      <c r="AD1078" s="103"/>
      <c r="AE1078" s="103"/>
      <c r="AH1078"/>
      <c r="AK1078" s="107"/>
      <c r="AL1078" s="107"/>
      <c r="AM1078" s="1"/>
      <c r="AP1078" s="100"/>
      <c r="AQ1078" s="100"/>
      <c r="AR1078" s="100"/>
      <c r="AS1078" s="3"/>
      <c r="AT1078" s="151"/>
      <c r="AU1078"/>
      <c r="AV1078" s="147"/>
      <c r="AY1078" s="182"/>
      <c r="BA1078" s="100"/>
      <c r="BB1078" s="100"/>
      <c r="BC1078" s="147"/>
      <c r="BE1078" s="1"/>
      <c r="BI1078"/>
      <c r="BK1078"/>
      <c r="BL1078" s="147"/>
      <c r="BM1078" s="1"/>
      <c r="BN1078" s="103"/>
      <c r="BO1078" s="147"/>
      <c r="BQ1078" s="147"/>
      <c r="BR1078" s="6"/>
      <c r="BS1078" s="11"/>
      <c r="BT1078" s="105"/>
      <c r="BU1078" s="105"/>
      <c r="BW1078" s="5"/>
      <c r="BX1078" s="5"/>
      <c r="CA1078" s="6"/>
      <c r="CB1078" s="1"/>
      <c r="CD1078" s="23"/>
      <c r="CE1078" s="23"/>
      <c r="CF1078" s="8"/>
      <c r="CG1078" s="107"/>
      <c r="CI1078" s="109"/>
      <c r="CK1078" s="10"/>
      <c r="CL1078" s="106"/>
      <c r="CR1078" s="1"/>
      <c r="CS1078" s="1"/>
      <c r="CT1078" s="1"/>
    </row>
    <row r="1079" spans="1:100">
      <c r="B1079" s="2"/>
      <c r="F1079" s="2"/>
      <c r="H1079" s="3"/>
      <c r="I1079" s="3"/>
      <c r="J1079" s="3"/>
      <c r="K1079" s="3"/>
      <c r="L1079" s="1"/>
      <c r="M1079" s="4"/>
      <c r="O1079" s="1"/>
      <c r="U1079" s="1"/>
      <c r="V1079"/>
      <c r="X1079" s="111"/>
      <c r="Z1079"/>
      <c r="AA1079"/>
      <c r="AB1079"/>
      <c r="AD1079" s="103"/>
      <c r="AE1079" s="103"/>
      <c r="AH1079"/>
      <c r="AK1079" s="107"/>
      <c r="AL1079" s="107"/>
      <c r="AM1079" s="1"/>
      <c r="AP1079" s="100"/>
      <c r="AQ1079" s="100"/>
      <c r="AR1079" s="100"/>
      <c r="AS1079" s="3"/>
      <c r="AT1079" s="151"/>
      <c r="AU1079"/>
      <c r="AV1079" s="147"/>
      <c r="AY1079" s="182"/>
      <c r="BA1079" s="100"/>
      <c r="BB1079" s="100"/>
      <c r="BC1079" s="147"/>
      <c r="BE1079" s="1"/>
      <c r="BI1079"/>
      <c r="BK1079"/>
      <c r="BL1079" s="147"/>
      <c r="BM1079" s="1"/>
      <c r="BN1079" s="103"/>
      <c r="BO1079" s="147"/>
      <c r="BQ1079" s="147"/>
      <c r="BR1079" s="6"/>
      <c r="BS1079" s="11"/>
      <c r="BT1079" s="105"/>
      <c r="BU1079" s="105"/>
      <c r="BW1079" s="5"/>
      <c r="BX1079" s="5"/>
      <c r="CA1079" s="6"/>
      <c r="CB1079" s="1"/>
      <c r="CD1079" s="23"/>
      <c r="CE1079" s="23"/>
      <c r="CF1079" s="8"/>
      <c r="CG1079" s="107"/>
      <c r="CI1079" s="109"/>
      <c r="CK1079" s="10"/>
      <c r="CL1079" s="106"/>
      <c r="CR1079" s="1"/>
      <c r="CS1079" s="1"/>
      <c r="CT1079" s="1"/>
    </row>
    <row r="1080" spans="1:100">
      <c r="B1080" s="2"/>
      <c r="F1080" s="2"/>
      <c r="H1080" s="3"/>
      <c r="I1080" s="3"/>
      <c r="J1080" s="3"/>
      <c r="K1080" s="3"/>
      <c r="L1080" s="1"/>
      <c r="M1080" s="4"/>
      <c r="O1080" s="1"/>
      <c r="U1080" s="1"/>
      <c r="V1080"/>
      <c r="X1080" s="111"/>
      <c r="Z1080"/>
      <c r="AA1080"/>
      <c r="AB1080"/>
      <c r="AD1080" s="103"/>
      <c r="AE1080" s="103"/>
      <c r="AH1080"/>
      <c r="AK1080" s="107"/>
      <c r="AL1080" s="107"/>
      <c r="AM1080" s="1"/>
      <c r="AP1080" s="100"/>
      <c r="AQ1080" s="100"/>
      <c r="AR1080" s="100"/>
      <c r="AS1080" s="3"/>
      <c r="AT1080" s="151"/>
      <c r="AU1080"/>
      <c r="AV1080" s="147"/>
      <c r="AY1080" s="182"/>
      <c r="BA1080" s="100"/>
      <c r="BB1080" s="100"/>
      <c r="BC1080" s="147"/>
      <c r="BE1080" s="1"/>
      <c r="BI1080"/>
      <c r="BK1080"/>
      <c r="BL1080" s="147"/>
      <c r="BM1080" s="1"/>
      <c r="BN1080" s="103"/>
      <c r="BO1080" s="147"/>
      <c r="BQ1080" s="147"/>
      <c r="BR1080" s="6"/>
      <c r="BS1080" s="11"/>
      <c r="BT1080" s="105"/>
      <c r="BU1080" s="105"/>
      <c r="BW1080" s="5"/>
      <c r="BX1080" s="5"/>
      <c r="CA1080" s="6"/>
      <c r="CB1080" s="1"/>
      <c r="CD1080" s="23"/>
      <c r="CE1080" s="23"/>
      <c r="CF1080" s="8"/>
      <c r="CG1080" s="107"/>
      <c r="CI1080" s="109"/>
      <c r="CK1080" s="10"/>
      <c r="CL1080" s="106"/>
      <c r="CR1080" s="1"/>
      <c r="CS1080" s="1"/>
      <c r="CT1080" s="1"/>
    </row>
    <row r="1081" spans="1:100" s="145" customFormat="1">
      <c r="A1081" s="2"/>
      <c r="B1081" s="2"/>
      <c r="C1081" s="1"/>
      <c r="D1081" s="1"/>
      <c r="E1081" s="2"/>
      <c r="F1081" s="2"/>
      <c r="G1081" s="3"/>
      <c r="H1081" s="3"/>
      <c r="I1081" s="3"/>
      <c r="J1081" s="3"/>
      <c r="K1081" s="3"/>
      <c r="L1081" s="1"/>
      <c r="M1081" s="4"/>
      <c r="N1081" s="1"/>
      <c r="O1081" s="1"/>
      <c r="P1081"/>
      <c r="Q1081"/>
      <c r="R1081"/>
      <c r="S1081"/>
      <c r="T1081" s="1"/>
      <c r="U1081" s="1"/>
      <c r="V1081"/>
      <c r="W1081" s="1"/>
      <c r="X1081" s="111"/>
      <c r="Y1081" s="103"/>
      <c r="Z1081"/>
      <c r="AA1081"/>
      <c r="AB1081"/>
      <c r="AC1081" s="38"/>
      <c r="AD1081" s="103"/>
      <c r="AE1081" s="103"/>
      <c r="AF1081"/>
      <c r="AG1081"/>
      <c r="AH1081"/>
      <c r="AI1081" s="5"/>
      <c r="AJ1081" s="5"/>
      <c r="AK1081" s="107"/>
      <c r="AL1081" s="107"/>
      <c r="AM1081" s="1"/>
      <c r="AN1081"/>
      <c r="AO1081"/>
      <c r="AP1081" s="100"/>
      <c r="AQ1081" s="100"/>
      <c r="AR1081" s="100"/>
      <c r="AS1081" s="3"/>
      <c r="AT1081" s="151"/>
      <c r="AU1081"/>
      <c r="AV1081" s="147"/>
      <c r="AW1081" s="3"/>
      <c r="AX1081"/>
      <c r="AY1081" s="182"/>
      <c r="AZ1081"/>
      <c r="BA1081" s="100"/>
      <c r="BB1081" s="100"/>
      <c r="BC1081" s="147"/>
      <c r="BD1081" s="1"/>
      <c r="BE1081" s="1"/>
      <c r="BF1081"/>
      <c r="BG1081"/>
      <c r="BH1081"/>
      <c r="BI1081"/>
      <c r="BJ1081" s="1"/>
      <c r="BK1081"/>
      <c r="BL1081" s="147"/>
      <c r="BM1081" s="1"/>
      <c r="BN1081" s="103"/>
      <c r="BO1081" s="147"/>
      <c r="BP1081" s="1"/>
      <c r="BQ1081" s="147"/>
      <c r="BR1081" s="6"/>
      <c r="BS1081" s="11"/>
      <c r="BT1081" s="105"/>
      <c r="BU1081" s="105"/>
      <c r="BV1081"/>
      <c r="BW1081" s="5"/>
      <c r="BX1081" s="5"/>
      <c r="BY1081" s="1"/>
      <c r="BZ1081" s="1"/>
      <c r="CA1081" s="6"/>
      <c r="CB1081" s="1"/>
      <c r="CC1081"/>
      <c r="CD1081" s="23"/>
      <c r="CE1081" s="23"/>
      <c r="CF1081" s="8"/>
      <c r="CG1081" s="107"/>
      <c r="CH1081" s="1"/>
      <c r="CI1081" s="109"/>
      <c r="CJ1081" s="10"/>
      <c r="CK1081" s="10"/>
      <c r="CL1081" s="106"/>
      <c r="CM1081" s="1"/>
      <c r="CN1081" s="1"/>
      <c r="CO1081" s="1"/>
      <c r="CP1081" s="1"/>
      <c r="CQ1081" s="1"/>
      <c r="CR1081" s="1"/>
      <c r="CS1081" s="1"/>
      <c r="CT1081" s="1"/>
      <c r="CU1081"/>
      <c r="CV1081"/>
    </row>
    <row r="1082" spans="1:100" s="145" customFormat="1">
      <c r="A1082" s="2"/>
      <c r="B1082" s="2"/>
      <c r="C1082" s="1"/>
      <c r="D1082" s="1"/>
      <c r="E1082" s="2"/>
      <c r="F1082" s="2"/>
      <c r="G1082" s="3"/>
      <c r="H1082" s="3"/>
      <c r="I1082" s="3"/>
      <c r="J1082" s="3"/>
      <c r="K1082" s="3"/>
      <c r="L1082" s="1"/>
      <c r="M1082" s="4"/>
      <c r="N1082" s="1"/>
      <c r="O1082" s="1"/>
      <c r="P1082"/>
      <c r="Q1082"/>
      <c r="R1082"/>
      <c r="S1082"/>
      <c r="T1082" s="1"/>
      <c r="U1082" s="1"/>
      <c r="V1082"/>
      <c r="W1082" s="1"/>
      <c r="X1082" s="111"/>
      <c r="Y1082" s="103"/>
      <c r="Z1082"/>
      <c r="AA1082"/>
      <c r="AB1082"/>
      <c r="AC1082" s="38"/>
      <c r="AD1082" s="103"/>
      <c r="AE1082" s="103"/>
      <c r="AF1082"/>
      <c r="AG1082"/>
      <c r="AH1082"/>
      <c r="AI1082" s="5"/>
      <c r="AJ1082" s="5"/>
      <c r="AK1082" s="107"/>
      <c r="AL1082" s="107"/>
      <c r="AM1082" s="1"/>
      <c r="AN1082"/>
      <c r="AO1082"/>
      <c r="AP1082" s="100"/>
      <c r="AQ1082" s="100"/>
      <c r="AR1082" s="100"/>
      <c r="AS1082" s="3"/>
      <c r="AT1082" s="151"/>
      <c r="AU1082"/>
      <c r="AV1082" s="147"/>
      <c r="AW1082" s="3"/>
      <c r="AX1082"/>
      <c r="AY1082" s="182"/>
      <c r="AZ1082"/>
      <c r="BA1082" s="100"/>
      <c r="BB1082" s="100"/>
      <c r="BC1082" s="147"/>
      <c r="BD1082" s="1"/>
      <c r="BE1082" s="1"/>
      <c r="BF1082"/>
      <c r="BG1082"/>
      <c r="BH1082"/>
      <c r="BI1082"/>
      <c r="BJ1082" s="1"/>
      <c r="BK1082"/>
      <c r="BL1082" s="6"/>
      <c r="BM1082" s="1"/>
      <c r="BN1082" s="103"/>
      <c r="BO1082" s="6"/>
      <c r="BP1082" s="1"/>
      <c r="BQ1082" s="6"/>
      <c r="BR1082" s="6"/>
      <c r="BS1082" s="11"/>
      <c r="BT1082" s="105"/>
      <c r="BU1082" s="105"/>
      <c r="BV1082"/>
      <c r="BW1082" s="5"/>
      <c r="BX1082" s="5"/>
      <c r="BY1082" s="1"/>
      <c r="BZ1082" s="1"/>
      <c r="CA1082" s="6"/>
      <c r="CB1082" s="1"/>
      <c r="CC1082"/>
      <c r="CD1082" s="23"/>
      <c r="CE1082" s="23"/>
      <c r="CF1082" s="8"/>
      <c r="CG1082" s="107"/>
      <c r="CH1082" s="1"/>
      <c r="CI1082" s="109"/>
      <c r="CJ1082" s="10"/>
      <c r="CK1082" s="10"/>
      <c r="CL1082" s="106"/>
      <c r="CM1082" s="1"/>
      <c r="CN1082" s="1"/>
      <c r="CO1082" s="1"/>
      <c r="CP1082" s="1"/>
      <c r="CQ1082" s="1"/>
      <c r="CR1082" s="1"/>
      <c r="CS1082" s="1"/>
      <c r="CT1082" s="1"/>
      <c r="CU1082"/>
      <c r="CV1082"/>
    </row>
    <row r="1083" spans="1:100">
      <c r="B1083" s="2"/>
      <c r="F1083" s="2"/>
      <c r="H1083" s="3"/>
      <c r="I1083" s="3"/>
      <c r="J1083" s="3"/>
      <c r="K1083" s="3"/>
      <c r="L1083" s="1"/>
      <c r="M1083" s="4"/>
      <c r="O1083" s="1"/>
      <c r="U1083" s="1"/>
      <c r="V1083"/>
      <c r="X1083" s="111"/>
      <c r="Z1083"/>
      <c r="AA1083"/>
      <c r="AB1083"/>
      <c r="AD1083" s="103"/>
      <c r="AE1083" s="103"/>
      <c r="AH1083"/>
      <c r="AK1083" s="107"/>
      <c r="AL1083" s="107"/>
      <c r="AM1083" s="1"/>
      <c r="AP1083" s="100"/>
      <c r="AQ1083" s="100"/>
      <c r="AR1083" s="100"/>
      <c r="AS1083" s="3"/>
      <c r="AT1083" s="151"/>
      <c r="AU1083"/>
      <c r="AV1083" s="147"/>
      <c r="AY1083" s="182"/>
      <c r="BA1083" s="100"/>
      <c r="BB1083" s="100"/>
      <c r="BC1083" s="147"/>
      <c r="BE1083" s="1"/>
      <c r="BI1083"/>
      <c r="BK1083"/>
      <c r="BL1083" s="147"/>
      <c r="BM1083" s="1"/>
      <c r="BN1083" s="103"/>
      <c r="BO1083" s="147"/>
      <c r="BQ1083" s="147"/>
      <c r="BR1083" s="6"/>
      <c r="BS1083" s="11"/>
      <c r="BT1083" s="105"/>
      <c r="BU1083" s="105"/>
      <c r="BW1083" s="5"/>
      <c r="BX1083" s="5"/>
      <c r="CA1083" s="6"/>
      <c r="CB1083" s="1"/>
      <c r="CD1083" s="23"/>
      <c r="CE1083" s="23"/>
      <c r="CF1083" s="8"/>
      <c r="CG1083" s="107"/>
      <c r="CI1083" s="109"/>
      <c r="CK1083" s="10"/>
      <c r="CL1083" s="106"/>
      <c r="CR1083" s="1"/>
      <c r="CS1083" s="1"/>
      <c r="CT1083" s="1"/>
    </row>
    <row r="1084" spans="1:100">
      <c r="B1084" s="2"/>
      <c r="F1084" s="2"/>
      <c r="H1084" s="3"/>
      <c r="I1084" s="3"/>
      <c r="J1084" s="3"/>
      <c r="K1084" s="3"/>
      <c r="L1084" s="1"/>
      <c r="M1084" s="4"/>
      <c r="O1084" s="1"/>
      <c r="U1084" s="1"/>
      <c r="V1084"/>
      <c r="X1084" s="111"/>
      <c r="Z1084"/>
      <c r="AA1084"/>
      <c r="AB1084"/>
      <c r="AD1084" s="103"/>
      <c r="AE1084" s="103"/>
      <c r="AH1084"/>
      <c r="AK1084" s="107"/>
      <c r="AL1084" s="107"/>
      <c r="AM1084" s="1"/>
      <c r="AP1084" s="100"/>
      <c r="AQ1084" s="100"/>
      <c r="AR1084" s="100"/>
      <c r="AS1084" s="3"/>
      <c r="AT1084" s="151"/>
      <c r="AU1084"/>
      <c r="AV1084" s="147"/>
      <c r="AY1084" s="182"/>
      <c r="BA1084" s="100"/>
      <c r="BB1084" s="100"/>
      <c r="BC1084" s="147"/>
      <c r="BE1084" s="1"/>
      <c r="BI1084"/>
      <c r="BK1084"/>
      <c r="BL1084" s="147"/>
      <c r="BM1084" s="1"/>
      <c r="BN1084" s="103"/>
      <c r="BO1084" s="147"/>
      <c r="BQ1084" s="147"/>
      <c r="BR1084" s="147"/>
      <c r="BS1084" s="11"/>
      <c r="BT1084" s="105"/>
      <c r="BU1084" s="105"/>
      <c r="BW1084" s="5"/>
      <c r="BX1084" s="5"/>
      <c r="CA1084" s="6"/>
      <c r="CB1084" s="1"/>
      <c r="CD1084" s="23"/>
      <c r="CE1084" s="23"/>
      <c r="CF1084" s="8"/>
      <c r="CG1084" s="107"/>
      <c r="CI1084" s="109"/>
      <c r="CK1084" s="10"/>
      <c r="CL1084" s="106"/>
      <c r="CR1084" s="1"/>
      <c r="CS1084" s="1"/>
      <c r="CT1084" s="1"/>
    </row>
    <row r="1085" spans="1:100">
      <c r="B1085" s="2"/>
      <c r="F1085" s="2"/>
      <c r="H1085" s="3"/>
      <c r="I1085" s="3"/>
      <c r="J1085" s="3"/>
      <c r="K1085" s="3"/>
      <c r="L1085" s="1"/>
      <c r="M1085" s="4"/>
      <c r="O1085" s="1"/>
      <c r="U1085" s="1"/>
      <c r="V1085"/>
      <c r="X1085" s="111"/>
      <c r="Z1085"/>
      <c r="AA1085"/>
      <c r="AB1085"/>
      <c r="AD1085" s="103"/>
      <c r="AE1085" s="103"/>
      <c r="AH1085"/>
      <c r="AK1085" s="107"/>
      <c r="AL1085" s="107"/>
      <c r="AM1085" s="1"/>
      <c r="AP1085" s="100"/>
      <c r="AQ1085" s="100"/>
      <c r="AR1085" s="100"/>
      <c r="AS1085" s="3"/>
      <c r="AT1085" s="151"/>
      <c r="AU1085"/>
      <c r="AV1085" s="147"/>
      <c r="AY1085" s="182"/>
      <c r="BA1085" s="100"/>
      <c r="BB1085" s="100"/>
      <c r="BC1085" s="147"/>
      <c r="BE1085" s="1"/>
      <c r="BI1085" s="103"/>
      <c r="BK1085"/>
      <c r="BL1085" s="147"/>
      <c r="BM1085" s="1"/>
      <c r="BN1085" s="103"/>
      <c r="BO1085" s="147"/>
      <c r="BQ1085" s="147"/>
      <c r="BR1085" s="6"/>
      <c r="BS1085" s="11"/>
      <c r="BT1085" s="105"/>
      <c r="BU1085" s="105"/>
      <c r="BW1085" s="5"/>
      <c r="BX1085" s="5"/>
      <c r="CA1085" s="6"/>
      <c r="CB1085" s="1"/>
      <c r="CD1085" s="23"/>
      <c r="CE1085" s="23"/>
      <c r="CF1085" s="8"/>
      <c r="CG1085" s="107"/>
      <c r="CI1085" s="109"/>
      <c r="CK1085" s="10"/>
      <c r="CL1085" s="106"/>
      <c r="CR1085" s="1"/>
      <c r="CS1085" s="1"/>
      <c r="CT1085" s="1"/>
    </row>
    <row r="1086" spans="1:100">
      <c r="B1086" s="2"/>
      <c r="F1086" s="2"/>
      <c r="H1086" s="3"/>
      <c r="I1086" s="3"/>
      <c r="J1086" s="3"/>
      <c r="K1086" s="3"/>
      <c r="L1086" s="1"/>
      <c r="M1086" s="4"/>
      <c r="O1086" s="1"/>
      <c r="U1086" s="1"/>
      <c r="V1086"/>
      <c r="X1086" s="111"/>
      <c r="Z1086"/>
      <c r="AA1086"/>
      <c r="AB1086"/>
      <c r="AD1086" s="103"/>
      <c r="AE1086" s="103"/>
      <c r="AH1086"/>
      <c r="AK1086" s="107"/>
      <c r="AL1086" s="107"/>
      <c r="AM1086" s="1"/>
      <c r="AP1086" s="100"/>
      <c r="AQ1086" s="100"/>
      <c r="AR1086" s="100"/>
      <c r="AS1086" s="3"/>
      <c r="AT1086" s="151"/>
      <c r="AU1086"/>
      <c r="AV1086" s="147"/>
      <c r="AY1086" s="182"/>
      <c r="BA1086" s="100"/>
      <c r="BB1086" s="100"/>
      <c r="BC1086" s="147"/>
      <c r="BE1086" s="1"/>
      <c r="BI1086"/>
      <c r="BK1086"/>
      <c r="BL1086" s="147"/>
      <c r="BM1086" s="1"/>
      <c r="BN1086" s="103"/>
      <c r="BO1086" s="147"/>
      <c r="BQ1086" s="147"/>
      <c r="BR1086" s="6"/>
      <c r="BS1086" s="11"/>
      <c r="BT1086" s="105"/>
      <c r="BU1086" s="105"/>
      <c r="BW1086" s="5"/>
      <c r="BX1086" s="5"/>
      <c r="CA1086" s="6"/>
      <c r="CB1086" s="1"/>
      <c r="CD1086" s="23"/>
      <c r="CE1086" s="23"/>
      <c r="CF1086" s="8"/>
      <c r="CG1086" s="107"/>
      <c r="CI1086" s="109"/>
      <c r="CK1086" s="10"/>
      <c r="CL1086" s="106"/>
      <c r="CR1086" s="1"/>
      <c r="CS1086" s="1"/>
      <c r="CT1086" s="1"/>
    </row>
    <row r="1087" spans="1:100">
      <c r="B1087" s="2"/>
      <c r="F1087" s="2"/>
      <c r="H1087" s="3"/>
      <c r="I1087" s="3"/>
      <c r="J1087" s="3"/>
      <c r="K1087" s="3"/>
      <c r="L1087" s="1"/>
      <c r="M1087" s="4"/>
      <c r="O1087" s="1"/>
      <c r="U1087" s="1"/>
      <c r="V1087"/>
      <c r="X1087" s="111"/>
      <c r="Z1087"/>
      <c r="AA1087"/>
      <c r="AB1087"/>
      <c r="AD1087" s="103"/>
      <c r="AE1087" s="103"/>
      <c r="AH1087"/>
      <c r="AK1087" s="107"/>
      <c r="AL1087" s="107"/>
      <c r="AM1087" s="1"/>
      <c r="AP1087" s="100"/>
      <c r="AQ1087" s="100"/>
      <c r="AR1087" s="100"/>
      <c r="AS1087" s="3"/>
      <c r="AT1087" s="151"/>
      <c r="AU1087"/>
      <c r="AV1087" s="147"/>
      <c r="AY1087" s="182"/>
      <c r="BA1087" s="100"/>
      <c r="BB1087" s="100"/>
      <c r="BC1087" s="147"/>
      <c r="BE1087" s="1"/>
      <c r="BI1087"/>
      <c r="BK1087"/>
      <c r="BL1087" s="147"/>
      <c r="BM1087" s="1"/>
      <c r="BN1087" s="103"/>
      <c r="BO1087" s="147"/>
      <c r="BQ1087" s="147"/>
      <c r="BR1087" s="6"/>
      <c r="BS1087" s="11"/>
      <c r="BT1087" s="105"/>
      <c r="BU1087" s="105"/>
      <c r="BW1087" s="5"/>
      <c r="BX1087" s="5"/>
      <c r="CA1087" s="6"/>
      <c r="CB1087" s="1"/>
      <c r="CD1087" s="23"/>
      <c r="CE1087" s="23"/>
      <c r="CF1087" s="8"/>
      <c r="CG1087" s="107"/>
      <c r="CI1087" s="109"/>
      <c r="CK1087" s="10"/>
      <c r="CL1087" s="106"/>
      <c r="CR1087" s="1"/>
      <c r="CS1087" s="1"/>
      <c r="CT1087" s="1"/>
    </row>
    <row r="1088" spans="1:100">
      <c r="B1088" s="2"/>
      <c r="F1088" s="2"/>
      <c r="H1088" s="3"/>
      <c r="I1088" s="3"/>
      <c r="J1088" s="3"/>
      <c r="K1088" s="3"/>
      <c r="L1088" s="1"/>
      <c r="M1088" s="4"/>
      <c r="O1088" s="1"/>
      <c r="U1088" s="1"/>
      <c r="V1088"/>
      <c r="X1088" s="111"/>
      <c r="Z1088"/>
      <c r="AA1088"/>
      <c r="AB1088"/>
      <c r="AD1088" s="103"/>
      <c r="AE1088" s="103"/>
      <c r="AH1088"/>
      <c r="AK1088" s="107"/>
      <c r="AL1088" s="107"/>
      <c r="AM1088" s="1"/>
      <c r="AP1088" s="100"/>
      <c r="AQ1088" s="100"/>
      <c r="AR1088" s="100"/>
      <c r="AS1088" s="3"/>
      <c r="AT1088" s="151"/>
      <c r="AU1088"/>
      <c r="AV1088" s="147"/>
      <c r="AY1088" s="182"/>
      <c r="BA1088" s="100"/>
      <c r="BB1088" s="100"/>
      <c r="BC1088" s="147"/>
      <c r="BE1088" s="1"/>
      <c r="BI1088"/>
      <c r="BK1088"/>
      <c r="BL1088" s="147"/>
      <c r="BM1088" s="1"/>
      <c r="BN1088" s="103"/>
      <c r="BO1088" s="147"/>
      <c r="BQ1088" s="147"/>
      <c r="BR1088" s="6"/>
      <c r="BS1088" s="11"/>
      <c r="BT1088" s="105"/>
      <c r="BU1088" s="105"/>
      <c r="BW1088" s="5"/>
      <c r="BX1088" s="5"/>
      <c r="CA1088" s="6"/>
      <c r="CB1088" s="1"/>
      <c r="CD1088" s="23"/>
      <c r="CE1088" s="23"/>
      <c r="CF1088" s="8"/>
      <c r="CG1088" s="107"/>
      <c r="CI1088" s="109"/>
      <c r="CK1088" s="10"/>
      <c r="CL1088" s="106"/>
      <c r="CR1088" s="1"/>
      <c r="CS1088" s="1"/>
      <c r="CT1088" s="1"/>
    </row>
    <row r="1089" spans="1:98">
      <c r="B1089" s="2"/>
      <c r="F1089" s="2"/>
      <c r="H1089" s="3"/>
      <c r="I1089" s="3"/>
      <c r="J1089" s="3"/>
      <c r="K1089" s="3"/>
      <c r="L1089" s="1"/>
      <c r="M1089" s="4"/>
      <c r="O1089" s="1"/>
      <c r="U1089" s="1"/>
      <c r="V1089"/>
      <c r="X1089" s="111"/>
      <c r="Z1089"/>
      <c r="AA1089"/>
      <c r="AB1089"/>
      <c r="AD1089" s="103"/>
      <c r="AE1089" s="103"/>
      <c r="AH1089"/>
      <c r="AK1089" s="107"/>
      <c r="AL1089" s="107"/>
      <c r="AM1089" s="1"/>
      <c r="AP1089" s="100"/>
      <c r="AQ1089" s="100"/>
      <c r="AR1089" s="100"/>
      <c r="AS1089" s="3"/>
      <c r="AT1089" s="151"/>
      <c r="AU1089"/>
      <c r="AV1089" s="147"/>
      <c r="AY1089" s="182"/>
      <c r="BA1089" s="100"/>
      <c r="BB1089" s="100"/>
      <c r="BC1089" s="147"/>
      <c r="BE1089" s="1"/>
      <c r="BI1089"/>
      <c r="BK1089"/>
      <c r="BL1089" s="147"/>
      <c r="BM1089" s="1"/>
      <c r="BN1089" s="103"/>
      <c r="BO1089" s="147"/>
      <c r="BQ1089" s="147"/>
      <c r="BR1089" s="6"/>
      <c r="BS1089" s="11"/>
      <c r="BT1089" s="105"/>
      <c r="BU1089" s="105"/>
      <c r="BW1089" s="5"/>
      <c r="BX1089" s="5"/>
      <c r="CA1089" s="6"/>
      <c r="CB1089" s="1"/>
      <c r="CD1089" s="23"/>
      <c r="CE1089" s="23"/>
      <c r="CF1089" s="8"/>
      <c r="CG1089" s="107"/>
      <c r="CI1089" s="109"/>
      <c r="CK1089" s="10"/>
      <c r="CL1089" s="106"/>
      <c r="CR1089" s="1"/>
      <c r="CS1089" s="1"/>
      <c r="CT1089" s="1"/>
    </row>
    <row r="1090" spans="1:98">
      <c r="B1090" s="2"/>
      <c r="F1090" s="2"/>
      <c r="H1090" s="3"/>
      <c r="I1090" s="3"/>
      <c r="J1090" s="3"/>
      <c r="K1090" s="3"/>
      <c r="L1090" s="1"/>
      <c r="M1090" s="4"/>
      <c r="O1090" s="1"/>
      <c r="U1090" s="1"/>
      <c r="V1090"/>
      <c r="X1090" s="111"/>
      <c r="Z1090"/>
      <c r="AA1090"/>
      <c r="AB1090"/>
      <c r="AD1090" s="103"/>
      <c r="AE1090" s="103"/>
      <c r="AH1090"/>
      <c r="AK1090" s="107"/>
      <c r="AL1090" s="107"/>
      <c r="AM1090" s="1"/>
      <c r="AP1090" s="100"/>
      <c r="AQ1090" s="100"/>
      <c r="AR1090" s="100"/>
      <c r="AS1090" s="3"/>
      <c r="AT1090" s="151"/>
      <c r="AU1090"/>
      <c r="AV1090" s="147"/>
      <c r="AY1090" s="182"/>
      <c r="BA1090" s="100"/>
      <c r="BB1090" s="100"/>
      <c r="BC1090" s="147"/>
      <c r="BE1090" s="1"/>
      <c r="BI1090"/>
      <c r="BK1090"/>
      <c r="BL1090" s="147"/>
      <c r="BM1090" s="1"/>
      <c r="BN1090" s="103"/>
      <c r="BO1090" s="147"/>
      <c r="BQ1090" s="147"/>
      <c r="BR1090" s="147"/>
      <c r="BS1090" s="11"/>
      <c r="BT1090" s="105"/>
      <c r="BU1090" s="105"/>
      <c r="BW1090" s="5"/>
      <c r="BX1090" s="5"/>
      <c r="CA1090" s="6"/>
      <c r="CB1090" s="1"/>
      <c r="CD1090" s="23"/>
      <c r="CE1090" s="23"/>
      <c r="CF1090" s="8"/>
      <c r="CG1090" s="107"/>
      <c r="CI1090" s="109"/>
      <c r="CK1090" s="10"/>
      <c r="CL1090" s="106"/>
      <c r="CR1090" s="1"/>
      <c r="CS1090" s="1"/>
      <c r="CT1090" s="1"/>
    </row>
    <row r="1091" spans="1:98">
      <c r="B1091" s="2"/>
      <c r="F1091" s="2"/>
      <c r="H1091" s="3"/>
      <c r="I1091" s="3"/>
      <c r="J1091" s="3"/>
      <c r="K1091" s="3"/>
      <c r="L1091" s="1"/>
      <c r="M1091" s="4"/>
      <c r="O1091" s="1"/>
      <c r="U1091" s="1"/>
      <c r="V1091"/>
      <c r="X1091" s="111"/>
      <c r="Z1091"/>
      <c r="AA1091"/>
      <c r="AB1091"/>
      <c r="AD1091" s="103"/>
      <c r="AE1091" s="103"/>
      <c r="AH1091"/>
      <c r="AK1091" s="107"/>
      <c r="AL1091" s="107"/>
      <c r="AM1091" s="1"/>
      <c r="AP1091" s="100"/>
      <c r="AQ1091" s="100"/>
      <c r="AR1091" s="100"/>
      <c r="AS1091" s="3"/>
      <c r="AT1091" s="151"/>
      <c r="AU1091"/>
      <c r="AV1091" s="147"/>
      <c r="AY1091" s="182"/>
      <c r="BA1091" s="100"/>
      <c r="BB1091" s="100"/>
      <c r="BC1091" s="147"/>
      <c r="BE1091" s="1"/>
      <c r="BI1091"/>
      <c r="BK1091"/>
      <c r="BL1091" s="147"/>
      <c r="BM1091" s="1"/>
      <c r="BN1091" s="103"/>
      <c r="BO1091" s="147"/>
      <c r="BQ1091" s="147"/>
      <c r="BR1091" s="147"/>
      <c r="BS1091" s="11"/>
      <c r="BT1091" s="105"/>
      <c r="BU1091" s="105"/>
      <c r="BW1091" s="5"/>
      <c r="BX1091" s="5"/>
      <c r="CA1091" s="6"/>
      <c r="CB1091" s="1"/>
      <c r="CD1091" s="23"/>
      <c r="CE1091" s="23"/>
      <c r="CF1091" s="8"/>
      <c r="CG1091" s="107"/>
      <c r="CI1091" s="109"/>
      <c r="CK1091" s="10"/>
      <c r="CL1091" s="106"/>
      <c r="CR1091" s="1"/>
      <c r="CS1091" s="1"/>
      <c r="CT1091" s="1"/>
    </row>
    <row r="1092" spans="1:98">
      <c r="B1092" s="2"/>
      <c r="F1092" s="2"/>
      <c r="H1092" s="3"/>
      <c r="I1092" s="3"/>
      <c r="J1092" s="3"/>
      <c r="K1092" s="3"/>
      <c r="L1092" s="1"/>
      <c r="M1092" s="4"/>
      <c r="O1092" s="1"/>
      <c r="U1092" s="1"/>
      <c r="V1092"/>
      <c r="X1092" s="111"/>
      <c r="Z1092"/>
      <c r="AA1092"/>
      <c r="AB1092"/>
      <c r="AD1092" s="103"/>
      <c r="AE1092" s="103"/>
      <c r="AH1092"/>
      <c r="AK1092" s="107"/>
      <c r="AL1092" s="107"/>
      <c r="AM1092" s="1"/>
      <c r="AP1092" s="100"/>
      <c r="AQ1092" s="100"/>
      <c r="AR1092" s="100"/>
      <c r="AS1092" s="3"/>
      <c r="AT1092" s="151"/>
      <c r="AU1092"/>
      <c r="AV1092" s="147"/>
      <c r="AY1092" s="182"/>
      <c r="BA1092" s="100"/>
      <c r="BB1092" s="100"/>
      <c r="BC1092" s="147"/>
      <c r="BE1092" s="1"/>
      <c r="BI1092"/>
      <c r="BK1092"/>
      <c r="BL1092" s="147"/>
      <c r="BM1092" s="1"/>
      <c r="BN1092" s="103"/>
      <c r="BO1092" s="147"/>
      <c r="BQ1092" s="147"/>
      <c r="BR1092" s="6"/>
      <c r="BS1092" s="11"/>
      <c r="BT1092" s="105"/>
      <c r="BU1092" s="105"/>
      <c r="BW1092" s="5"/>
      <c r="BX1092" s="5"/>
      <c r="CA1092" s="6"/>
      <c r="CB1092" s="1"/>
      <c r="CD1092" s="23"/>
      <c r="CE1092" s="23"/>
      <c r="CF1092" s="8"/>
      <c r="CG1092" s="107"/>
      <c r="CI1092" s="109"/>
      <c r="CK1092" s="10"/>
      <c r="CL1092" s="106"/>
      <c r="CR1092" s="1"/>
      <c r="CS1092" s="1"/>
      <c r="CT1092" s="1"/>
    </row>
    <row r="1093" spans="1:98">
      <c r="B1093" s="2"/>
      <c r="F1093" s="2"/>
      <c r="H1093" s="3"/>
      <c r="I1093" s="3"/>
      <c r="J1093" s="3"/>
      <c r="K1093" s="3"/>
      <c r="L1093" s="1"/>
      <c r="M1093" s="4"/>
      <c r="O1093" s="1"/>
      <c r="U1093" s="1"/>
      <c r="V1093"/>
      <c r="X1093" s="111"/>
      <c r="Z1093"/>
      <c r="AA1093"/>
      <c r="AB1093"/>
      <c r="AD1093" s="103"/>
      <c r="AE1093" s="103"/>
      <c r="AH1093"/>
      <c r="AK1093" s="107"/>
      <c r="AL1093" s="107"/>
      <c r="AM1093" s="1"/>
      <c r="AP1093" s="100"/>
      <c r="AQ1093" s="100"/>
      <c r="AR1093" s="100"/>
      <c r="AS1093" s="3"/>
      <c r="AT1093" s="151"/>
      <c r="AU1093"/>
      <c r="AV1093" s="147"/>
      <c r="AY1093" s="182"/>
      <c r="BA1093" s="100"/>
      <c r="BB1093" s="100"/>
      <c r="BC1093" s="147"/>
      <c r="BE1093" s="1"/>
      <c r="BI1093"/>
      <c r="BK1093"/>
      <c r="BL1093" s="147"/>
      <c r="BM1093" s="1"/>
      <c r="BN1093" s="103"/>
      <c r="BO1093" s="147"/>
      <c r="BQ1093" s="147"/>
      <c r="BR1093" s="6"/>
      <c r="BS1093" s="11"/>
      <c r="BT1093" s="105"/>
      <c r="BU1093" s="105"/>
      <c r="BW1093" s="5"/>
      <c r="BX1093" s="5"/>
      <c r="CA1093" s="6"/>
      <c r="CB1093" s="1"/>
      <c r="CD1093" s="23"/>
      <c r="CE1093" s="23"/>
      <c r="CF1093" s="8"/>
      <c r="CG1093" s="107"/>
      <c r="CI1093" s="109"/>
      <c r="CK1093" s="10"/>
      <c r="CL1093" s="106"/>
      <c r="CR1093" s="1"/>
      <c r="CS1093" s="1"/>
      <c r="CT1093" s="1"/>
    </row>
    <row r="1094" spans="1:98">
      <c r="A1094" s="158"/>
      <c r="B1094" s="158"/>
      <c r="C1094" s="144"/>
      <c r="D1094" s="144"/>
      <c r="E1094" s="158"/>
      <c r="F1094" s="158"/>
      <c r="G1094" s="137"/>
      <c r="H1094" s="137"/>
      <c r="I1094" s="137"/>
      <c r="J1094" s="137"/>
      <c r="K1094" s="137"/>
      <c r="L1094" s="1"/>
      <c r="M1094" s="4"/>
      <c r="N1094" s="144"/>
      <c r="O1094" s="144"/>
      <c r="P1094" s="145"/>
      <c r="Q1094" s="145"/>
      <c r="R1094" s="145"/>
      <c r="S1094" s="145"/>
      <c r="T1094" s="144"/>
      <c r="U1094" s="144"/>
      <c r="V1094" s="145"/>
      <c r="W1094" s="144"/>
      <c r="X1094" s="179"/>
      <c r="Y1094" s="180"/>
      <c r="Z1094" s="145"/>
      <c r="AA1094" s="145"/>
      <c r="AB1094" s="145"/>
      <c r="AC1094" s="143"/>
      <c r="AD1094" s="141"/>
      <c r="AE1094" s="141"/>
      <c r="AF1094" s="145"/>
      <c r="AG1094" s="145"/>
      <c r="AH1094" s="138"/>
      <c r="AI1094" s="138"/>
      <c r="AJ1094" s="138"/>
      <c r="AK1094" s="175"/>
      <c r="AL1094" s="175"/>
      <c r="AM1094" s="144"/>
      <c r="AN1094" s="145"/>
      <c r="AO1094" s="145"/>
      <c r="AP1094" s="140"/>
      <c r="AQ1094" s="140"/>
      <c r="AR1094" s="140"/>
      <c r="AS1094" s="185"/>
      <c r="AT1094" s="176"/>
      <c r="AU1094" s="134"/>
      <c r="AV1094" s="173"/>
      <c r="AW1094" s="137"/>
      <c r="AX1094" s="145"/>
      <c r="AY1094" s="183"/>
      <c r="AZ1094" s="145"/>
      <c r="BA1094" s="140"/>
      <c r="BB1094" s="140"/>
      <c r="BC1094" s="173"/>
      <c r="BD1094" s="144"/>
      <c r="BE1094" s="144"/>
      <c r="BF1094" s="145"/>
      <c r="BG1094" s="145"/>
      <c r="BH1094" s="145"/>
      <c r="BI1094" s="144"/>
      <c r="BJ1094" s="144"/>
      <c r="BK1094" s="141"/>
      <c r="BL1094" s="186"/>
      <c r="BM1094" s="144"/>
      <c r="BN1094" s="141"/>
      <c r="BO1094" s="173"/>
      <c r="BP1094" s="144"/>
      <c r="BQ1094" s="173"/>
      <c r="BR1094" s="144"/>
      <c r="BS1094" s="137"/>
      <c r="BT1094" s="105"/>
      <c r="BU1094" s="105"/>
      <c r="BV1094" s="145"/>
      <c r="BW1094" s="5"/>
      <c r="BX1094" s="5"/>
      <c r="CA1094" s="6"/>
      <c r="CB1094" s="144"/>
      <c r="CC1094" s="145"/>
      <c r="CD1094" s="187"/>
      <c r="CE1094" s="187"/>
      <c r="CF1094" s="8"/>
      <c r="CG1094" s="175"/>
      <c r="CH1094" s="144"/>
      <c r="CI1094" s="177"/>
      <c r="CJ1094" s="139"/>
      <c r="CK1094" s="139"/>
      <c r="CL1094" s="136"/>
      <c r="CM1094" s="144"/>
      <c r="CN1094" s="144"/>
      <c r="CO1094" s="144"/>
      <c r="CR1094" s="1"/>
      <c r="CS1094" s="1"/>
      <c r="CT1094" s="1"/>
    </row>
    <row r="1095" spans="1:98">
      <c r="B1095" s="2"/>
      <c r="F1095" s="2"/>
      <c r="H1095" s="3"/>
      <c r="I1095" s="3"/>
      <c r="J1095" s="3"/>
      <c r="K1095" s="3"/>
      <c r="L1095" s="1"/>
      <c r="M1095" s="4"/>
      <c r="O1095" s="1"/>
      <c r="U1095" s="1"/>
      <c r="V1095"/>
      <c r="X1095" s="164"/>
      <c r="Z1095"/>
      <c r="AA1095"/>
      <c r="AB1095"/>
      <c r="AD1095" s="103"/>
      <c r="AE1095" s="103"/>
      <c r="AH1095"/>
      <c r="AK1095" s="107"/>
      <c r="AL1095" s="107"/>
      <c r="AM1095" s="1"/>
      <c r="AP1095" s="100"/>
      <c r="AQ1095" s="100"/>
      <c r="AR1095" s="100"/>
      <c r="AS1095" s="3"/>
      <c r="AT1095" s="151"/>
      <c r="AU1095"/>
      <c r="AV1095" s="147"/>
      <c r="AY1095" s="182"/>
      <c r="BA1095" s="100"/>
      <c r="BB1095" s="100"/>
      <c r="BC1095" s="147"/>
      <c r="BE1095" s="1"/>
      <c r="BI1095"/>
      <c r="BK1095"/>
      <c r="BL1095" s="147"/>
      <c r="BM1095" s="1"/>
      <c r="BN1095" s="103"/>
      <c r="BO1095" s="147"/>
      <c r="BQ1095" s="147"/>
      <c r="BR1095" s="6"/>
      <c r="BS1095" s="11"/>
      <c r="BT1095" s="105"/>
      <c r="BU1095" s="105"/>
      <c r="BW1095" s="5"/>
      <c r="BX1095" s="5"/>
      <c r="CA1095" s="6"/>
      <c r="CB1095" s="1"/>
      <c r="CD1095" s="23"/>
      <c r="CE1095" s="23"/>
      <c r="CF1095" s="8"/>
      <c r="CG1095" s="107"/>
      <c r="CI1095" s="109"/>
      <c r="CK1095" s="10"/>
      <c r="CL1095" s="106"/>
      <c r="CR1095" s="1"/>
      <c r="CS1095" s="1"/>
      <c r="CT1095" s="1"/>
    </row>
    <row r="1096" spans="1:98">
      <c r="B1096" s="2"/>
      <c r="F1096" s="2"/>
      <c r="H1096" s="3"/>
      <c r="I1096" s="3"/>
      <c r="J1096" s="3"/>
      <c r="K1096" s="3"/>
      <c r="L1096" s="1"/>
      <c r="M1096" s="4"/>
      <c r="O1096" s="1"/>
      <c r="U1096" s="1"/>
      <c r="V1096"/>
      <c r="X1096" s="164"/>
      <c r="Z1096"/>
      <c r="AA1096"/>
      <c r="AB1096"/>
      <c r="AD1096" s="103"/>
      <c r="AE1096" s="103"/>
      <c r="AH1096"/>
      <c r="AK1096" s="107"/>
      <c r="AL1096" s="107"/>
      <c r="AM1096" s="1"/>
      <c r="AP1096" s="100"/>
      <c r="AQ1096" s="100"/>
      <c r="AR1096" s="100"/>
      <c r="AS1096" s="3"/>
      <c r="AT1096" s="151"/>
      <c r="AU1096"/>
      <c r="AV1096" s="147"/>
      <c r="AY1096" s="182"/>
      <c r="BA1096" s="100"/>
      <c r="BB1096" s="100"/>
      <c r="BC1096" s="147"/>
      <c r="BE1096" s="1"/>
      <c r="BI1096"/>
      <c r="BK1096"/>
      <c r="BL1096" s="147"/>
      <c r="BM1096" s="1"/>
      <c r="BN1096" s="103"/>
      <c r="BO1096" s="147"/>
      <c r="BQ1096" s="147"/>
      <c r="BR1096" s="6"/>
      <c r="BS1096" s="11"/>
      <c r="BT1096" s="105"/>
      <c r="BU1096" s="105"/>
      <c r="BW1096" s="5"/>
      <c r="BX1096" s="5"/>
      <c r="CA1096" s="6"/>
      <c r="CB1096" s="1"/>
      <c r="CD1096" s="23"/>
      <c r="CE1096" s="23"/>
      <c r="CF1096" s="8"/>
      <c r="CG1096" s="107"/>
      <c r="CI1096" s="109"/>
      <c r="CK1096" s="10"/>
      <c r="CL1096" s="106"/>
      <c r="CR1096" s="1"/>
      <c r="CS1096" s="1"/>
      <c r="CT1096" s="1"/>
    </row>
    <row r="1097" spans="1:98">
      <c r="B1097" s="2"/>
      <c r="F1097" s="2"/>
      <c r="H1097" s="3"/>
      <c r="I1097" s="3"/>
      <c r="J1097" s="3"/>
      <c r="K1097" s="3"/>
      <c r="L1097" s="1"/>
      <c r="M1097" s="4"/>
      <c r="O1097" s="1"/>
      <c r="U1097" s="1"/>
      <c r="V1097"/>
      <c r="X1097" s="164"/>
      <c r="Z1097"/>
      <c r="AA1097"/>
      <c r="AB1097"/>
      <c r="AD1097" s="103"/>
      <c r="AE1097" s="103"/>
      <c r="AH1097"/>
      <c r="AK1097" s="107"/>
      <c r="AL1097" s="107"/>
      <c r="AM1097" s="1"/>
      <c r="AP1097" s="100"/>
      <c r="AQ1097" s="100"/>
      <c r="AR1097" s="100"/>
      <c r="AS1097" s="3"/>
      <c r="AT1097" s="151"/>
      <c r="AU1097"/>
      <c r="AV1097" s="147"/>
      <c r="AY1097" s="182"/>
      <c r="BA1097" s="100"/>
      <c r="BB1097" s="100"/>
      <c r="BC1097" s="147"/>
      <c r="BE1097" s="1"/>
      <c r="BI1097"/>
      <c r="BK1097"/>
      <c r="BL1097" s="147"/>
      <c r="BM1097" s="1"/>
      <c r="BN1097" s="103"/>
      <c r="BO1097" s="147"/>
      <c r="BQ1097" s="147"/>
      <c r="BR1097" s="6"/>
      <c r="BS1097" s="11"/>
      <c r="BT1097" s="105"/>
      <c r="BU1097" s="105"/>
      <c r="BW1097" s="5"/>
      <c r="BX1097" s="5"/>
      <c r="CA1097" s="6"/>
      <c r="CB1097" s="1"/>
      <c r="CD1097" s="23"/>
      <c r="CE1097" s="23"/>
      <c r="CF1097" s="8"/>
      <c r="CG1097" s="107"/>
      <c r="CI1097" s="109"/>
      <c r="CK1097" s="10"/>
      <c r="CL1097" s="106"/>
      <c r="CR1097" s="1"/>
      <c r="CS1097" s="1"/>
      <c r="CT1097" s="1"/>
    </row>
    <row r="1098" spans="1:98">
      <c r="B1098" s="2"/>
      <c r="F1098" s="2"/>
      <c r="H1098" s="3"/>
      <c r="I1098" s="3"/>
      <c r="J1098" s="3"/>
      <c r="K1098" s="3"/>
      <c r="L1098" s="1"/>
      <c r="M1098" s="4"/>
      <c r="O1098" s="1"/>
      <c r="U1098" s="1"/>
      <c r="V1098"/>
      <c r="X1098" s="164"/>
      <c r="Z1098"/>
      <c r="AA1098"/>
      <c r="AB1098"/>
      <c r="AD1098" s="103"/>
      <c r="AE1098" s="103"/>
      <c r="AH1098"/>
      <c r="AK1098" s="107"/>
      <c r="AL1098" s="107"/>
      <c r="AM1098" s="1"/>
      <c r="AP1098" s="100"/>
      <c r="AQ1098" s="100"/>
      <c r="AR1098" s="100"/>
      <c r="AS1098" s="3"/>
      <c r="AT1098" s="151"/>
      <c r="AU1098"/>
      <c r="AV1098" s="147"/>
      <c r="AY1098" s="182"/>
      <c r="BA1098" s="100"/>
      <c r="BB1098" s="100"/>
      <c r="BC1098" s="147"/>
      <c r="BE1098" s="1"/>
      <c r="BI1098"/>
      <c r="BK1098"/>
      <c r="BL1098" s="147"/>
      <c r="BM1098" s="1"/>
      <c r="BN1098" s="103"/>
      <c r="BO1098" s="147"/>
      <c r="BQ1098" s="147"/>
      <c r="BR1098" s="6"/>
      <c r="BS1098" s="11"/>
      <c r="BT1098" s="105"/>
      <c r="BU1098" s="105"/>
      <c r="BW1098" s="5"/>
      <c r="BX1098" s="5"/>
      <c r="CA1098" s="6"/>
      <c r="CB1098" s="1"/>
      <c r="CD1098" s="23"/>
      <c r="CE1098" s="23"/>
      <c r="CF1098" s="8"/>
      <c r="CG1098" s="107"/>
      <c r="CI1098" s="109"/>
      <c r="CK1098" s="10"/>
      <c r="CL1098" s="106"/>
      <c r="CR1098" s="1"/>
      <c r="CS1098" s="1"/>
      <c r="CT1098" s="1"/>
    </row>
    <row r="1099" spans="1:98">
      <c r="B1099" s="2"/>
      <c r="F1099" s="2"/>
      <c r="H1099" s="3"/>
      <c r="I1099" s="3"/>
      <c r="J1099" s="3"/>
      <c r="K1099" s="3"/>
      <c r="L1099" s="1"/>
      <c r="M1099" s="4"/>
      <c r="O1099" s="1"/>
      <c r="U1099" s="1"/>
      <c r="V1099"/>
      <c r="X1099" s="164"/>
      <c r="Y1099" s="165"/>
      <c r="Z1099"/>
      <c r="AA1099"/>
      <c r="AB1099"/>
      <c r="AD1099" s="103"/>
      <c r="AE1099" s="103"/>
      <c r="AH1099"/>
      <c r="AK1099" s="107"/>
      <c r="AL1099" s="107"/>
      <c r="AM1099" s="1"/>
      <c r="AP1099" s="100"/>
      <c r="AQ1099" s="100"/>
      <c r="AR1099" s="100"/>
      <c r="AS1099" s="3"/>
      <c r="AT1099" s="151"/>
      <c r="AU1099"/>
      <c r="AV1099" s="147"/>
      <c r="AY1099" s="182"/>
      <c r="BA1099" s="100"/>
      <c r="BB1099" s="100"/>
      <c r="BC1099" s="147"/>
      <c r="BE1099" s="1"/>
      <c r="BI1099"/>
      <c r="BK1099"/>
      <c r="BL1099" s="147"/>
      <c r="BM1099" s="1"/>
      <c r="BN1099" s="103"/>
      <c r="BO1099" s="147"/>
      <c r="BQ1099" s="147"/>
      <c r="BR1099" s="6"/>
      <c r="BS1099" s="11"/>
      <c r="BT1099" s="105"/>
      <c r="BU1099" s="105"/>
      <c r="BW1099" s="5"/>
      <c r="BX1099" s="5"/>
      <c r="CA1099" s="6"/>
      <c r="CB1099" s="1"/>
      <c r="CD1099" s="23"/>
      <c r="CE1099" s="23"/>
      <c r="CF1099" s="8"/>
      <c r="CG1099" s="107"/>
      <c r="CI1099" s="109"/>
      <c r="CK1099" s="10"/>
      <c r="CL1099" s="106"/>
      <c r="CR1099" s="1"/>
      <c r="CS1099" s="1"/>
      <c r="CT1099" s="1"/>
    </row>
    <row r="1100" spans="1:98">
      <c r="B1100" s="2"/>
      <c r="F1100" s="2"/>
      <c r="H1100" s="3"/>
      <c r="I1100" s="3"/>
      <c r="J1100" s="3"/>
      <c r="K1100" s="3"/>
      <c r="L1100" s="1"/>
      <c r="M1100" s="4"/>
      <c r="O1100" s="1"/>
      <c r="U1100" s="1"/>
      <c r="V1100"/>
      <c r="X1100" s="164"/>
      <c r="Y1100" s="165"/>
      <c r="Z1100"/>
      <c r="AA1100"/>
      <c r="AB1100"/>
      <c r="AD1100" s="103"/>
      <c r="AE1100" s="103"/>
      <c r="AH1100"/>
      <c r="AK1100" s="107"/>
      <c r="AL1100" s="107"/>
      <c r="AM1100" s="1"/>
      <c r="AP1100" s="100"/>
      <c r="AQ1100" s="100"/>
      <c r="AR1100" s="100"/>
      <c r="AS1100" s="3"/>
      <c r="AT1100" s="151"/>
      <c r="AU1100"/>
      <c r="AV1100" s="147"/>
      <c r="AY1100" s="182"/>
      <c r="BA1100" s="100"/>
      <c r="BB1100" s="100"/>
      <c r="BC1100" s="147"/>
      <c r="BE1100" s="1"/>
      <c r="BI1100" s="103"/>
      <c r="BK1100"/>
      <c r="BL1100" s="147"/>
      <c r="BM1100" s="1"/>
      <c r="BN1100" s="103"/>
      <c r="BO1100" s="147"/>
      <c r="BQ1100" s="147"/>
      <c r="BR1100" s="6"/>
      <c r="BS1100" s="11"/>
      <c r="BT1100" s="105"/>
      <c r="BU1100" s="105"/>
      <c r="BW1100" s="5"/>
      <c r="BX1100" s="5"/>
      <c r="CA1100" s="6"/>
      <c r="CB1100" s="1"/>
      <c r="CD1100" s="23"/>
      <c r="CE1100" s="23"/>
      <c r="CF1100" s="8"/>
      <c r="CG1100" s="107"/>
      <c r="CI1100" s="109"/>
      <c r="CK1100" s="10"/>
      <c r="CL1100" s="106"/>
      <c r="CR1100" s="1"/>
      <c r="CS1100" s="1"/>
      <c r="CT1100" s="1"/>
    </row>
    <row r="1101" spans="1:98">
      <c r="B1101" s="2"/>
      <c r="F1101" s="2"/>
      <c r="H1101" s="3"/>
      <c r="I1101" s="3"/>
      <c r="J1101" s="3"/>
      <c r="K1101" s="3"/>
      <c r="L1101" s="1"/>
      <c r="M1101" s="4"/>
      <c r="O1101" s="1"/>
      <c r="U1101" s="1"/>
      <c r="V1101"/>
      <c r="X1101" s="164"/>
      <c r="Z1101"/>
      <c r="AA1101"/>
      <c r="AB1101"/>
      <c r="AD1101" s="103"/>
      <c r="AE1101" s="103"/>
      <c r="AH1101"/>
      <c r="AK1101" s="107"/>
      <c r="AL1101" s="107"/>
      <c r="AM1101" s="1"/>
      <c r="AP1101" s="100"/>
      <c r="AQ1101" s="100"/>
      <c r="AR1101" s="100"/>
      <c r="AS1101" s="3"/>
      <c r="AT1101" s="151"/>
      <c r="AU1101"/>
      <c r="AV1101" s="147"/>
      <c r="AY1101" s="182"/>
      <c r="BA1101" s="100"/>
      <c r="BB1101" s="100"/>
      <c r="BC1101" s="147"/>
      <c r="BE1101" s="1"/>
      <c r="BI1101"/>
      <c r="BK1101"/>
      <c r="BL1101" s="11"/>
      <c r="BM1101" s="1"/>
      <c r="BN1101" s="103"/>
      <c r="BO1101" s="6"/>
      <c r="BQ1101" s="6"/>
      <c r="BR1101" s="6"/>
      <c r="BS1101" s="11"/>
      <c r="BT1101" s="105"/>
      <c r="BU1101" s="105"/>
      <c r="BW1101" s="5"/>
      <c r="BX1101" s="5"/>
      <c r="CA1101" s="6"/>
      <c r="CB1101" s="1"/>
      <c r="CD1101" s="23"/>
      <c r="CE1101" s="23"/>
      <c r="CF1101" s="8"/>
      <c r="CG1101" s="107"/>
      <c r="CI1101" s="109"/>
      <c r="CK1101" s="10"/>
      <c r="CL1101" s="106"/>
      <c r="CR1101" s="1"/>
      <c r="CS1101" s="1"/>
      <c r="CT1101" s="1"/>
    </row>
    <row r="1102" spans="1:98">
      <c r="B1102" s="2"/>
      <c r="F1102" s="2"/>
      <c r="H1102" s="3"/>
      <c r="I1102" s="3"/>
      <c r="J1102" s="3"/>
      <c r="K1102" s="3"/>
      <c r="L1102" s="1"/>
      <c r="M1102" s="4"/>
      <c r="O1102" s="1"/>
      <c r="U1102" s="1"/>
      <c r="V1102"/>
      <c r="X1102" s="164"/>
      <c r="Z1102"/>
      <c r="AA1102"/>
      <c r="AB1102"/>
      <c r="AD1102" s="103"/>
      <c r="AE1102" s="103"/>
      <c r="AH1102"/>
      <c r="AK1102" s="107"/>
      <c r="AL1102" s="107"/>
      <c r="AM1102" s="1"/>
      <c r="AP1102" s="100"/>
      <c r="AQ1102" s="100"/>
      <c r="AR1102" s="100"/>
      <c r="AS1102" s="3"/>
      <c r="AT1102" s="151"/>
      <c r="AU1102"/>
      <c r="AV1102" s="147"/>
      <c r="AY1102" s="182"/>
      <c r="BA1102" s="100"/>
      <c r="BB1102" s="100"/>
      <c r="BC1102" s="147"/>
      <c r="BE1102" s="1"/>
      <c r="BI1102"/>
      <c r="BK1102"/>
      <c r="BL1102" s="11"/>
      <c r="BM1102" s="1"/>
      <c r="BN1102" s="103"/>
      <c r="BO1102" s="147"/>
      <c r="BQ1102" s="147"/>
      <c r="BR1102" s="6"/>
      <c r="BS1102" s="11"/>
      <c r="BT1102" s="105"/>
      <c r="BU1102" s="105"/>
      <c r="BW1102" s="5"/>
      <c r="BX1102" s="5"/>
      <c r="CA1102" s="6"/>
      <c r="CB1102" s="1"/>
      <c r="CD1102" s="23"/>
      <c r="CE1102" s="23"/>
      <c r="CF1102" s="8"/>
      <c r="CG1102" s="107"/>
      <c r="CI1102" s="109"/>
      <c r="CK1102" s="10"/>
      <c r="CL1102" s="106"/>
      <c r="CR1102" s="1"/>
      <c r="CS1102" s="1"/>
      <c r="CT1102" s="1"/>
    </row>
    <row r="1103" spans="1:98">
      <c r="B1103" s="2"/>
      <c r="F1103" s="2"/>
      <c r="H1103" s="3"/>
      <c r="I1103" s="3"/>
      <c r="J1103" s="3"/>
      <c r="K1103" s="3"/>
      <c r="L1103" s="1"/>
      <c r="M1103" s="4"/>
      <c r="O1103" s="1"/>
      <c r="U1103" s="1"/>
      <c r="V1103"/>
      <c r="X1103" s="164"/>
      <c r="Y1103" s="165"/>
      <c r="Z1103"/>
      <c r="AA1103"/>
      <c r="AB1103"/>
      <c r="AD1103" s="103"/>
      <c r="AE1103" s="103"/>
      <c r="AH1103"/>
      <c r="AK1103" s="107"/>
      <c r="AL1103" s="107"/>
      <c r="AM1103" s="1"/>
      <c r="AP1103" s="100"/>
      <c r="AQ1103" s="100"/>
      <c r="AR1103" s="100"/>
      <c r="AS1103" s="3"/>
      <c r="AT1103" s="151"/>
      <c r="AU1103"/>
      <c r="AV1103" s="147"/>
      <c r="AY1103" s="182"/>
      <c r="BA1103" s="100"/>
      <c r="BB1103" s="100"/>
      <c r="BC1103" s="147"/>
      <c r="BE1103" s="1"/>
      <c r="BI1103"/>
      <c r="BK1103"/>
      <c r="BL1103" s="147"/>
      <c r="BM1103" s="1"/>
      <c r="BN1103" s="103"/>
      <c r="BO1103" s="147"/>
      <c r="BQ1103" s="147"/>
      <c r="BR1103" s="6"/>
      <c r="BS1103" s="11"/>
      <c r="BT1103" s="105"/>
      <c r="BU1103" s="105"/>
      <c r="BW1103" s="5"/>
      <c r="BX1103" s="5"/>
      <c r="CA1103" s="6"/>
      <c r="CB1103" s="1"/>
      <c r="CD1103" s="23"/>
      <c r="CE1103" s="23"/>
      <c r="CF1103" s="8"/>
      <c r="CG1103" s="107"/>
      <c r="CI1103" s="109"/>
      <c r="CK1103" s="10"/>
      <c r="CL1103" s="106"/>
      <c r="CR1103" s="1"/>
      <c r="CS1103" s="1"/>
      <c r="CT1103" s="1"/>
    </row>
    <row r="1104" spans="1:98">
      <c r="B1104" s="2"/>
      <c r="F1104" s="2"/>
      <c r="H1104" s="3"/>
      <c r="I1104" s="3"/>
      <c r="J1104" s="3"/>
      <c r="K1104" s="3"/>
      <c r="L1104" s="1"/>
      <c r="M1104" s="4"/>
      <c r="O1104" s="1"/>
      <c r="U1104" s="1"/>
      <c r="V1104"/>
      <c r="X1104" s="164"/>
      <c r="Y1104" s="165"/>
      <c r="Z1104"/>
      <c r="AA1104"/>
      <c r="AB1104"/>
      <c r="AD1104" s="103"/>
      <c r="AE1104" s="103"/>
      <c r="AH1104"/>
      <c r="AK1104" s="107"/>
      <c r="AL1104" s="107"/>
      <c r="AM1104" s="1"/>
      <c r="AP1104" s="100"/>
      <c r="AQ1104" s="100"/>
      <c r="AR1104" s="100"/>
      <c r="AS1104" s="3"/>
      <c r="AT1104" s="151"/>
      <c r="AU1104"/>
      <c r="AV1104" s="147"/>
      <c r="AY1104" s="182"/>
      <c r="BA1104" s="100"/>
      <c r="BB1104" s="100"/>
      <c r="BC1104" s="147"/>
      <c r="BE1104" s="1"/>
      <c r="BI1104"/>
      <c r="BK1104"/>
      <c r="BL1104" s="147"/>
      <c r="BM1104" s="1"/>
      <c r="BN1104" s="103"/>
      <c r="BO1104" s="147"/>
      <c r="BQ1104" s="147"/>
      <c r="BR1104" s="6"/>
      <c r="BS1104" s="11"/>
      <c r="BT1104" s="105"/>
      <c r="BU1104" s="105"/>
      <c r="BW1104" s="5"/>
      <c r="BX1104" s="5"/>
      <c r="CA1104" s="6"/>
      <c r="CB1104" s="1"/>
      <c r="CD1104" s="23"/>
      <c r="CE1104" s="23"/>
      <c r="CF1104" s="8"/>
      <c r="CG1104" s="107"/>
      <c r="CI1104" s="109"/>
      <c r="CK1104" s="10"/>
      <c r="CL1104" s="106"/>
      <c r="CR1104" s="1"/>
      <c r="CS1104" s="1"/>
      <c r="CT1104" s="1"/>
    </row>
    <row r="1105" spans="1:98">
      <c r="B1105" s="2"/>
      <c r="F1105" s="2"/>
      <c r="H1105" s="3"/>
      <c r="I1105" s="3"/>
      <c r="J1105" s="3"/>
      <c r="K1105" s="3"/>
      <c r="L1105" s="1"/>
      <c r="M1105" s="4"/>
      <c r="O1105" s="1"/>
      <c r="U1105" s="1"/>
      <c r="V1105"/>
      <c r="X1105" s="164"/>
      <c r="Z1105"/>
      <c r="AA1105"/>
      <c r="AB1105"/>
      <c r="AD1105" s="103"/>
      <c r="AE1105" s="103"/>
      <c r="AH1105"/>
      <c r="AK1105" s="107"/>
      <c r="AL1105" s="107"/>
      <c r="AM1105" s="1"/>
      <c r="AP1105" s="100"/>
      <c r="AQ1105" s="100"/>
      <c r="AR1105" s="100"/>
      <c r="AS1105" s="3"/>
      <c r="AT1105" s="151"/>
      <c r="AU1105"/>
      <c r="AV1105" s="147"/>
      <c r="AY1105" s="182"/>
      <c r="BA1105" s="100"/>
      <c r="BB1105" s="100"/>
      <c r="BC1105" s="147"/>
      <c r="BE1105" s="1"/>
      <c r="BI1105"/>
      <c r="BK1105"/>
      <c r="BL1105" s="147"/>
      <c r="BM1105" s="1"/>
      <c r="BN1105" s="103"/>
      <c r="BO1105" s="147"/>
      <c r="BQ1105" s="147"/>
      <c r="BR1105" s="6"/>
      <c r="BS1105" s="11"/>
      <c r="BT1105" s="105"/>
      <c r="BU1105" s="105"/>
      <c r="BW1105" s="5"/>
      <c r="BX1105" s="5"/>
      <c r="CA1105" s="6"/>
      <c r="CB1105" s="1"/>
      <c r="CD1105" s="23"/>
      <c r="CE1105" s="23"/>
      <c r="CF1105" s="8"/>
      <c r="CG1105" s="107"/>
      <c r="CI1105" s="109"/>
      <c r="CK1105" s="10"/>
      <c r="CL1105" s="106"/>
      <c r="CR1105" s="1"/>
      <c r="CS1105" s="1"/>
      <c r="CT1105" s="1"/>
    </row>
    <row r="1106" spans="1:98">
      <c r="B1106" s="2"/>
      <c r="F1106" s="2"/>
      <c r="H1106" s="3"/>
      <c r="I1106" s="3"/>
      <c r="J1106" s="3"/>
      <c r="K1106" s="3"/>
      <c r="L1106" s="1"/>
      <c r="M1106" s="4"/>
      <c r="O1106" s="1"/>
      <c r="U1106" s="1"/>
      <c r="V1106"/>
      <c r="X1106" s="164"/>
      <c r="Z1106"/>
      <c r="AA1106"/>
      <c r="AB1106"/>
      <c r="AD1106" s="103"/>
      <c r="AE1106" s="103"/>
      <c r="AH1106"/>
      <c r="AK1106" s="107"/>
      <c r="AL1106" s="107"/>
      <c r="AM1106" s="1"/>
      <c r="AP1106" s="100"/>
      <c r="AQ1106" s="100"/>
      <c r="AR1106" s="100"/>
      <c r="AS1106" s="3"/>
      <c r="AT1106" s="151"/>
      <c r="AU1106"/>
      <c r="AV1106" s="147"/>
      <c r="AY1106" s="182"/>
      <c r="BA1106" s="100"/>
      <c r="BB1106" s="100"/>
      <c r="BC1106" s="147"/>
      <c r="BE1106" s="1"/>
      <c r="BI1106"/>
      <c r="BK1106"/>
      <c r="BL1106" s="147"/>
      <c r="BM1106" s="1"/>
      <c r="BN1106" s="103"/>
      <c r="BO1106" s="147"/>
      <c r="BQ1106" s="147"/>
      <c r="BR1106" s="6"/>
      <c r="BS1106" s="11"/>
      <c r="BT1106" s="105"/>
      <c r="BU1106" s="105"/>
      <c r="BW1106" s="5"/>
      <c r="BX1106" s="5"/>
      <c r="CA1106" s="6"/>
      <c r="CB1106" s="1"/>
      <c r="CD1106" s="23"/>
      <c r="CE1106" s="23"/>
      <c r="CF1106" s="8"/>
      <c r="CG1106" s="107"/>
      <c r="CI1106" s="109"/>
      <c r="CK1106" s="10"/>
      <c r="CL1106" s="106"/>
      <c r="CR1106" s="1"/>
      <c r="CS1106" s="1"/>
      <c r="CT1106" s="1"/>
    </row>
    <row r="1107" spans="1:98">
      <c r="B1107" s="2"/>
      <c r="F1107" s="2"/>
      <c r="H1107" s="3"/>
      <c r="I1107" s="3"/>
      <c r="J1107" s="3"/>
      <c r="K1107" s="3"/>
      <c r="L1107" s="1"/>
      <c r="M1107" s="4"/>
      <c r="O1107" s="1"/>
      <c r="U1107" s="1"/>
      <c r="V1107"/>
      <c r="X1107" s="164"/>
      <c r="Z1107"/>
      <c r="AA1107"/>
      <c r="AB1107"/>
      <c r="AD1107" s="103"/>
      <c r="AE1107" s="103"/>
      <c r="AH1107"/>
      <c r="AK1107" s="107"/>
      <c r="AL1107" s="107"/>
      <c r="AM1107" s="1"/>
      <c r="AP1107" s="100"/>
      <c r="AQ1107" s="100"/>
      <c r="AR1107" s="100"/>
      <c r="AS1107" s="3"/>
      <c r="AT1107" s="151"/>
      <c r="AU1107"/>
      <c r="AV1107" s="147"/>
      <c r="AY1107" s="182"/>
      <c r="BA1107" s="100"/>
      <c r="BB1107" s="100"/>
      <c r="BC1107" s="147"/>
      <c r="BE1107" s="1"/>
      <c r="BI1107"/>
      <c r="BK1107"/>
      <c r="BL1107" s="147"/>
      <c r="BM1107" s="1"/>
      <c r="BN1107" s="103"/>
      <c r="BO1107" s="147"/>
      <c r="BQ1107" s="147"/>
      <c r="BR1107" s="6"/>
      <c r="BS1107" s="11"/>
      <c r="BT1107" s="105"/>
      <c r="BU1107" s="105"/>
      <c r="BW1107" s="5"/>
      <c r="BX1107" s="5"/>
      <c r="CA1107" s="6"/>
      <c r="CB1107" s="1"/>
      <c r="CD1107" s="23"/>
      <c r="CE1107" s="23"/>
      <c r="CF1107" s="8"/>
      <c r="CG1107" s="107"/>
      <c r="CI1107" s="109"/>
      <c r="CK1107" s="10"/>
      <c r="CL1107" s="106"/>
      <c r="CR1107" s="1"/>
      <c r="CS1107" s="1"/>
      <c r="CT1107" s="1"/>
    </row>
    <row r="1108" spans="1:98">
      <c r="B1108" s="2"/>
      <c r="F1108" s="2"/>
      <c r="H1108" s="3"/>
      <c r="I1108" s="3"/>
      <c r="J1108" s="3"/>
      <c r="K1108" s="3"/>
      <c r="L1108" s="1"/>
      <c r="M1108" s="4"/>
      <c r="O1108" s="1"/>
      <c r="U1108" s="1"/>
      <c r="V1108"/>
      <c r="X1108" s="164"/>
      <c r="Y1108" s="165"/>
      <c r="Z1108"/>
      <c r="AA1108"/>
      <c r="AB1108"/>
      <c r="AD1108" s="103"/>
      <c r="AE1108" s="103"/>
      <c r="AH1108"/>
      <c r="AK1108" s="107"/>
      <c r="AL1108" s="107"/>
      <c r="AM1108" s="1"/>
      <c r="AP1108" s="100"/>
      <c r="AQ1108" s="100"/>
      <c r="AR1108" s="100"/>
      <c r="AS1108" s="3"/>
      <c r="AT1108" s="151"/>
      <c r="AU1108"/>
      <c r="AV1108" s="147"/>
      <c r="AY1108" s="182"/>
      <c r="BA1108" s="100"/>
      <c r="BB1108" s="100"/>
      <c r="BC1108" s="147"/>
      <c r="BE1108" s="1"/>
      <c r="BI1108"/>
      <c r="BK1108"/>
      <c r="BL1108" s="147"/>
      <c r="BM1108" s="1"/>
      <c r="BN1108" s="103"/>
      <c r="BO1108" s="147"/>
      <c r="BQ1108" s="147"/>
      <c r="BR1108" s="6"/>
      <c r="BS1108" s="11"/>
      <c r="BT1108" s="105"/>
      <c r="BU1108" s="105"/>
      <c r="BW1108" s="5"/>
      <c r="BX1108" s="5"/>
      <c r="CA1108" s="6"/>
      <c r="CB1108" s="1"/>
      <c r="CD1108" s="23"/>
      <c r="CE1108" s="23"/>
      <c r="CF1108" s="8"/>
      <c r="CG1108" s="107"/>
      <c r="CI1108" s="109"/>
      <c r="CK1108" s="10"/>
      <c r="CL1108" s="106"/>
      <c r="CR1108" s="1"/>
      <c r="CS1108" s="1"/>
      <c r="CT1108" s="1"/>
    </row>
    <row r="1109" spans="1:98">
      <c r="B1109" s="2"/>
      <c r="F1109" s="2"/>
      <c r="H1109" s="3"/>
      <c r="I1109" s="3"/>
      <c r="J1109" s="3"/>
      <c r="K1109" s="3"/>
      <c r="L1109" s="1"/>
      <c r="M1109" s="4"/>
      <c r="O1109" s="1"/>
      <c r="U1109" s="1"/>
      <c r="V1109"/>
      <c r="X1109" s="164"/>
      <c r="Z1109"/>
      <c r="AA1109"/>
      <c r="AB1109"/>
      <c r="AD1109" s="103"/>
      <c r="AE1109" s="103"/>
      <c r="AH1109"/>
      <c r="AK1109" s="107"/>
      <c r="AL1109" s="107"/>
      <c r="AM1109" s="1"/>
      <c r="AP1109" s="100"/>
      <c r="AQ1109" s="100"/>
      <c r="AR1109" s="100"/>
      <c r="AS1109" s="3"/>
      <c r="AT1109" s="151"/>
      <c r="AU1109"/>
      <c r="AV1109" s="147"/>
      <c r="AY1109" s="182"/>
      <c r="BA1109" s="100"/>
      <c r="BB1109" s="100"/>
      <c r="BC1109" s="147"/>
      <c r="BE1109" s="1"/>
      <c r="BI1109"/>
      <c r="BK1109"/>
      <c r="BL1109" s="147"/>
      <c r="BM1109" s="1"/>
      <c r="BN1109" s="103"/>
      <c r="BO1109" s="147"/>
      <c r="BQ1109" s="147"/>
      <c r="BR1109" s="6"/>
      <c r="BS1109" s="11"/>
      <c r="BT1109" s="105"/>
      <c r="BU1109" s="105"/>
      <c r="BW1109" s="5"/>
      <c r="BX1109" s="5"/>
      <c r="CA1109" s="6"/>
      <c r="CB1109" s="1"/>
      <c r="CD1109" s="23"/>
      <c r="CE1109" s="23"/>
      <c r="CF1109" s="8"/>
      <c r="CG1109" s="107"/>
      <c r="CI1109" s="109"/>
      <c r="CK1109" s="10"/>
      <c r="CL1109" s="106"/>
      <c r="CR1109" s="1"/>
      <c r="CS1109" s="1"/>
      <c r="CT1109" s="1"/>
    </row>
    <row r="1110" spans="1:98">
      <c r="B1110" s="2"/>
      <c r="F1110" s="2"/>
      <c r="H1110" s="3"/>
      <c r="I1110" s="3"/>
      <c r="J1110" s="3"/>
      <c r="K1110" s="3"/>
      <c r="L1110" s="1"/>
      <c r="M1110" s="4"/>
      <c r="O1110" s="1"/>
      <c r="U1110" s="1"/>
      <c r="V1110"/>
      <c r="X1110" s="164"/>
      <c r="Z1110"/>
      <c r="AA1110"/>
      <c r="AB1110"/>
      <c r="AD1110" s="103"/>
      <c r="AE1110" s="103"/>
      <c r="AH1110"/>
      <c r="AK1110" s="107"/>
      <c r="AL1110" s="107"/>
      <c r="AM1110" s="1"/>
      <c r="AP1110" s="100"/>
      <c r="AQ1110" s="100"/>
      <c r="AR1110" s="100"/>
      <c r="AS1110" s="3"/>
      <c r="AT1110" s="151"/>
      <c r="AU1110"/>
      <c r="AV1110" s="147"/>
      <c r="AY1110" s="182"/>
      <c r="BA1110" s="100"/>
      <c r="BB1110" s="100"/>
      <c r="BC1110" s="147"/>
      <c r="BE1110" s="1"/>
      <c r="BI1110"/>
      <c r="BK1110"/>
      <c r="BL1110" s="152"/>
      <c r="BM1110" s="1"/>
      <c r="BN1110" s="103"/>
      <c r="BO1110" s="147"/>
      <c r="BQ1110" s="147"/>
      <c r="BR1110" s="6"/>
      <c r="BS1110" s="11"/>
      <c r="BT1110" s="105"/>
      <c r="BU1110" s="105"/>
      <c r="BW1110" s="5"/>
      <c r="BX1110" s="5"/>
      <c r="CA1110" s="6"/>
      <c r="CB1110" s="1"/>
      <c r="CD1110" s="23"/>
      <c r="CE1110" s="23"/>
      <c r="CF1110" s="8"/>
      <c r="CG1110" s="107"/>
      <c r="CI1110" s="109"/>
      <c r="CK1110" s="10"/>
      <c r="CL1110" s="106"/>
      <c r="CR1110" s="1"/>
      <c r="CS1110" s="1"/>
      <c r="CT1110" s="1"/>
    </row>
    <row r="1111" spans="1:98">
      <c r="B1111" s="2"/>
      <c r="F1111" s="2"/>
      <c r="H1111" s="3"/>
      <c r="I1111" s="3"/>
      <c r="J1111" s="3"/>
      <c r="K1111" s="3"/>
      <c r="L1111" s="1"/>
      <c r="M1111" s="4"/>
      <c r="O1111" s="1"/>
      <c r="U1111" s="1"/>
      <c r="V1111"/>
      <c r="X1111" s="164"/>
      <c r="Z1111"/>
      <c r="AA1111"/>
      <c r="AB1111"/>
      <c r="AD1111" s="103"/>
      <c r="AE1111" s="103"/>
      <c r="AH1111"/>
      <c r="AK1111" s="107"/>
      <c r="AL1111" s="107"/>
      <c r="AM1111" s="1"/>
      <c r="AP1111" s="100"/>
      <c r="AQ1111" s="100"/>
      <c r="AR1111" s="100"/>
      <c r="AS1111" s="3"/>
      <c r="AT1111" s="151"/>
      <c r="AU1111"/>
      <c r="AV1111" s="147"/>
      <c r="AY1111" s="182"/>
      <c r="BA1111" s="100"/>
      <c r="BB1111" s="100"/>
      <c r="BC1111" s="147"/>
      <c r="BE1111" s="1"/>
      <c r="BI1111"/>
      <c r="BK1111"/>
      <c r="BL1111" s="152"/>
      <c r="BM1111" s="1"/>
      <c r="BN1111" s="103"/>
      <c r="BO1111" s="147"/>
      <c r="BQ1111" s="11"/>
      <c r="BR1111" s="11"/>
      <c r="BS1111" s="11"/>
      <c r="BT1111" s="105"/>
      <c r="BU1111" s="105"/>
      <c r="BW1111" s="5"/>
      <c r="BX1111" s="5"/>
      <c r="CA1111" s="6"/>
      <c r="CB1111" s="1"/>
      <c r="CD1111" s="23"/>
      <c r="CE1111" s="23"/>
      <c r="CF1111" s="8"/>
      <c r="CG1111" s="107"/>
      <c r="CI1111" s="109"/>
      <c r="CK1111" s="10"/>
      <c r="CL1111" s="106"/>
      <c r="CR1111" s="1"/>
      <c r="CS1111" s="1"/>
      <c r="CT1111" s="1"/>
    </row>
    <row r="1112" spans="1:98">
      <c r="A1112" s="158"/>
      <c r="B1112" s="158"/>
      <c r="C1112" s="144"/>
      <c r="D1112" s="144"/>
      <c r="E1112" s="158"/>
      <c r="F1112" s="158"/>
      <c r="G1112" s="137"/>
      <c r="H1112" s="137"/>
      <c r="I1112" s="137"/>
      <c r="J1112" s="137"/>
      <c r="K1112" s="137"/>
      <c r="L1112" s="1"/>
      <c r="M1112" s="4"/>
      <c r="N1112" s="144"/>
      <c r="O1112" s="144"/>
      <c r="P1112" s="145"/>
      <c r="Q1112" s="145"/>
      <c r="R1112" s="145"/>
      <c r="S1112" s="145"/>
      <c r="T1112" s="144"/>
      <c r="U1112" s="144"/>
      <c r="V1112" s="145"/>
      <c r="W1112" s="144"/>
      <c r="X1112" s="179"/>
      <c r="Y1112" s="180"/>
      <c r="Z1112" s="145"/>
      <c r="AA1112" s="145"/>
      <c r="AB1112" s="145"/>
      <c r="AC1112" s="143"/>
      <c r="AD1112" s="141"/>
      <c r="AE1112" s="141"/>
      <c r="AF1112" s="145"/>
      <c r="AG1112" s="145"/>
      <c r="AH1112" s="145"/>
      <c r="AI1112" s="138"/>
      <c r="AJ1112" s="138"/>
      <c r="AK1112" s="175"/>
      <c r="AL1112" s="175"/>
      <c r="AM1112" s="144"/>
      <c r="AN1112" s="145"/>
      <c r="AO1112" s="145"/>
      <c r="AP1112" s="140"/>
      <c r="AQ1112" s="140"/>
      <c r="AR1112" s="140"/>
      <c r="AS1112" s="137"/>
      <c r="AT1112" s="176"/>
      <c r="AU1112" s="145"/>
      <c r="AV1112" s="173"/>
      <c r="AW1112" s="137"/>
      <c r="AX1112" s="145"/>
      <c r="AY1112" s="183"/>
      <c r="AZ1112" s="145"/>
      <c r="BA1112" s="140"/>
      <c r="BB1112" s="140"/>
      <c r="BC1112" s="173"/>
      <c r="BD1112" s="144"/>
      <c r="BE1112" s="144"/>
      <c r="BF1112" s="145"/>
      <c r="BG1112" s="145"/>
      <c r="BH1112" s="145"/>
      <c r="BI1112" s="145"/>
      <c r="BJ1112" s="144"/>
      <c r="BK1112" s="145"/>
      <c r="BL1112" s="173"/>
      <c r="BM1112" s="144"/>
      <c r="BN1112" s="141"/>
      <c r="BO1112" s="173"/>
      <c r="BP1112" s="144"/>
      <c r="BQ1112" s="173"/>
      <c r="BR1112" s="144"/>
      <c r="BS1112" s="137"/>
      <c r="BT1112" s="105"/>
      <c r="BU1112" s="105"/>
      <c r="BV1112" s="145"/>
      <c r="BW1112" s="5"/>
      <c r="BX1112" s="5"/>
      <c r="CA1112" s="6"/>
      <c r="CB1112" s="144"/>
      <c r="CD1112" s="23"/>
      <c r="CE1112" s="23"/>
      <c r="CF1112" s="8"/>
      <c r="CG1112" s="175"/>
      <c r="CH1112" s="144"/>
      <c r="CI1112" s="177"/>
      <c r="CJ1112" s="139"/>
      <c r="CK1112" s="139"/>
      <c r="CL1112" s="136"/>
      <c r="CM1112" s="144"/>
      <c r="CN1112" s="144"/>
      <c r="CO1112" s="144"/>
      <c r="CR1112" s="1"/>
      <c r="CS1112" s="1"/>
      <c r="CT1112" s="1"/>
    </row>
    <row r="1113" spans="1:98">
      <c r="B1113" s="2"/>
      <c r="F1113" s="2"/>
      <c r="H1113" s="3"/>
      <c r="I1113" s="3"/>
      <c r="J1113" s="3"/>
      <c r="K1113" s="3"/>
      <c r="L1113" s="1"/>
      <c r="M1113" s="4"/>
      <c r="O1113" s="1"/>
      <c r="U1113" s="1"/>
      <c r="V1113"/>
      <c r="X1113" s="164"/>
      <c r="Z1113"/>
      <c r="AA1113"/>
      <c r="AB1113"/>
      <c r="AD1113" s="103"/>
      <c r="AE1113" s="103"/>
      <c r="AH1113"/>
      <c r="AK1113" s="107"/>
      <c r="AL1113" s="107"/>
      <c r="AM1113" s="1"/>
      <c r="AP1113" s="100"/>
      <c r="AQ1113" s="100"/>
      <c r="AR1113" s="100"/>
      <c r="AS1113" s="3"/>
      <c r="AT1113" s="151"/>
      <c r="AU1113"/>
      <c r="AV1113" s="147"/>
      <c r="AY1113" s="182"/>
      <c r="BA1113" s="100"/>
      <c r="BB1113" s="100"/>
      <c r="BC1113" s="147"/>
      <c r="BE1113" s="1"/>
      <c r="BI1113"/>
      <c r="BK1113"/>
      <c r="BL1113" s="147"/>
      <c r="BM1113" s="1"/>
      <c r="BN1113" s="103"/>
      <c r="BO1113" s="147"/>
      <c r="BQ1113" s="147"/>
      <c r="BR1113" s="6"/>
      <c r="BS1113" s="11"/>
      <c r="BT1113" s="105"/>
      <c r="BU1113" s="105"/>
      <c r="BW1113" s="5"/>
      <c r="BX1113" s="5"/>
      <c r="CA1113" s="6"/>
      <c r="CB1113" s="1"/>
      <c r="CD1113" s="23"/>
      <c r="CE1113" s="23"/>
      <c r="CF1113" s="8"/>
      <c r="CG1113" s="107"/>
      <c r="CI1113" s="109"/>
      <c r="CK1113" s="10"/>
      <c r="CL1113" s="106"/>
      <c r="CR1113" s="1"/>
      <c r="CS1113" s="1"/>
      <c r="CT1113" s="1"/>
    </row>
    <row r="1114" spans="1:98">
      <c r="B1114" s="2"/>
      <c r="F1114" s="2"/>
      <c r="H1114" s="3"/>
      <c r="I1114" s="3"/>
      <c r="J1114" s="3"/>
      <c r="K1114" s="3"/>
      <c r="L1114" s="1"/>
      <c r="M1114" s="4"/>
      <c r="O1114" s="1"/>
      <c r="U1114" s="1"/>
      <c r="V1114"/>
      <c r="X1114" s="164"/>
      <c r="Y1114" s="165"/>
      <c r="Z1114"/>
      <c r="AA1114"/>
      <c r="AB1114"/>
      <c r="AD1114" s="103"/>
      <c r="AE1114" s="103"/>
      <c r="AH1114"/>
      <c r="AK1114" s="107"/>
      <c r="AL1114" s="107"/>
      <c r="AM1114" s="1"/>
      <c r="AP1114" s="100"/>
      <c r="AQ1114" s="100"/>
      <c r="AR1114" s="100"/>
      <c r="AS1114" s="3"/>
      <c r="AT1114" s="151"/>
      <c r="AU1114"/>
      <c r="AV1114" s="147"/>
      <c r="AY1114" s="182"/>
      <c r="BA1114" s="100"/>
      <c r="BB1114" s="100"/>
      <c r="BC1114" s="147"/>
      <c r="BE1114" s="1"/>
      <c r="BI1114"/>
      <c r="BK1114"/>
      <c r="BL1114" s="147"/>
      <c r="BM1114" s="1"/>
      <c r="BN1114" s="103"/>
      <c r="BO1114" s="147"/>
      <c r="BQ1114" s="147"/>
      <c r="BR1114" s="6"/>
      <c r="BS1114" s="11"/>
      <c r="BT1114" s="105"/>
      <c r="BU1114" s="105"/>
      <c r="BW1114" s="5"/>
      <c r="BX1114" s="5"/>
      <c r="CA1114" s="6"/>
      <c r="CB1114" s="1"/>
      <c r="CD1114" s="23"/>
      <c r="CE1114" s="23"/>
      <c r="CF1114" s="8"/>
      <c r="CG1114" s="107"/>
      <c r="CI1114" s="109"/>
      <c r="CK1114" s="10"/>
      <c r="CL1114" s="106"/>
      <c r="CR1114" s="1"/>
      <c r="CS1114" s="1"/>
      <c r="CT1114" s="1"/>
    </row>
    <row r="1115" spans="1:98">
      <c r="B1115" s="2"/>
      <c r="F1115" s="2"/>
      <c r="H1115" s="3"/>
      <c r="I1115" s="3"/>
      <c r="J1115" s="3"/>
      <c r="K1115" s="3"/>
      <c r="L1115" s="1"/>
      <c r="M1115" s="4"/>
      <c r="O1115" s="1"/>
      <c r="U1115" s="1"/>
      <c r="V1115"/>
      <c r="X1115" s="164"/>
      <c r="Y1115" s="165"/>
      <c r="Z1115"/>
      <c r="AA1115"/>
      <c r="AB1115"/>
      <c r="AD1115" s="103"/>
      <c r="AE1115" s="103"/>
      <c r="AH1115"/>
      <c r="AK1115" s="107"/>
      <c r="AL1115" s="107"/>
      <c r="AM1115" s="1"/>
      <c r="AP1115" s="100"/>
      <c r="AQ1115" s="100"/>
      <c r="AR1115" s="100"/>
      <c r="AS1115" s="3"/>
      <c r="AT1115" s="151"/>
      <c r="AU1115"/>
      <c r="AV1115" s="147"/>
      <c r="AY1115" s="182"/>
      <c r="BA1115" s="100"/>
      <c r="BB1115" s="100"/>
      <c r="BC1115" s="147"/>
      <c r="BE1115" s="1"/>
      <c r="BI1115"/>
      <c r="BK1115" s="181"/>
      <c r="BL1115" s="152"/>
      <c r="BM1115" s="1"/>
      <c r="BN1115" s="103"/>
      <c r="BO1115" s="147"/>
      <c r="BQ1115" s="147"/>
      <c r="BR1115" s="6"/>
      <c r="BS1115" s="11"/>
      <c r="BT1115" s="105"/>
      <c r="BU1115" s="105"/>
      <c r="BW1115" s="5"/>
      <c r="BX1115" s="5"/>
      <c r="CA1115" s="6"/>
      <c r="CB1115" s="1"/>
      <c r="CD1115" s="23"/>
      <c r="CE1115" s="23"/>
      <c r="CF1115" s="8"/>
      <c r="CG1115" s="107"/>
      <c r="CI1115" s="109"/>
      <c r="CK1115" s="10"/>
      <c r="CL1115" s="106"/>
      <c r="CR1115" s="1"/>
      <c r="CS1115" s="1"/>
      <c r="CT1115" s="1"/>
    </row>
    <row r="1116" spans="1:98">
      <c r="A1116" s="158"/>
      <c r="B1116" s="158"/>
      <c r="C1116" s="144"/>
      <c r="D1116" s="144"/>
      <c r="E1116" s="158"/>
      <c r="F1116" s="158"/>
      <c r="G1116" s="137"/>
      <c r="H1116" s="137"/>
      <c r="I1116" s="137"/>
      <c r="J1116" s="137"/>
      <c r="K1116" s="137"/>
      <c r="L1116" s="1"/>
      <c r="M1116" s="4"/>
      <c r="N1116" s="144"/>
      <c r="O1116" s="144"/>
      <c r="P1116" s="145"/>
      <c r="Q1116" s="145"/>
      <c r="R1116" s="145"/>
      <c r="S1116" s="145"/>
      <c r="T1116" s="144"/>
      <c r="U1116" s="144"/>
      <c r="V1116" s="145"/>
      <c r="W1116" s="144"/>
      <c r="X1116" s="179"/>
      <c r="Y1116" s="141"/>
      <c r="Z1116" s="145"/>
      <c r="AA1116" s="145"/>
      <c r="AB1116" s="145"/>
      <c r="AC1116" s="143"/>
      <c r="AD1116" s="141"/>
      <c r="AE1116" s="141"/>
      <c r="AF1116" s="145"/>
      <c r="AG1116" s="145"/>
      <c r="AH1116" s="145"/>
      <c r="AI1116" s="138"/>
      <c r="AJ1116" s="138"/>
      <c r="AK1116" s="175"/>
      <c r="AL1116" s="175"/>
      <c r="AM1116" s="144"/>
      <c r="AN1116" s="145"/>
      <c r="AO1116" s="145"/>
      <c r="AP1116" s="140"/>
      <c r="AQ1116" s="140"/>
      <c r="AR1116" s="140"/>
      <c r="AS1116" s="137"/>
      <c r="AT1116" s="176"/>
      <c r="AU1116" s="145"/>
      <c r="AV1116" s="173"/>
      <c r="AW1116" s="137"/>
      <c r="AX1116" s="145"/>
      <c r="AY1116" s="183"/>
      <c r="AZ1116" s="145"/>
      <c r="BA1116" s="140"/>
      <c r="BB1116" s="140"/>
      <c r="BC1116" s="173"/>
      <c r="BD1116" s="144"/>
      <c r="BE1116" s="144"/>
      <c r="BF1116" s="145"/>
      <c r="BG1116" s="145"/>
      <c r="BH1116" s="145"/>
      <c r="BI1116" s="145"/>
      <c r="BJ1116" s="144"/>
      <c r="BK1116" s="145"/>
      <c r="BL1116" s="173"/>
      <c r="BM1116" s="144"/>
      <c r="BN1116" s="141"/>
      <c r="BO1116" s="173"/>
      <c r="BP1116" s="144"/>
      <c r="BQ1116" s="173"/>
      <c r="BR1116" s="144"/>
      <c r="BS1116" s="137"/>
      <c r="BT1116" s="105"/>
      <c r="BU1116" s="105"/>
      <c r="BV1116" s="145"/>
      <c r="BW1116" s="5"/>
      <c r="BX1116" s="5"/>
      <c r="CA1116" s="6"/>
      <c r="CB1116" s="144"/>
      <c r="CD1116" s="23"/>
      <c r="CE1116" s="23"/>
      <c r="CF1116" s="8"/>
      <c r="CG1116" s="175"/>
      <c r="CH1116" s="144"/>
      <c r="CI1116" s="177"/>
      <c r="CJ1116" s="139"/>
      <c r="CK1116" s="139"/>
      <c r="CL1116" s="136"/>
      <c r="CM1116" s="144"/>
      <c r="CN1116" s="144"/>
      <c r="CO1116" s="144"/>
      <c r="CR1116" s="1"/>
      <c r="CS1116" s="1"/>
      <c r="CT1116" s="1"/>
    </row>
    <row r="1117" spans="1:98">
      <c r="A1117" s="158"/>
      <c r="B1117" s="158"/>
      <c r="C1117" s="144"/>
      <c r="D1117" s="144"/>
      <c r="E1117" s="158"/>
      <c r="F1117" s="158"/>
      <c r="G1117" s="137"/>
      <c r="H1117" s="137"/>
      <c r="I1117" s="137"/>
      <c r="J1117" s="137"/>
      <c r="K1117" s="137"/>
      <c r="L1117" s="1"/>
      <c r="M1117" s="4"/>
      <c r="N1117" s="144"/>
      <c r="O1117" s="144"/>
      <c r="P1117" s="145"/>
      <c r="Q1117" s="145"/>
      <c r="R1117" s="145"/>
      <c r="S1117" s="145"/>
      <c r="T1117" s="144"/>
      <c r="U1117" s="144"/>
      <c r="V1117" s="145"/>
      <c r="W1117" s="144"/>
      <c r="X1117" s="179"/>
      <c r="Y1117" s="180"/>
      <c r="Z1117" s="145"/>
      <c r="AA1117" s="145"/>
      <c r="AB1117" s="145"/>
      <c r="AC1117" s="143"/>
      <c r="AD1117" s="141"/>
      <c r="AE1117" s="141"/>
      <c r="AF1117" s="145"/>
      <c r="AG1117" s="145"/>
      <c r="AH1117" s="138"/>
      <c r="AI1117" s="138"/>
      <c r="AJ1117" s="138"/>
      <c r="AK1117" s="175"/>
      <c r="AL1117" s="175"/>
      <c r="AM1117" s="144"/>
      <c r="AN1117" s="145"/>
      <c r="AO1117" s="145"/>
      <c r="AP1117" s="140"/>
      <c r="AQ1117" s="140"/>
      <c r="AR1117" s="140"/>
      <c r="AS1117" s="137"/>
      <c r="AT1117" s="176"/>
      <c r="AU1117" s="145"/>
      <c r="AV1117" s="173"/>
      <c r="AW1117" s="137"/>
      <c r="AX1117" s="145"/>
      <c r="AY1117" s="183"/>
      <c r="AZ1117" s="145"/>
      <c r="BA1117" s="140"/>
      <c r="BB1117" s="140"/>
      <c r="BC1117" s="173"/>
      <c r="BD1117" s="144"/>
      <c r="BE1117" s="144"/>
      <c r="BF1117" s="145"/>
      <c r="BG1117" s="145"/>
      <c r="BH1117" s="145"/>
      <c r="BI1117" s="145"/>
      <c r="BJ1117" s="144"/>
      <c r="BK1117" s="145"/>
      <c r="BL1117" s="173"/>
      <c r="BM1117" s="144"/>
      <c r="BN1117" s="141"/>
      <c r="BO1117" s="173"/>
      <c r="BP1117" s="144"/>
      <c r="BQ1117" s="173"/>
      <c r="BR1117" s="144"/>
      <c r="BS1117" s="137"/>
      <c r="BT1117" s="105"/>
      <c r="BU1117" s="105"/>
      <c r="BV1117" s="145"/>
      <c r="BW1117" s="5"/>
      <c r="BX1117" s="5"/>
      <c r="CA1117" s="6"/>
      <c r="CB1117" s="144"/>
      <c r="CD1117" s="23"/>
      <c r="CE1117" s="23"/>
      <c r="CF1117" s="8"/>
      <c r="CG1117" s="175"/>
      <c r="CH1117" s="144"/>
      <c r="CI1117" s="177"/>
      <c r="CJ1117" s="139"/>
      <c r="CK1117" s="139"/>
      <c r="CL1117" s="136"/>
      <c r="CM1117" s="144"/>
      <c r="CN1117" s="144"/>
      <c r="CO1117" s="144"/>
      <c r="CR1117" s="1"/>
      <c r="CS1117" s="1"/>
      <c r="CT1117" s="1"/>
    </row>
    <row r="1118" spans="1:98">
      <c r="B1118" s="2"/>
      <c r="F1118" s="2"/>
      <c r="H1118" s="3"/>
      <c r="I1118" s="3"/>
      <c r="J1118" s="3"/>
      <c r="K1118" s="3"/>
      <c r="L1118" s="1"/>
      <c r="M1118" s="4"/>
      <c r="O1118" s="1"/>
      <c r="U1118" s="1"/>
      <c r="V1118"/>
      <c r="X1118" s="164"/>
      <c r="Y1118" s="165"/>
      <c r="Z1118"/>
      <c r="AA1118"/>
      <c r="AB1118"/>
      <c r="AD1118" s="103"/>
      <c r="AE1118" s="103"/>
      <c r="AH1118"/>
      <c r="AK1118" s="107"/>
      <c r="AL1118" s="107"/>
      <c r="AM1118" s="1"/>
      <c r="AP1118" s="100"/>
      <c r="AQ1118" s="100"/>
      <c r="AR1118" s="100"/>
      <c r="AS1118" s="3"/>
      <c r="AT1118" s="151"/>
      <c r="AU1118"/>
      <c r="AV1118" s="147"/>
      <c r="AY1118" s="35"/>
      <c r="BA1118" s="100"/>
      <c r="BB1118" s="100"/>
      <c r="BC1118" s="147"/>
      <c r="BE1118" s="1"/>
      <c r="BI1118"/>
      <c r="BK1118" s="103"/>
      <c r="BL1118" s="152"/>
      <c r="BM1118" s="1"/>
      <c r="BN1118" s="103"/>
      <c r="BO1118" s="147"/>
      <c r="BQ1118" s="147"/>
      <c r="BR1118" s="6"/>
      <c r="BS1118" s="11"/>
      <c r="BT1118" s="105"/>
      <c r="BU1118" s="105"/>
      <c r="BW1118" s="5"/>
      <c r="BX1118" s="5"/>
      <c r="CA1118" s="6"/>
      <c r="CB1118" s="1"/>
      <c r="CD1118" s="23"/>
      <c r="CE1118" s="23"/>
      <c r="CF1118" s="8"/>
      <c r="CG1118" s="107"/>
      <c r="CI1118" s="109"/>
      <c r="CK1118" s="10"/>
      <c r="CL1118" s="106"/>
      <c r="CR1118" s="1"/>
      <c r="CS1118" s="1"/>
      <c r="CT1118" s="1"/>
    </row>
    <row r="1119" spans="1:98">
      <c r="B1119" s="2"/>
      <c r="F1119" s="2"/>
      <c r="H1119" s="3"/>
      <c r="I1119" s="3"/>
      <c r="J1119" s="3"/>
      <c r="K1119" s="3"/>
      <c r="L1119" s="1"/>
      <c r="M1119" s="4"/>
      <c r="O1119" s="1"/>
      <c r="U1119" s="1"/>
      <c r="V1119"/>
      <c r="X1119" s="164"/>
      <c r="Z1119"/>
      <c r="AA1119"/>
      <c r="AB1119"/>
      <c r="AD1119" s="103"/>
      <c r="AE1119" s="103"/>
      <c r="AH1119"/>
      <c r="AK1119" s="107"/>
      <c r="AL1119" s="107"/>
      <c r="AM1119" s="1"/>
      <c r="AP1119" s="100"/>
      <c r="AQ1119" s="100"/>
      <c r="AR1119" s="100"/>
      <c r="AS1119" s="3"/>
      <c r="AT1119" s="151"/>
      <c r="AU1119"/>
      <c r="AV1119" s="147"/>
      <c r="AY1119" s="182"/>
      <c r="BA1119" s="100"/>
      <c r="BB1119" s="100"/>
      <c r="BC1119" s="147"/>
      <c r="BE1119" s="1"/>
      <c r="BI1119"/>
      <c r="BK1119"/>
      <c r="BL1119" s="147"/>
      <c r="BM1119" s="1"/>
      <c r="BN1119" s="103"/>
      <c r="BO1119" s="147"/>
      <c r="BQ1119" s="147"/>
      <c r="BR1119" s="6"/>
      <c r="BS1119" s="11"/>
      <c r="BT1119" s="105"/>
      <c r="BU1119" s="105"/>
      <c r="BW1119" s="5"/>
      <c r="BX1119" s="5"/>
      <c r="CA1119" s="6"/>
      <c r="CB1119" s="1"/>
      <c r="CD1119" s="23"/>
      <c r="CE1119" s="23"/>
      <c r="CF1119" s="8"/>
      <c r="CG1119" s="107"/>
      <c r="CI1119" s="109"/>
      <c r="CK1119" s="10"/>
      <c r="CL1119" s="106"/>
      <c r="CR1119" s="1"/>
      <c r="CS1119" s="1"/>
      <c r="CT1119" s="1"/>
    </row>
    <row r="1120" spans="1:98">
      <c r="B1120" s="2"/>
      <c r="F1120" s="2"/>
      <c r="H1120" s="3"/>
      <c r="I1120" s="3"/>
      <c r="J1120" s="3"/>
      <c r="K1120" s="3"/>
      <c r="L1120" s="1"/>
      <c r="M1120" s="4"/>
      <c r="O1120" s="1"/>
      <c r="U1120" s="1"/>
      <c r="V1120"/>
      <c r="X1120" s="164"/>
      <c r="Z1120"/>
      <c r="AA1120"/>
      <c r="AB1120"/>
      <c r="AD1120" s="103"/>
      <c r="AE1120" s="103"/>
      <c r="AK1120" s="107"/>
      <c r="AL1120" s="107"/>
      <c r="AM1120" s="1"/>
      <c r="AP1120" s="100"/>
      <c r="AQ1120" s="100"/>
      <c r="AR1120" s="100"/>
      <c r="AS1120" s="3"/>
      <c r="AT1120" s="151"/>
      <c r="AU1120"/>
      <c r="AV1120" s="147"/>
      <c r="AY1120" s="182"/>
      <c r="BA1120" s="100"/>
      <c r="BB1120" s="100"/>
      <c r="BC1120" s="147"/>
      <c r="BE1120" s="1"/>
      <c r="BI1120"/>
      <c r="BK1120"/>
      <c r="BL1120" s="147"/>
      <c r="BM1120" s="1"/>
      <c r="BN1120" s="103"/>
      <c r="BO1120" s="147"/>
      <c r="BQ1120" s="147"/>
      <c r="BR1120" s="6"/>
      <c r="BS1120" s="11"/>
      <c r="BT1120" s="105"/>
      <c r="BU1120" s="105"/>
      <c r="BW1120" s="5"/>
      <c r="BX1120" s="5"/>
      <c r="CA1120" s="6"/>
      <c r="CB1120" s="1"/>
      <c r="CD1120" s="23"/>
      <c r="CE1120" s="23"/>
      <c r="CF1120" s="8"/>
      <c r="CG1120" s="107"/>
      <c r="CI1120" s="109"/>
      <c r="CK1120" s="10"/>
      <c r="CL1120" s="106"/>
      <c r="CR1120" s="1"/>
      <c r="CS1120" s="1"/>
      <c r="CT1120" s="1"/>
    </row>
    <row r="1121" spans="1:100">
      <c r="B1121" s="2"/>
      <c r="F1121" s="2"/>
      <c r="H1121" s="3"/>
      <c r="I1121" s="3"/>
      <c r="J1121" s="3"/>
      <c r="K1121" s="3"/>
      <c r="L1121" s="1"/>
      <c r="M1121" s="4"/>
      <c r="O1121" s="1"/>
      <c r="U1121" s="1"/>
      <c r="V1121"/>
      <c r="X1121" s="164"/>
      <c r="Y1121" s="165"/>
      <c r="Z1121"/>
      <c r="AA1121"/>
      <c r="AB1121"/>
      <c r="AD1121" s="103"/>
      <c r="AE1121" s="103"/>
      <c r="AH1121"/>
      <c r="AK1121" s="107"/>
      <c r="AL1121" s="107"/>
      <c r="AM1121" s="1"/>
      <c r="AP1121" s="100"/>
      <c r="AQ1121" s="100"/>
      <c r="AR1121" s="100"/>
      <c r="AS1121" s="3"/>
      <c r="AT1121" s="151"/>
      <c r="AU1121"/>
      <c r="AV1121" s="147"/>
      <c r="AY1121" s="182"/>
      <c r="BA1121" s="100"/>
      <c r="BB1121" s="100"/>
      <c r="BC1121" s="147"/>
      <c r="BE1121" s="1"/>
      <c r="BI1121"/>
      <c r="BK1121"/>
      <c r="BL1121" s="147"/>
      <c r="BM1121" s="1"/>
      <c r="BN1121" s="103"/>
      <c r="BO1121" s="147"/>
      <c r="BQ1121" s="147"/>
      <c r="BR1121" s="6"/>
      <c r="BS1121" s="11"/>
      <c r="BT1121" s="105"/>
      <c r="BU1121" s="105"/>
      <c r="BW1121" s="5"/>
      <c r="BX1121" s="5"/>
      <c r="CA1121" s="6"/>
      <c r="CB1121" s="1"/>
      <c r="CD1121" s="23"/>
      <c r="CE1121" s="23"/>
      <c r="CF1121" s="8"/>
      <c r="CG1121" s="107"/>
      <c r="CI1121" s="109"/>
      <c r="CK1121" s="10"/>
      <c r="CL1121" s="106"/>
      <c r="CR1121" s="1"/>
      <c r="CS1121" s="1"/>
      <c r="CT1121" s="1"/>
    </row>
    <row r="1122" spans="1:100">
      <c r="B1122" s="2"/>
      <c r="F1122" s="2"/>
      <c r="H1122" s="3"/>
      <c r="I1122" s="3"/>
      <c r="J1122" s="3"/>
      <c r="K1122" s="3"/>
      <c r="L1122" s="1"/>
      <c r="M1122" s="4"/>
      <c r="O1122" s="1"/>
      <c r="U1122" s="1"/>
      <c r="V1122"/>
      <c r="X1122" s="164"/>
      <c r="Z1122"/>
      <c r="AA1122"/>
      <c r="AB1122"/>
      <c r="AD1122" s="103"/>
      <c r="AE1122" s="103"/>
      <c r="AH1122"/>
      <c r="AK1122" s="107"/>
      <c r="AL1122" s="107"/>
      <c r="AM1122" s="1"/>
      <c r="AP1122" s="100"/>
      <c r="AQ1122" s="100"/>
      <c r="AR1122" s="100"/>
      <c r="AS1122" s="3"/>
      <c r="AT1122" s="151"/>
      <c r="AU1122"/>
      <c r="AV1122" s="147"/>
      <c r="AY1122" s="182"/>
      <c r="BA1122" s="100"/>
      <c r="BB1122" s="100"/>
      <c r="BC1122" s="147"/>
      <c r="BE1122" s="1"/>
      <c r="BI1122"/>
      <c r="BK1122" s="103"/>
      <c r="BL1122" s="147"/>
      <c r="BM1122" s="1"/>
      <c r="BN1122" s="103"/>
      <c r="BO1122" s="147"/>
      <c r="BQ1122" s="147"/>
      <c r="BR1122" s="6"/>
      <c r="BS1122" s="11"/>
      <c r="BT1122" s="105"/>
      <c r="BU1122" s="105"/>
      <c r="BW1122" s="5"/>
      <c r="BX1122" s="5"/>
      <c r="CA1122" s="6"/>
      <c r="CB1122" s="1"/>
      <c r="CD1122" s="23"/>
      <c r="CE1122" s="23"/>
      <c r="CF1122" s="8"/>
      <c r="CG1122" s="107"/>
      <c r="CI1122" s="109"/>
      <c r="CK1122" s="10"/>
      <c r="CL1122" s="106"/>
      <c r="CR1122" s="1"/>
      <c r="CS1122" s="1"/>
      <c r="CT1122" s="1"/>
    </row>
    <row r="1123" spans="1:100">
      <c r="B1123" s="2"/>
      <c r="F1123" s="2"/>
      <c r="H1123" s="3"/>
      <c r="I1123" s="3"/>
      <c r="J1123" s="3"/>
      <c r="K1123" s="3"/>
      <c r="L1123" s="1"/>
      <c r="M1123" s="4"/>
      <c r="O1123" s="1"/>
      <c r="U1123" s="1"/>
      <c r="V1123"/>
      <c r="X1123" s="111"/>
      <c r="Z1123"/>
      <c r="AA1123"/>
      <c r="AB1123"/>
      <c r="AD1123" s="103"/>
      <c r="AE1123" s="103"/>
      <c r="AK1123" s="107"/>
      <c r="AL1123" s="107"/>
      <c r="AM1123" s="1"/>
      <c r="AP1123" s="100"/>
      <c r="AQ1123" s="100"/>
      <c r="AR1123" s="100"/>
      <c r="AS1123" s="3"/>
      <c r="AT1123" s="151"/>
      <c r="AU1123"/>
      <c r="AV1123" s="147"/>
      <c r="AY1123" s="182"/>
      <c r="BA1123" s="100"/>
      <c r="BB1123" s="100"/>
      <c r="BC1123" s="147"/>
      <c r="BE1123" s="1"/>
      <c r="BK1123" s="181"/>
      <c r="BL1123" s="152"/>
      <c r="BM1123" s="1"/>
      <c r="BN1123" s="103"/>
      <c r="BO1123" s="147"/>
      <c r="BQ1123" s="147"/>
      <c r="BR1123" s="6"/>
      <c r="BS1123" s="11"/>
      <c r="BT1123" s="105"/>
      <c r="BU1123" s="105"/>
      <c r="BW1123" s="5"/>
      <c r="BX1123" s="5"/>
      <c r="CA1123" s="6"/>
      <c r="CB1123" s="1"/>
      <c r="CD1123" s="23"/>
      <c r="CE1123" s="23"/>
      <c r="CF1123" s="8"/>
      <c r="CG1123" s="107"/>
      <c r="CI1123" s="109"/>
      <c r="CK1123" s="10"/>
      <c r="CL1123" s="106"/>
      <c r="CR1123" s="1"/>
      <c r="CS1123" s="1"/>
      <c r="CT1123" s="1"/>
    </row>
    <row r="1124" spans="1:100" s="145" customFormat="1">
      <c r="A1124" s="2"/>
      <c r="B1124" s="2"/>
      <c r="C1124" s="1"/>
      <c r="D1124" s="1"/>
      <c r="E1124" s="2"/>
      <c r="F1124" s="2"/>
      <c r="G1124" s="3"/>
      <c r="H1124" s="3"/>
      <c r="I1124" s="3"/>
      <c r="J1124" s="3"/>
      <c r="K1124" s="3"/>
      <c r="L1124" s="1"/>
      <c r="M1124" s="4"/>
      <c r="N1124" s="1"/>
      <c r="O1124" s="1"/>
      <c r="P1124"/>
      <c r="Q1124"/>
      <c r="R1124"/>
      <c r="S1124"/>
      <c r="T1124" s="1"/>
      <c r="U1124" s="1"/>
      <c r="V1124"/>
      <c r="W1124" s="1"/>
      <c r="X1124" s="111"/>
      <c r="Y1124" s="103"/>
      <c r="Z1124"/>
      <c r="AA1124"/>
      <c r="AB1124"/>
      <c r="AC1124" s="38"/>
      <c r="AD1124" s="103"/>
      <c r="AE1124" s="103"/>
      <c r="AF1124"/>
      <c r="AG1124"/>
      <c r="AH1124"/>
      <c r="AI1124" s="5"/>
      <c r="AJ1124" s="5"/>
      <c r="AK1124" s="107"/>
      <c r="AL1124" s="107"/>
      <c r="AM1124" s="1"/>
      <c r="AN1124"/>
      <c r="AO1124"/>
      <c r="AP1124" s="100"/>
      <c r="AQ1124" s="100"/>
      <c r="AR1124" s="100"/>
      <c r="AS1124" s="3"/>
      <c r="AT1124" s="151"/>
      <c r="AU1124"/>
      <c r="AV1124" s="147"/>
      <c r="AW1124" s="3"/>
      <c r="AX1124"/>
      <c r="AY1124" s="182"/>
      <c r="AZ1124"/>
      <c r="BA1124" s="100"/>
      <c r="BB1124" s="100"/>
      <c r="BC1124" s="147"/>
      <c r="BD1124" s="1"/>
      <c r="BE1124" s="1"/>
      <c r="BF1124"/>
      <c r="BG1124"/>
      <c r="BH1124"/>
      <c r="BI1124"/>
      <c r="BJ1124" s="1"/>
      <c r="BK1124" s="103"/>
      <c r="BL1124" s="152"/>
      <c r="BM1124" s="1"/>
      <c r="BN1124" s="103"/>
      <c r="BO1124" s="147"/>
      <c r="BP1124" s="1"/>
      <c r="BQ1124" s="147"/>
      <c r="BR1124" s="6"/>
      <c r="BS1124" s="11"/>
      <c r="BT1124" s="105"/>
      <c r="BU1124" s="105"/>
      <c r="BV1124"/>
      <c r="BW1124" s="5"/>
      <c r="BX1124" s="5"/>
      <c r="BY1124" s="1"/>
      <c r="BZ1124" s="1"/>
      <c r="CA1124" s="6"/>
      <c r="CB1124" s="1"/>
      <c r="CC1124"/>
      <c r="CD1124" s="23"/>
      <c r="CE1124" s="23"/>
      <c r="CF1124" s="8"/>
      <c r="CG1124" s="107"/>
      <c r="CH1124" s="1"/>
      <c r="CI1124" s="109"/>
      <c r="CJ1124" s="10"/>
      <c r="CK1124" s="10"/>
      <c r="CL1124" s="106"/>
      <c r="CM1124" s="1"/>
      <c r="CN1124" s="1"/>
      <c r="CO1124" s="1"/>
      <c r="CP1124" s="1"/>
      <c r="CQ1124" s="1"/>
      <c r="CR1124" s="1"/>
      <c r="CS1124" s="1"/>
      <c r="CT1124" s="1"/>
      <c r="CU1124"/>
      <c r="CV1124"/>
    </row>
    <row r="1125" spans="1:100">
      <c r="B1125" s="2"/>
      <c r="F1125" s="2"/>
      <c r="H1125" s="3"/>
      <c r="I1125" s="3"/>
      <c r="J1125" s="3"/>
      <c r="K1125" s="3"/>
      <c r="L1125" s="1"/>
      <c r="M1125" s="4"/>
      <c r="O1125" s="1"/>
      <c r="U1125" s="1"/>
      <c r="V1125"/>
      <c r="X1125" s="111"/>
      <c r="Z1125"/>
      <c r="AA1125"/>
      <c r="AB1125"/>
      <c r="AD1125" s="103"/>
      <c r="AE1125" s="103"/>
      <c r="AH1125"/>
      <c r="AK1125" s="107"/>
      <c r="AL1125" s="107"/>
      <c r="AM1125" s="1"/>
      <c r="AP1125" s="100"/>
      <c r="AQ1125" s="100"/>
      <c r="AR1125" s="100"/>
      <c r="AS1125" s="3"/>
      <c r="AT1125" s="151"/>
      <c r="AU1125"/>
      <c r="AV1125" s="147"/>
      <c r="AY1125" s="182"/>
      <c r="BA1125" s="100"/>
      <c r="BB1125" s="100"/>
      <c r="BC1125" s="147"/>
      <c r="BE1125" s="1"/>
      <c r="BI1125"/>
      <c r="BK1125" s="103"/>
      <c r="BL1125" s="152"/>
      <c r="BM1125" s="1"/>
      <c r="BN1125" s="103"/>
      <c r="BO1125" s="147"/>
      <c r="BQ1125" s="147"/>
      <c r="BR1125" s="6"/>
      <c r="BS1125" s="11"/>
      <c r="BT1125" s="105"/>
      <c r="BU1125" s="105"/>
      <c r="BW1125" s="5"/>
      <c r="BX1125" s="5"/>
      <c r="CA1125" s="6"/>
      <c r="CB1125" s="1"/>
      <c r="CD1125" s="23"/>
      <c r="CE1125" s="23"/>
      <c r="CF1125" s="8"/>
      <c r="CG1125" s="107"/>
      <c r="CI1125" s="109"/>
      <c r="CK1125" s="10"/>
      <c r="CL1125" s="106"/>
      <c r="CR1125" s="1"/>
      <c r="CS1125" s="1"/>
      <c r="CT1125" s="1"/>
    </row>
    <row r="1126" spans="1:100">
      <c r="B1126" s="2"/>
      <c r="F1126" s="2"/>
      <c r="H1126" s="3"/>
      <c r="I1126" s="3"/>
      <c r="J1126" s="3"/>
      <c r="K1126" s="3"/>
      <c r="L1126" s="1"/>
      <c r="M1126" s="4"/>
      <c r="O1126" s="1"/>
      <c r="U1126" s="1"/>
      <c r="V1126"/>
      <c r="X1126" s="111"/>
      <c r="Z1126"/>
      <c r="AA1126"/>
      <c r="AB1126"/>
      <c r="AD1126" s="103"/>
      <c r="AE1126" s="103"/>
      <c r="AH1126"/>
      <c r="AK1126" s="107"/>
      <c r="AL1126" s="107"/>
      <c r="AM1126" s="1"/>
      <c r="AP1126" s="100"/>
      <c r="AQ1126" s="100"/>
      <c r="AR1126" s="100"/>
      <c r="AS1126" s="3"/>
      <c r="AT1126" s="151"/>
      <c r="AU1126"/>
      <c r="AV1126" s="147"/>
      <c r="AY1126" s="182"/>
      <c r="BA1126" s="100"/>
      <c r="BB1126" s="100"/>
      <c r="BC1126" s="147"/>
      <c r="BE1126" s="1"/>
      <c r="BI1126"/>
      <c r="BK1126" s="103"/>
      <c r="BL1126" s="152"/>
      <c r="BM1126" s="1"/>
      <c r="BN1126" s="103"/>
      <c r="BO1126" s="147"/>
      <c r="BQ1126" s="147"/>
      <c r="BR1126" s="6"/>
      <c r="BS1126" s="11"/>
      <c r="BT1126" s="105"/>
      <c r="BU1126" s="105"/>
      <c r="BW1126" s="5"/>
      <c r="BX1126" s="5"/>
      <c r="CA1126" s="6"/>
      <c r="CB1126" s="1"/>
      <c r="CD1126" s="23"/>
      <c r="CE1126" s="23"/>
      <c r="CF1126" s="8"/>
      <c r="CG1126" s="107"/>
      <c r="CI1126" s="109"/>
      <c r="CK1126" s="10"/>
      <c r="CL1126" s="106"/>
      <c r="CR1126" s="1"/>
      <c r="CS1126" s="1"/>
      <c r="CT1126" s="1"/>
    </row>
    <row r="1127" spans="1:100">
      <c r="B1127" s="2"/>
      <c r="F1127" s="2"/>
      <c r="H1127" s="3"/>
      <c r="I1127" s="3"/>
      <c r="J1127" s="3"/>
      <c r="K1127" s="3"/>
      <c r="L1127" s="1"/>
      <c r="M1127" s="4"/>
      <c r="O1127" s="1"/>
      <c r="U1127" s="1"/>
      <c r="V1127"/>
      <c r="X1127" s="111"/>
      <c r="Z1127"/>
      <c r="AA1127"/>
      <c r="AB1127"/>
      <c r="AD1127" s="103"/>
      <c r="AE1127" s="103"/>
      <c r="AH1127"/>
      <c r="AK1127" s="107"/>
      <c r="AL1127" s="107"/>
      <c r="AM1127" s="1"/>
      <c r="AP1127" s="100"/>
      <c r="AQ1127" s="100"/>
      <c r="AR1127" s="100"/>
      <c r="AS1127" s="3"/>
      <c r="AT1127" s="151"/>
      <c r="AU1127"/>
      <c r="AV1127" s="147"/>
      <c r="AY1127" s="182"/>
      <c r="BA1127" s="100"/>
      <c r="BB1127" s="100"/>
      <c r="BC1127" s="147"/>
      <c r="BE1127" s="1"/>
      <c r="BI1127"/>
      <c r="BK1127"/>
      <c r="BL1127" s="152"/>
      <c r="BM1127" s="1"/>
      <c r="BN1127" s="103"/>
      <c r="BO1127" s="6"/>
      <c r="BQ1127" s="6"/>
      <c r="BR1127" s="6"/>
      <c r="BS1127" s="11"/>
      <c r="BT1127" s="105"/>
      <c r="BU1127" s="105"/>
      <c r="BW1127" s="5"/>
      <c r="BX1127" s="5"/>
      <c r="CA1127" s="6"/>
      <c r="CB1127" s="1"/>
      <c r="CD1127" s="23"/>
      <c r="CE1127" s="23"/>
      <c r="CF1127" s="8"/>
      <c r="CG1127" s="107"/>
      <c r="CI1127" s="109"/>
      <c r="CK1127" s="10"/>
      <c r="CL1127" s="106"/>
      <c r="CR1127" s="1"/>
      <c r="CS1127" s="1"/>
      <c r="CT1127" s="1"/>
    </row>
    <row r="1128" spans="1:100">
      <c r="B1128" s="2"/>
      <c r="F1128" s="2"/>
      <c r="H1128" s="3"/>
      <c r="I1128" s="3"/>
      <c r="J1128" s="3"/>
      <c r="K1128" s="3"/>
      <c r="L1128" s="1"/>
      <c r="M1128" s="4"/>
      <c r="O1128" s="1"/>
      <c r="U1128" s="1"/>
      <c r="V1128"/>
      <c r="X1128" s="111"/>
      <c r="Z1128"/>
      <c r="AA1128"/>
      <c r="AB1128"/>
      <c r="AD1128" s="103"/>
      <c r="AE1128" s="103"/>
      <c r="AH1128"/>
      <c r="AK1128" s="107"/>
      <c r="AL1128" s="107"/>
      <c r="AM1128" s="1"/>
      <c r="AP1128" s="100"/>
      <c r="AQ1128" s="100"/>
      <c r="AR1128" s="100"/>
      <c r="AS1128" s="3"/>
      <c r="AT1128" s="151"/>
      <c r="AU1128"/>
      <c r="AV1128" s="147"/>
      <c r="AY1128" s="182"/>
      <c r="BA1128" s="100"/>
      <c r="BB1128" s="100"/>
      <c r="BC1128" s="147"/>
      <c r="BE1128" s="1"/>
      <c r="BI1128"/>
      <c r="BK1128"/>
      <c r="BL1128" s="147"/>
      <c r="BM1128" s="1"/>
      <c r="BN1128" s="103"/>
      <c r="BO1128" s="147"/>
      <c r="BQ1128" s="147"/>
      <c r="BR1128" s="6"/>
      <c r="BS1128" s="11"/>
      <c r="BT1128" s="105"/>
      <c r="BU1128" s="105"/>
      <c r="BW1128" s="5"/>
      <c r="BX1128" s="5"/>
      <c r="CA1128" s="6"/>
      <c r="CB1128" s="1"/>
      <c r="CD1128" s="23"/>
      <c r="CE1128" s="23"/>
      <c r="CF1128" s="8"/>
      <c r="CG1128" s="107"/>
      <c r="CI1128" s="109"/>
      <c r="CK1128" s="10"/>
      <c r="CL1128" s="106"/>
      <c r="CR1128" s="1"/>
      <c r="CS1128" s="1"/>
      <c r="CT1128" s="1"/>
    </row>
    <row r="1129" spans="1:100">
      <c r="B1129" s="2"/>
      <c r="F1129" s="2"/>
      <c r="H1129" s="3"/>
      <c r="I1129" s="3"/>
      <c r="J1129" s="3"/>
      <c r="K1129" s="3"/>
      <c r="L1129" s="1"/>
      <c r="M1129" s="4"/>
      <c r="O1129" s="1"/>
      <c r="U1129" s="1"/>
      <c r="V1129"/>
      <c r="X1129" s="111"/>
      <c r="Z1129"/>
      <c r="AA1129"/>
      <c r="AB1129"/>
      <c r="AD1129" s="103"/>
      <c r="AE1129" s="103"/>
      <c r="AH1129"/>
      <c r="AK1129" s="107"/>
      <c r="AL1129" s="107"/>
      <c r="AM1129" s="1"/>
      <c r="AP1129" s="100"/>
      <c r="AQ1129" s="100"/>
      <c r="AR1129" s="100"/>
      <c r="AS1129" s="3"/>
      <c r="AT1129" s="151"/>
      <c r="AU1129"/>
      <c r="AV1129" s="147"/>
      <c r="AY1129" s="182"/>
      <c r="BA1129" s="100"/>
      <c r="BB1129" s="100"/>
      <c r="BC1129" s="147"/>
      <c r="BE1129" s="1"/>
      <c r="BI1129"/>
      <c r="BK1129"/>
      <c r="BL1129" s="147"/>
      <c r="BM1129" s="1"/>
      <c r="BN1129" s="103"/>
      <c r="BO1129" s="147"/>
      <c r="BQ1129" s="147"/>
      <c r="BR1129" s="6"/>
      <c r="BS1129" s="11"/>
      <c r="BT1129" s="105"/>
      <c r="BU1129" s="105"/>
      <c r="BW1129" s="5"/>
      <c r="BX1129" s="5"/>
      <c r="CA1129" s="6"/>
      <c r="CB1129" s="1"/>
      <c r="CD1129" s="23"/>
      <c r="CE1129" s="23"/>
      <c r="CF1129" s="8"/>
      <c r="CG1129" s="107"/>
      <c r="CI1129" s="109"/>
      <c r="CK1129" s="10"/>
      <c r="CL1129" s="106"/>
      <c r="CR1129" s="1"/>
      <c r="CS1129" s="1"/>
      <c r="CT1129" s="1"/>
    </row>
    <row r="1130" spans="1:100">
      <c r="B1130" s="2"/>
      <c r="F1130" s="2"/>
      <c r="H1130" s="3"/>
      <c r="I1130" s="3"/>
      <c r="J1130" s="3"/>
      <c r="K1130" s="3"/>
      <c r="L1130" s="1"/>
      <c r="M1130" s="4"/>
      <c r="O1130" s="1"/>
      <c r="U1130" s="1"/>
      <c r="V1130"/>
      <c r="X1130" s="111"/>
      <c r="Z1130"/>
      <c r="AA1130"/>
      <c r="AB1130"/>
      <c r="AD1130" s="103"/>
      <c r="AE1130" s="103"/>
      <c r="AH1130"/>
      <c r="AK1130" s="107"/>
      <c r="AL1130" s="107"/>
      <c r="AM1130" s="1"/>
      <c r="AP1130" s="100"/>
      <c r="AQ1130" s="100"/>
      <c r="AR1130" s="100"/>
      <c r="AS1130" s="3"/>
      <c r="AT1130" s="151"/>
      <c r="AU1130"/>
      <c r="AV1130" s="147"/>
      <c r="AY1130" s="182"/>
      <c r="BA1130" s="100"/>
      <c r="BB1130" s="100"/>
      <c r="BC1130" s="147"/>
      <c r="BE1130" s="1"/>
      <c r="BI1130"/>
      <c r="BK1130"/>
      <c r="BL1130" s="147"/>
      <c r="BM1130" s="1"/>
      <c r="BN1130" s="103"/>
      <c r="BO1130" s="147"/>
      <c r="BQ1130" s="147"/>
      <c r="BR1130" s="6"/>
      <c r="BS1130" s="11"/>
      <c r="BT1130" s="105"/>
      <c r="BU1130" s="105"/>
      <c r="BW1130" s="5"/>
      <c r="BX1130" s="5"/>
      <c r="CA1130" s="6"/>
      <c r="CB1130" s="1"/>
      <c r="CD1130" s="23"/>
      <c r="CE1130" s="23"/>
      <c r="CF1130" s="8"/>
      <c r="CG1130" s="107"/>
      <c r="CI1130" s="109"/>
      <c r="CK1130" s="10"/>
      <c r="CL1130" s="106"/>
      <c r="CR1130" s="1"/>
      <c r="CS1130" s="1"/>
      <c r="CT1130" s="1"/>
    </row>
    <row r="1131" spans="1:100">
      <c r="B1131" s="2"/>
      <c r="F1131" s="2"/>
      <c r="H1131" s="3"/>
      <c r="I1131" s="3"/>
      <c r="J1131" s="3"/>
      <c r="K1131" s="3"/>
      <c r="L1131" s="1"/>
      <c r="M1131" s="4"/>
      <c r="O1131" s="1"/>
      <c r="U1131" s="1"/>
      <c r="V1131"/>
      <c r="X1131" s="111"/>
      <c r="Z1131"/>
      <c r="AA1131"/>
      <c r="AB1131"/>
      <c r="AD1131" s="103"/>
      <c r="AE1131" s="103"/>
      <c r="AH1131"/>
      <c r="AK1131" s="107"/>
      <c r="AL1131" s="107"/>
      <c r="AM1131" s="1"/>
      <c r="AP1131" s="100"/>
      <c r="AQ1131" s="100"/>
      <c r="AR1131" s="100"/>
      <c r="AS1131" s="3"/>
      <c r="AT1131" s="151"/>
      <c r="AU1131"/>
      <c r="AV1131" s="147"/>
      <c r="AY1131" s="182"/>
      <c r="BA1131" s="100"/>
      <c r="BB1131" s="100"/>
      <c r="BC1131" s="147"/>
      <c r="BE1131" s="1"/>
      <c r="BI1131"/>
      <c r="BK1131" s="181"/>
      <c r="BL1131" s="152"/>
      <c r="BM1131" s="1"/>
      <c r="BN1131" s="103"/>
      <c r="BO1131" s="147"/>
      <c r="BQ1131" s="147"/>
      <c r="BR1131" s="6"/>
      <c r="BS1131" s="11"/>
      <c r="BT1131" s="105"/>
      <c r="BU1131" s="105"/>
      <c r="BW1131" s="5"/>
      <c r="BX1131" s="5"/>
      <c r="CA1131" s="6"/>
      <c r="CB1131" s="1"/>
      <c r="CD1131" s="23"/>
      <c r="CE1131" s="23"/>
      <c r="CF1131" s="8"/>
      <c r="CG1131" s="107"/>
      <c r="CI1131" s="109"/>
      <c r="CK1131" s="10"/>
      <c r="CL1131" s="106"/>
      <c r="CR1131" s="1"/>
      <c r="CS1131" s="1"/>
      <c r="CT1131" s="1"/>
    </row>
    <row r="1132" spans="1:100">
      <c r="B1132" s="2"/>
      <c r="F1132" s="2"/>
      <c r="H1132" s="3"/>
      <c r="I1132" s="3"/>
      <c r="J1132" s="3"/>
      <c r="K1132" s="3"/>
      <c r="L1132" s="1"/>
      <c r="M1132" s="4"/>
      <c r="O1132" s="1"/>
      <c r="U1132" s="1"/>
      <c r="V1132"/>
      <c r="X1132" s="111"/>
      <c r="Z1132"/>
      <c r="AA1132"/>
      <c r="AB1132"/>
      <c r="AD1132" s="103"/>
      <c r="AE1132" s="103"/>
      <c r="AH1132"/>
      <c r="AK1132" s="107"/>
      <c r="AL1132" s="107"/>
      <c r="AM1132" s="1"/>
      <c r="AP1132" s="100"/>
      <c r="AQ1132" s="100"/>
      <c r="AR1132" s="100"/>
      <c r="AS1132" s="3"/>
      <c r="AT1132" s="151"/>
      <c r="AU1132"/>
      <c r="AV1132" s="147"/>
      <c r="AY1132" s="182"/>
      <c r="BA1132" s="100"/>
      <c r="BB1132" s="100"/>
      <c r="BC1132" s="147"/>
      <c r="BE1132" s="1"/>
      <c r="BI1132"/>
      <c r="BK1132"/>
      <c r="BL1132" s="152"/>
      <c r="BM1132" s="1"/>
      <c r="BN1132" s="103"/>
      <c r="BO1132" s="147"/>
      <c r="BQ1132" s="147"/>
      <c r="BR1132" s="6"/>
      <c r="BS1132" s="11"/>
      <c r="BT1132" s="105"/>
      <c r="BU1132" s="105"/>
      <c r="BW1132" s="5"/>
      <c r="BX1132" s="5"/>
      <c r="CA1132" s="6"/>
      <c r="CB1132" s="1"/>
      <c r="CD1132" s="23"/>
      <c r="CE1132" s="23"/>
      <c r="CF1132" s="8"/>
      <c r="CG1132" s="107"/>
      <c r="CI1132" s="109"/>
      <c r="CK1132" s="10"/>
      <c r="CL1132" s="106"/>
      <c r="CR1132" s="1"/>
      <c r="CS1132" s="1"/>
      <c r="CT1132" s="1"/>
    </row>
    <row r="1133" spans="1:100">
      <c r="B1133" s="2"/>
      <c r="F1133" s="2"/>
      <c r="H1133" s="3"/>
      <c r="I1133" s="3"/>
      <c r="J1133" s="3"/>
      <c r="K1133" s="3"/>
      <c r="L1133" s="1"/>
      <c r="M1133" s="4"/>
      <c r="O1133" s="1"/>
      <c r="U1133" s="1"/>
      <c r="V1133"/>
      <c r="X1133" s="111"/>
      <c r="Z1133"/>
      <c r="AA1133"/>
      <c r="AB1133"/>
      <c r="AD1133" s="103"/>
      <c r="AE1133" s="103"/>
      <c r="AH1133"/>
      <c r="AK1133" s="107"/>
      <c r="AL1133" s="107"/>
      <c r="AM1133" s="1"/>
      <c r="AP1133" s="100"/>
      <c r="AQ1133" s="100"/>
      <c r="AR1133" s="100"/>
      <c r="AS1133" s="3"/>
      <c r="AT1133" s="151"/>
      <c r="AU1133"/>
      <c r="AV1133" s="147"/>
      <c r="AY1133" s="182"/>
      <c r="BA1133" s="100"/>
      <c r="BB1133" s="100"/>
      <c r="BC1133" s="147"/>
      <c r="BE1133" s="1"/>
      <c r="BI1133"/>
      <c r="BK1133"/>
      <c r="BL1133" s="152"/>
      <c r="BM1133" s="1"/>
      <c r="BN1133" s="103"/>
      <c r="BO1133" s="147"/>
      <c r="BQ1133" s="147"/>
      <c r="BR1133" s="147"/>
      <c r="BS1133" s="11"/>
      <c r="BT1133" s="105"/>
      <c r="BU1133" s="105"/>
      <c r="BW1133" s="5"/>
      <c r="BX1133" s="5"/>
      <c r="CA1133" s="6"/>
      <c r="CB1133" s="1"/>
      <c r="CD1133" s="23"/>
      <c r="CE1133" s="23"/>
      <c r="CF1133" s="8"/>
      <c r="CG1133" s="107"/>
      <c r="CI1133" s="109"/>
      <c r="CK1133" s="10"/>
      <c r="CL1133" s="106"/>
      <c r="CR1133" s="1"/>
      <c r="CS1133" s="1"/>
      <c r="CT1133" s="1"/>
    </row>
    <row r="1134" spans="1:100">
      <c r="B1134" s="2"/>
      <c r="F1134" s="2"/>
      <c r="H1134" s="3"/>
      <c r="I1134" s="3"/>
      <c r="J1134" s="3"/>
      <c r="K1134" s="3"/>
      <c r="L1134" s="1"/>
      <c r="M1134" s="4"/>
      <c r="O1134" s="1"/>
      <c r="U1134" s="1"/>
      <c r="V1134"/>
      <c r="X1134" s="111"/>
      <c r="Z1134"/>
      <c r="AA1134"/>
      <c r="AB1134"/>
      <c r="AD1134" s="103"/>
      <c r="AE1134" s="103"/>
      <c r="AH1134"/>
      <c r="AK1134" s="107"/>
      <c r="AL1134" s="107"/>
      <c r="AM1134" s="1"/>
      <c r="AP1134" s="100"/>
      <c r="AQ1134" s="100"/>
      <c r="AR1134" s="100"/>
      <c r="AS1134" s="3"/>
      <c r="AT1134" s="151"/>
      <c r="AU1134"/>
      <c r="AV1134" s="147"/>
      <c r="AY1134" s="182"/>
      <c r="BA1134" s="100"/>
      <c r="BB1134" s="100"/>
      <c r="BC1134" s="147"/>
      <c r="BE1134" s="1"/>
      <c r="BI1134"/>
      <c r="BK1134"/>
      <c r="BL1134" s="152"/>
      <c r="BM1134" s="1"/>
      <c r="BN1134" s="103"/>
      <c r="BO1134" s="147"/>
      <c r="BQ1134" s="147"/>
      <c r="BR1134" s="6"/>
      <c r="BS1134" s="11"/>
      <c r="BT1134" s="105"/>
      <c r="BU1134" s="105"/>
      <c r="BW1134" s="5"/>
      <c r="BX1134" s="5"/>
      <c r="CA1134" s="6"/>
      <c r="CB1134" s="1"/>
      <c r="CD1134" s="23"/>
      <c r="CE1134" s="23"/>
      <c r="CF1134" s="8"/>
      <c r="CG1134" s="107"/>
      <c r="CI1134" s="109"/>
      <c r="CK1134" s="10"/>
      <c r="CL1134" s="106"/>
      <c r="CR1134" s="1"/>
      <c r="CS1134" s="1"/>
      <c r="CT1134" s="1"/>
    </row>
    <row r="1135" spans="1:100">
      <c r="B1135" s="2"/>
      <c r="F1135" s="2"/>
      <c r="H1135" s="3"/>
      <c r="I1135" s="3"/>
      <c r="J1135" s="3"/>
      <c r="K1135" s="3"/>
      <c r="L1135" s="1"/>
      <c r="M1135" s="4"/>
      <c r="O1135" s="1"/>
      <c r="U1135" s="1"/>
      <c r="V1135"/>
      <c r="X1135" s="111"/>
      <c r="Z1135"/>
      <c r="AA1135"/>
      <c r="AB1135"/>
      <c r="AD1135" s="103"/>
      <c r="AE1135" s="103"/>
      <c r="AH1135"/>
      <c r="AK1135" s="107"/>
      <c r="AL1135" s="107"/>
      <c r="AM1135" s="1"/>
      <c r="AP1135" s="100"/>
      <c r="AQ1135" s="100"/>
      <c r="AR1135" s="100"/>
      <c r="AS1135" s="3"/>
      <c r="AT1135" s="151"/>
      <c r="AU1135"/>
      <c r="AV1135" s="147"/>
      <c r="AY1135" s="182"/>
      <c r="BA1135" s="100"/>
      <c r="BB1135" s="100"/>
      <c r="BC1135" s="147"/>
      <c r="BE1135" s="1"/>
      <c r="BI1135"/>
      <c r="BK1135" s="103"/>
      <c r="BL1135" s="152"/>
      <c r="BM1135" s="1"/>
      <c r="BN1135" s="103"/>
      <c r="BO1135" s="147"/>
      <c r="BQ1135" s="147"/>
      <c r="BR1135" s="6"/>
      <c r="BS1135" s="11"/>
      <c r="BT1135" s="105"/>
      <c r="BU1135" s="105"/>
      <c r="BW1135" s="5"/>
      <c r="BX1135" s="5"/>
      <c r="CA1135" s="6"/>
      <c r="CB1135" s="1"/>
      <c r="CD1135" s="23"/>
      <c r="CE1135" s="23"/>
      <c r="CF1135" s="8"/>
      <c r="CG1135" s="107"/>
      <c r="CI1135" s="109"/>
      <c r="CK1135" s="10"/>
      <c r="CL1135" s="106"/>
      <c r="CR1135" s="1"/>
      <c r="CS1135" s="1"/>
      <c r="CT1135" s="1"/>
    </row>
    <row r="1136" spans="1:100">
      <c r="B1136" s="2"/>
      <c r="F1136" s="2"/>
      <c r="H1136" s="3"/>
      <c r="I1136" s="3"/>
      <c r="J1136" s="3"/>
      <c r="K1136" s="3"/>
      <c r="L1136" s="1"/>
      <c r="M1136" s="4"/>
      <c r="O1136" s="1"/>
      <c r="U1136" s="1"/>
      <c r="V1136"/>
      <c r="X1136" s="111"/>
      <c r="Z1136"/>
      <c r="AA1136"/>
      <c r="AB1136"/>
      <c r="AD1136" s="103"/>
      <c r="AE1136" s="103"/>
      <c r="AH1136"/>
      <c r="AK1136" s="107"/>
      <c r="AL1136" s="107"/>
      <c r="AM1136" s="1"/>
      <c r="AP1136" s="100"/>
      <c r="AQ1136" s="100"/>
      <c r="AR1136" s="100"/>
      <c r="AS1136" s="3"/>
      <c r="AT1136" s="151"/>
      <c r="AU1136"/>
      <c r="AV1136" s="147"/>
      <c r="AY1136" s="182"/>
      <c r="BA1136" s="100"/>
      <c r="BB1136" s="100"/>
      <c r="BC1136" s="147"/>
      <c r="BE1136" s="1"/>
      <c r="BI1136"/>
      <c r="BK1136" s="103"/>
      <c r="BL1136" s="152"/>
      <c r="BM1136" s="1"/>
      <c r="BN1136" s="103"/>
      <c r="BO1136" s="147"/>
      <c r="BQ1136" s="147"/>
      <c r="BR1136" s="6"/>
      <c r="BS1136" s="11"/>
      <c r="BT1136" s="105"/>
      <c r="BU1136" s="105"/>
      <c r="BW1136" s="5"/>
      <c r="BX1136" s="5"/>
      <c r="CA1136" s="6"/>
      <c r="CB1136" s="1"/>
      <c r="CD1136" s="23"/>
      <c r="CE1136" s="23"/>
      <c r="CF1136" s="8"/>
      <c r="CG1136" s="107"/>
      <c r="CI1136" s="109"/>
      <c r="CK1136" s="10"/>
      <c r="CL1136" s="106"/>
      <c r="CR1136" s="1"/>
      <c r="CS1136" s="1"/>
      <c r="CT1136" s="1"/>
    </row>
    <row r="1137" spans="1:100">
      <c r="B1137" s="2"/>
      <c r="F1137" s="2"/>
      <c r="H1137" s="3"/>
      <c r="I1137" s="3"/>
      <c r="J1137" s="3"/>
      <c r="K1137" s="3"/>
      <c r="L1137" s="1"/>
      <c r="M1137" s="4"/>
      <c r="O1137" s="1"/>
      <c r="U1137" s="1"/>
      <c r="V1137"/>
      <c r="X1137" s="111"/>
      <c r="Z1137"/>
      <c r="AA1137"/>
      <c r="AB1137"/>
      <c r="AD1137" s="103"/>
      <c r="AE1137" s="103"/>
      <c r="AH1137"/>
      <c r="AK1137" s="107"/>
      <c r="AL1137" s="107"/>
      <c r="AM1137" s="1"/>
      <c r="AP1137" s="100"/>
      <c r="AQ1137" s="100"/>
      <c r="AR1137" s="100"/>
      <c r="AS1137" s="3"/>
      <c r="AT1137" s="151"/>
      <c r="AU1137"/>
      <c r="AV1137" s="147"/>
      <c r="AY1137" s="182"/>
      <c r="BA1137" s="100"/>
      <c r="BB1137" s="100"/>
      <c r="BC1137" s="147"/>
      <c r="BE1137" s="1"/>
      <c r="BI1137"/>
      <c r="BK1137" s="103"/>
      <c r="BL1137" s="152"/>
      <c r="BM1137" s="1"/>
      <c r="BN1137" s="103"/>
      <c r="BO1137" s="147"/>
      <c r="BQ1137" s="147"/>
      <c r="BR1137" s="6"/>
      <c r="BS1137" s="11"/>
      <c r="BT1137" s="105"/>
      <c r="BU1137" s="105"/>
      <c r="BW1137" s="5"/>
      <c r="BX1137" s="5"/>
      <c r="CA1137" s="6"/>
      <c r="CB1137" s="1"/>
      <c r="CD1137" s="23"/>
      <c r="CE1137" s="23"/>
      <c r="CF1137" s="8"/>
      <c r="CG1137" s="107"/>
      <c r="CI1137" s="109"/>
      <c r="CK1137" s="10"/>
      <c r="CL1137" s="106"/>
      <c r="CR1137" s="1"/>
      <c r="CS1137" s="1"/>
      <c r="CT1137" s="1"/>
    </row>
    <row r="1138" spans="1:100" s="145" customFormat="1">
      <c r="A1138" s="2"/>
      <c r="B1138" s="2"/>
      <c r="C1138" s="1"/>
      <c r="D1138" s="1"/>
      <c r="E1138" s="2"/>
      <c r="F1138" s="2"/>
      <c r="G1138" s="3"/>
      <c r="H1138" s="3"/>
      <c r="I1138" s="3"/>
      <c r="J1138" s="3"/>
      <c r="K1138" s="3"/>
      <c r="L1138" s="1"/>
      <c r="M1138" s="4"/>
      <c r="N1138" s="1"/>
      <c r="O1138" s="1"/>
      <c r="P1138"/>
      <c r="Q1138"/>
      <c r="R1138"/>
      <c r="S1138"/>
      <c r="T1138" s="1"/>
      <c r="U1138" s="1"/>
      <c r="V1138"/>
      <c r="W1138" s="1"/>
      <c r="X1138" s="111"/>
      <c r="Y1138" s="103"/>
      <c r="Z1138"/>
      <c r="AA1138"/>
      <c r="AB1138"/>
      <c r="AC1138" s="38"/>
      <c r="AD1138" s="103"/>
      <c r="AE1138" s="103"/>
      <c r="AF1138"/>
      <c r="AG1138"/>
      <c r="AH1138"/>
      <c r="AI1138" s="5"/>
      <c r="AJ1138" s="5"/>
      <c r="AK1138" s="107"/>
      <c r="AL1138" s="107"/>
      <c r="AM1138" s="1"/>
      <c r="AN1138"/>
      <c r="AO1138"/>
      <c r="AP1138" s="100"/>
      <c r="AQ1138" s="100"/>
      <c r="AR1138" s="100"/>
      <c r="AS1138" s="3"/>
      <c r="AT1138" s="151"/>
      <c r="AU1138"/>
      <c r="AV1138" s="147"/>
      <c r="AW1138" s="3"/>
      <c r="AX1138"/>
      <c r="AY1138" s="182"/>
      <c r="AZ1138"/>
      <c r="BA1138" s="100"/>
      <c r="BB1138" s="100"/>
      <c r="BC1138" s="147"/>
      <c r="BD1138" s="1"/>
      <c r="BE1138" s="1"/>
      <c r="BF1138"/>
      <c r="BG1138"/>
      <c r="BH1138"/>
      <c r="BI1138"/>
      <c r="BJ1138" s="1"/>
      <c r="BK1138"/>
      <c r="BL1138" s="152"/>
      <c r="BM1138" s="1"/>
      <c r="BN1138" s="103"/>
      <c r="BO1138" s="147"/>
      <c r="BP1138" s="1"/>
      <c r="BQ1138" s="147"/>
      <c r="BR1138" s="6"/>
      <c r="BS1138" s="11"/>
      <c r="BT1138" s="105"/>
      <c r="BU1138" s="105"/>
      <c r="BV1138"/>
      <c r="BW1138" s="5"/>
      <c r="BX1138" s="5"/>
      <c r="BY1138" s="1"/>
      <c r="BZ1138" s="1"/>
      <c r="CA1138" s="6"/>
      <c r="CB1138" s="1"/>
      <c r="CC1138"/>
      <c r="CD1138" s="23"/>
      <c r="CE1138" s="23"/>
      <c r="CF1138" s="8"/>
      <c r="CG1138" s="107"/>
      <c r="CH1138" s="1"/>
      <c r="CI1138" s="109"/>
      <c r="CJ1138" s="10"/>
      <c r="CK1138" s="10"/>
      <c r="CL1138" s="106"/>
      <c r="CM1138" s="1"/>
      <c r="CN1138" s="1"/>
      <c r="CO1138" s="1"/>
      <c r="CP1138" s="1"/>
      <c r="CQ1138" s="1"/>
      <c r="CR1138" s="1"/>
      <c r="CS1138" s="1"/>
      <c r="CT1138" s="1"/>
      <c r="CU1138"/>
      <c r="CV1138"/>
    </row>
    <row r="1139" spans="1:100">
      <c r="B1139" s="2"/>
      <c r="F1139" s="2"/>
      <c r="H1139" s="3"/>
      <c r="I1139" s="3"/>
      <c r="J1139" s="3"/>
      <c r="K1139" s="3"/>
      <c r="L1139" s="1"/>
      <c r="M1139" s="4"/>
      <c r="O1139" s="1"/>
      <c r="U1139" s="1"/>
      <c r="V1139"/>
      <c r="X1139" s="111"/>
      <c r="Z1139"/>
      <c r="AA1139"/>
      <c r="AB1139"/>
      <c r="AD1139" s="103"/>
      <c r="AE1139" s="103"/>
      <c r="AH1139"/>
      <c r="AK1139" s="107"/>
      <c r="AL1139" s="107"/>
      <c r="AM1139" s="1"/>
      <c r="AP1139" s="100"/>
      <c r="AQ1139" s="100"/>
      <c r="AR1139" s="100"/>
      <c r="AS1139" s="3"/>
      <c r="AT1139" s="151"/>
      <c r="AU1139"/>
      <c r="AV1139" s="147"/>
      <c r="AY1139" s="182"/>
      <c r="BA1139" s="100"/>
      <c r="BB1139" s="100"/>
      <c r="BC1139" s="147"/>
      <c r="BE1139" s="1"/>
      <c r="BI1139"/>
      <c r="BK1139"/>
      <c r="BL1139" s="152"/>
      <c r="BM1139" s="1"/>
      <c r="BN1139" s="103"/>
      <c r="BO1139" s="147"/>
      <c r="BQ1139" s="147"/>
      <c r="BR1139" s="6"/>
      <c r="BS1139" s="11"/>
      <c r="BT1139" s="105"/>
      <c r="BU1139" s="105"/>
      <c r="BW1139" s="5"/>
      <c r="BX1139" s="5"/>
      <c r="CA1139" s="6"/>
      <c r="CB1139" s="1"/>
      <c r="CD1139" s="23"/>
      <c r="CE1139" s="23"/>
      <c r="CF1139" s="8"/>
      <c r="CG1139" s="107"/>
      <c r="CI1139" s="109"/>
      <c r="CK1139" s="10"/>
      <c r="CL1139" s="106"/>
      <c r="CR1139" s="1"/>
      <c r="CS1139" s="1"/>
      <c r="CT1139" s="1"/>
    </row>
    <row r="1140" spans="1:100">
      <c r="A1140" s="158"/>
      <c r="B1140" s="158"/>
      <c r="C1140" s="144"/>
      <c r="D1140" s="144"/>
      <c r="E1140" s="158"/>
      <c r="F1140" s="158"/>
      <c r="G1140" s="137"/>
      <c r="H1140" s="137"/>
      <c r="I1140" s="137"/>
      <c r="J1140" s="137"/>
      <c r="K1140" s="137"/>
      <c r="L1140" s="1"/>
      <c r="M1140" s="4"/>
      <c r="N1140" s="144"/>
      <c r="O1140" s="144"/>
      <c r="P1140" s="145"/>
      <c r="Q1140" s="145"/>
      <c r="R1140" s="145"/>
      <c r="S1140" s="145"/>
      <c r="T1140" s="144"/>
      <c r="U1140" s="144"/>
      <c r="V1140" s="145"/>
      <c r="W1140" s="144"/>
      <c r="X1140" s="172"/>
      <c r="Y1140" s="141"/>
      <c r="Z1140" s="145"/>
      <c r="AA1140" s="145"/>
      <c r="AB1140" s="145"/>
      <c r="AC1140" s="143"/>
      <c r="AD1140" s="141"/>
      <c r="AE1140" s="141"/>
      <c r="AF1140" s="145"/>
      <c r="AG1140" s="145"/>
      <c r="AH1140" s="145"/>
      <c r="AI1140" s="138"/>
      <c r="AJ1140" s="138"/>
      <c r="AK1140" s="138"/>
      <c r="AL1140" s="175"/>
      <c r="AM1140" s="144"/>
      <c r="AN1140" s="145"/>
      <c r="AO1140" s="145"/>
      <c r="AP1140" s="140"/>
      <c r="AQ1140" s="140"/>
      <c r="AR1140" s="140"/>
      <c r="AS1140" s="137"/>
      <c r="AT1140" s="176"/>
      <c r="AU1140" s="145"/>
      <c r="AV1140" s="173"/>
      <c r="AW1140" s="137"/>
      <c r="AX1140" s="145"/>
      <c r="AY1140" s="159"/>
      <c r="AZ1140" s="145"/>
      <c r="BA1140" s="140"/>
      <c r="BB1140" s="140"/>
      <c r="BC1140" s="173"/>
      <c r="BD1140" s="144"/>
      <c r="BE1140" s="144"/>
      <c r="BF1140" s="145"/>
      <c r="BG1140" s="145"/>
      <c r="BH1140" s="145"/>
      <c r="BI1140" s="145"/>
      <c r="BJ1140" s="144"/>
      <c r="BK1140" s="141"/>
      <c r="BL1140" s="186"/>
      <c r="BM1140" s="144"/>
      <c r="BN1140" s="141"/>
      <c r="BO1140" s="173"/>
      <c r="BP1140" s="144"/>
      <c r="BQ1140" s="173"/>
      <c r="BR1140" s="144"/>
      <c r="BS1140" s="137"/>
      <c r="BT1140" s="105"/>
      <c r="BU1140" s="105"/>
      <c r="BV1140" s="145"/>
      <c r="BW1140" s="5"/>
      <c r="BX1140" s="5"/>
      <c r="CA1140" s="6"/>
      <c r="CB1140" s="144"/>
      <c r="CC1140" s="145"/>
      <c r="CD1140" s="187"/>
      <c r="CE1140" s="187"/>
      <c r="CF1140" s="190"/>
      <c r="CG1140" s="175"/>
      <c r="CH1140" s="144"/>
      <c r="CI1140" s="177"/>
      <c r="CJ1140" s="139"/>
      <c r="CK1140" s="139"/>
      <c r="CL1140" s="136"/>
      <c r="CM1140" s="144"/>
      <c r="CN1140" s="144"/>
      <c r="CO1140" s="144"/>
      <c r="CR1140" s="1"/>
      <c r="CS1140" s="1"/>
      <c r="CT1140" s="1"/>
    </row>
    <row r="1141" spans="1:100">
      <c r="A1141" s="158"/>
      <c r="B1141" s="158"/>
      <c r="C1141" s="144"/>
      <c r="D1141" s="144"/>
      <c r="E1141" s="158"/>
      <c r="F1141" s="158"/>
      <c r="G1141" s="137"/>
      <c r="H1141" s="137"/>
      <c r="I1141" s="137"/>
      <c r="J1141" s="137"/>
      <c r="K1141" s="137"/>
      <c r="L1141" s="1"/>
      <c r="M1141" s="4"/>
      <c r="N1141" s="144"/>
      <c r="O1141" s="144"/>
      <c r="P1141" s="145"/>
      <c r="Q1141" s="145"/>
      <c r="R1141" s="145"/>
      <c r="S1141" s="145"/>
      <c r="T1141" s="144"/>
      <c r="U1141" s="144"/>
      <c r="V1141" s="145"/>
      <c r="W1141" s="144"/>
      <c r="X1141" s="172"/>
      <c r="Y1141" s="141"/>
      <c r="Z1141" s="145"/>
      <c r="AA1141" s="145"/>
      <c r="AB1141" s="145"/>
      <c r="AC1141" s="143"/>
      <c r="AD1141" s="141"/>
      <c r="AE1141" s="141"/>
      <c r="AF1141" s="145"/>
      <c r="AG1141" s="145"/>
      <c r="AH1141" s="145"/>
      <c r="AI1141" s="138"/>
      <c r="AJ1141" s="138"/>
      <c r="AK1141" s="175"/>
      <c r="AL1141" s="175"/>
      <c r="AM1141" s="144"/>
      <c r="AN1141" s="145"/>
      <c r="AO1141" s="145"/>
      <c r="AP1141" s="140"/>
      <c r="AQ1141" s="140"/>
      <c r="AR1141" s="140"/>
      <c r="AS1141" s="137"/>
      <c r="AT1141" s="176"/>
      <c r="AU1141" s="145"/>
      <c r="AV1141" s="173"/>
      <c r="AW1141" s="137"/>
      <c r="AX1141" s="145"/>
      <c r="AY1141" s="183"/>
      <c r="AZ1141" s="145"/>
      <c r="BA1141" s="140"/>
      <c r="BB1141" s="140"/>
      <c r="BC1141" s="173"/>
      <c r="BD1141" s="144"/>
      <c r="BE1141" s="144"/>
      <c r="BF1141" s="145"/>
      <c r="BG1141" s="145"/>
      <c r="BH1141" s="145"/>
      <c r="BI1141" s="145"/>
      <c r="BJ1141" s="144"/>
      <c r="BK1141" s="141"/>
      <c r="BL1141" s="186"/>
      <c r="BM1141" s="144"/>
      <c r="BN1141" s="141"/>
      <c r="BO1141" s="173"/>
      <c r="BP1141" s="144"/>
      <c r="BQ1141" s="173"/>
      <c r="BR1141" s="144"/>
      <c r="BS1141" s="137"/>
      <c r="BT1141" s="105"/>
      <c r="BU1141" s="105"/>
      <c r="BV1141" s="145"/>
      <c r="BW1141" s="5"/>
      <c r="BX1141" s="5"/>
      <c r="CA1141" s="6"/>
      <c r="CB1141" s="144"/>
      <c r="CC1141" s="145"/>
      <c r="CD1141" s="187"/>
      <c r="CE1141" s="187"/>
      <c r="CF1141" s="8"/>
      <c r="CG1141" s="175"/>
      <c r="CH1141" s="144"/>
      <c r="CI1141" s="177"/>
      <c r="CJ1141" s="139"/>
      <c r="CK1141" s="139"/>
      <c r="CL1141" s="136"/>
      <c r="CM1141" s="144"/>
      <c r="CN1141" s="144"/>
      <c r="CO1141" s="144"/>
      <c r="CR1141" s="1"/>
      <c r="CS1141" s="1"/>
      <c r="CT1141" s="1"/>
    </row>
    <row r="1142" spans="1:100">
      <c r="B1142" s="2"/>
      <c r="F1142" s="2"/>
      <c r="H1142" s="3"/>
      <c r="I1142" s="3"/>
      <c r="J1142" s="3"/>
      <c r="K1142" s="3"/>
      <c r="L1142" s="1"/>
      <c r="M1142" s="4"/>
      <c r="O1142" s="1"/>
      <c r="U1142" s="1"/>
      <c r="V1142"/>
      <c r="X1142" s="111"/>
      <c r="Z1142"/>
      <c r="AA1142"/>
      <c r="AB1142"/>
      <c r="AD1142" s="103"/>
      <c r="AE1142" s="103"/>
      <c r="AH1142"/>
      <c r="AK1142" s="107"/>
      <c r="AL1142" s="107"/>
      <c r="AM1142" s="1"/>
      <c r="AP1142" s="100"/>
      <c r="AQ1142" s="100"/>
      <c r="AR1142" s="100"/>
      <c r="AS1142" s="3"/>
      <c r="AT1142" s="151"/>
      <c r="AU1142"/>
      <c r="AV1142" s="147"/>
      <c r="AY1142" s="182"/>
      <c r="BA1142" s="100"/>
      <c r="BB1142" s="100"/>
      <c r="BC1142" s="147"/>
      <c r="BE1142" s="1"/>
      <c r="BI1142"/>
      <c r="BK1142"/>
      <c r="BL1142" s="152"/>
      <c r="BM1142" s="1"/>
      <c r="BN1142" s="103"/>
      <c r="BO1142" s="147"/>
      <c r="BQ1142" s="147"/>
      <c r="BR1142" s="6"/>
      <c r="BS1142" s="11"/>
      <c r="BT1142" s="105"/>
      <c r="BU1142" s="105"/>
      <c r="BW1142" s="5"/>
      <c r="BX1142" s="5"/>
      <c r="CA1142" s="6"/>
      <c r="CB1142" s="1"/>
      <c r="CD1142" s="23"/>
      <c r="CE1142" s="23"/>
      <c r="CF1142" s="8"/>
      <c r="CG1142" s="107"/>
      <c r="CI1142" s="109"/>
      <c r="CK1142" s="10"/>
      <c r="CL1142" s="106"/>
      <c r="CR1142" s="1"/>
      <c r="CS1142" s="1"/>
      <c r="CT1142" s="1"/>
    </row>
    <row r="1143" spans="1:100">
      <c r="B1143" s="2"/>
      <c r="F1143" s="2"/>
      <c r="H1143" s="3"/>
      <c r="I1143" s="3"/>
      <c r="J1143" s="3"/>
      <c r="K1143" s="3"/>
      <c r="L1143" s="1"/>
      <c r="M1143" s="4"/>
      <c r="O1143" s="1"/>
      <c r="U1143" s="1"/>
      <c r="V1143"/>
      <c r="X1143" s="111"/>
      <c r="Z1143"/>
      <c r="AA1143"/>
      <c r="AB1143"/>
      <c r="AD1143" s="103"/>
      <c r="AE1143" s="103"/>
      <c r="AH1143"/>
      <c r="AK1143" s="107"/>
      <c r="AL1143" s="107"/>
      <c r="AM1143" s="1"/>
      <c r="AP1143" s="100"/>
      <c r="AQ1143" s="100"/>
      <c r="AR1143" s="100"/>
      <c r="AS1143" s="3"/>
      <c r="AT1143" s="151"/>
      <c r="AU1143"/>
      <c r="AV1143" s="147"/>
      <c r="AY1143" s="182"/>
      <c r="BA1143" s="100"/>
      <c r="BB1143" s="100"/>
      <c r="BC1143" s="147"/>
      <c r="BE1143" s="1"/>
      <c r="BI1143"/>
      <c r="BK1143"/>
      <c r="BL1143" s="152"/>
      <c r="BM1143" s="1"/>
      <c r="BN1143" s="103"/>
      <c r="BO1143" s="147"/>
      <c r="BQ1143" s="147"/>
      <c r="BR1143" s="6"/>
      <c r="BS1143" s="11"/>
      <c r="BT1143" s="105"/>
      <c r="BU1143" s="105"/>
      <c r="BW1143" s="5"/>
      <c r="BX1143" s="5"/>
      <c r="CA1143" s="6"/>
      <c r="CB1143" s="1"/>
      <c r="CD1143" s="23"/>
      <c r="CE1143" s="23"/>
      <c r="CF1143" s="8"/>
      <c r="CG1143" s="107"/>
      <c r="CI1143" s="109"/>
      <c r="CK1143" s="10"/>
      <c r="CL1143" s="106"/>
      <c r="CR1143" s="1"/>
      <c r="CS1143" s="1"/>
      <c r="CT1143" s="1"/>
    </row>
    <row r="1144" spans="1:100">
      <c r="B1144" s="2"/>
      <c r="F1144" s="2"/>
      <c r="H1144" s="3"/>
      <c r="I1144" s="3"/>
      <c r="J1144" s="3"/>
      <c r="K1144" s="3"/>
      <c r="L1144" s="1"/>
      <c r="M1144" s="4"/>
      <c r="O1144" s="1"/>
      <c r="U1144" s="1"/>
      <c r="V1144"/>
      <c r="X1144" s="111"/>
      <c r="Z1144"/>
      <c r="AA1144"/>
      <c r="AB1144"/>
      <c r="AD1144" s="103"/>
      <c r="AE1144" s="103"/>
      <c r="AH1144"/>
      <c r="AK1144" s="107"/>
      <c r="AL1144" s="107"/>
      <c r="AM1144" s="1"/>
      <c r="AP1144" s="100"/>
      <c r="AQ1144" s="100"/>
      <c r="AR1144" s="100"/>
      <c r="AS1144" s="3"/>
      <c r="AT1144" s="151"/>
      <c r="AU1144"/>
      <c r="AV1144" s="147"/>
      <c r="AY1144" s="182"/>
      <c r="BA1144" s="100"/>
      <c r="BB1144" s="100"/>
      <c r="BC1144" s="147"/>
      <c r="BE1144" s="1"/>
      <c r="BI1144"/>
      <c r="BK1144" s="103"/>
      <c r="BL1144" s="152"/>
      <c r="BM1144" s="1"/>
      <c r="BN1144" s="103"/>
      <c r="BO1144" s="147"/>
      <c r="BQ1144" s="147"/>
      <c r="BR1144" s="147"/>
      <c r="BS1144" s="11"/>
      <c r="BT1144" s="105"/>
      <c r="BU1144" s="105"/>
      <c r="BW1144" s="5"/>
      <c r="BX1144" s="5"/>
      <c r="CA1144" s="6"/>
      <c r="CB1144" s="1"/>
      <c r="CD1144" s="23"/>
      <c r="CE1144" s="23"/>
      <c r="CF1144" s="8"/>
      <c r="CG1144" s="107"/>
      <c r="CI1144" s="109"/>
      <c r="CK1144" s="10"/>
      <c r="CL1144" s="106"/>
      <c r="CR1144" s="1"/>
      <c r="CS1144" s="1"/>
      <c r="CT1144" s="1"/>
    </row>
    <row r="1145" spans="1:100">
      <c r="B1145" s="2"/>
      <c r="F1145" s="2"/>
      <c r="H1145" s="3"/>
      <c r="I1145" s="3"/>
      <c r="J1145" s="3"/>
      <c r="K1145" s="3"/>
      <c r="L1145" s="1"/>
      <c r="M1145" s="4"/>
      <c r="O1145" s="1"/>
      <c r="U1145" s="1"/>
      <c r="V1145"/>
      <c r="X1145" s="164"/>
      <c r="Y1145" s="165"/>
      <c r="Z1145"/>
      <c r="AA1145"/>
      <c r="AB1145"/>
      <c r="AD1145" s="103"/>
      <c r="AE1145" s="103"/>
      <c r="AK1145" s="107"/>
      <c r="AL1145" s="107"/>
      <c r="AM1145" s="1"/>
      <c r="AP1145" s="100"/>
      <c r="AQ1145" s="100"/>
      <c r="AR1145" s="100"/>
      <c r="AS1145" s="3"/>
      <c r="AT1145" s="151"/>
      <c r="AU1145"/>
      <c r="AV1145" s="147"/>
      <c r="AY1145" s="182"/>
      <c r="BA1145" s="100"/>
      <c r="BB1145" s="100"/>
      <c r="BC1145" s="147"/>
      <c r="BE1145" s="1"/>
      <c r="BI1145"/>
      <c r="BK1145"/>
      <c r="BL1145" s="152"/>
      <c r="BM1145" s="1"/>
      <c r="BN1145" s="103"/>
      <c r="BO1145" s="147"/>
      <c r="BQ1145" s="147"/>
      <c r="BR1145" s="6"/>
      <c r="BS1145" s="11"/>
      <c r="BT1145" s="105"/>
      <c r="BU1145" s="105"/>
      <c r="BW1145" s="5"/>
      <c r="BX1145" s="5"/>
      <c r="CA1145" s="6"/>
      <c r="CB1145" s="1"/>
      <c r="CD1145" s="23"/>
      <c r="CE1145" s="23"/>
      <c r="CF1145" s="8"/>
      <c r="CG1145" s="107"/>
      <c r="CI1145" s="109"/>
      <c r="CK1145" s="10"/>
      <c r="CL1145" s="106"/>
      <c r="CR1145" s="1"/>
      <c r="CS1145" s="1"/>
      <c r="CT1145" s="1"/>
    </row>
    <row r="1146" spans="1:100">
      <c r="B1146" s="2"/>
      <c r="F1146" s="2"/>
      <c r="H1146" s="3"/>
      <c r="I1146" s="3"/>
      <c r="J1146" s="3"/>
      <c r="K1146" s="3"/>
      <c r="L1146" s="1"/>
      <c r="M1146" s="4"/>
      <c r="O1146" s="1"/>
      <c r="U1146" s="1"/>
      <c r="V1146"/>
      <c r="X1146" s="164"/>
      <c r="Z1146"/>
      <c r="AA1146"/>
      <c r="AB1146"/>
      <c r="AD1146" s="103"/>
      <c r="AE1146" s="103"/>
      <c r="AH1146"/>
      <c r="AK1146" s="107"/>
      <c r="AL1146" s="107"/>
      <c r="AM1146" s="1"/>
      <c r="AP1146" s="100"/>
      <c r="AQ1146" s="100"/>
      <c r="AR1146" s="100"/>
      <c r="AS1146" s="3"/>
      <c r="AT1146" s="151"/>
      <c r="AU1146"/>
      <c r="AV1146" s="147"/>
      <c r="AY1146" s="182"/>
      <c r="BA1146" s="100"/>
      <c r="BB1146" s="100"/>
      <c r="BC1146" s="147"/>
      <c r="BE1146" s="1"/>
      <c r="BI1146"/>
      <c r="BK1146"/>
      <c r="BL1146" s="152"/>
      <c r="BM1146" s="1"/>
      <c r="BN1146" s="103"/>
      <c r="BO1146" s="147"/>
      <c r="BQ1146" s="147"/>
      <c r="BR1146" s="6"/>
      <c r="BS1146" s="11"/>
      <c r="BT1146" s="105"/>
      <c r="BU1146" s="105"/>
      <c r="BW1146" s="5"/>
      <c r="BX1146" s="5"/>
      <c r="CA1146" s="6"/>
      <c r="CB1146" s="1"/>
      <c r="CD1146" s="23"/>
      <c r="CE1146" s="23"/>
      <c r="CF1146" s="8"/>
      <c r="CG1146" s="107"/>
      <c r="CI1146" s="109"/>
      <c r="CK1146" s="10"/>
      <c r="CL1146" s="106"/>
      <c r="CR1146" s="1"/>
      <c r="CS1146" s="1"/>
      <c r="CT1146" s="1"/>
    </row>
    <row r="1147" spans="1:100">
      <c r="B1147" s="2"/>
      <c r="F1147" s="2"/>
      <c r="H1147" s="3"/>
      <c r="I1147" s="3"/>
      <c r="J1147" s="3"/>
      <c r="K1147" s="3"/>
      <c r="L1147" s="1"/>
      <c r="M1147" s="4"/>
      <c r="O1147" s="1"/>
      <c r="U1147" s="1"/>
      <c r="V1147"/>
      <c r="X1147" s="164"/>
      <c r="Z1147"/>
      <c r="AA1147"/>
      <c r="AB1147"/>
      <c r="AD1147" s="103"/>
      <c r="AE1147" s="103"/>
      <c r="AH1147"/>
      <c r="AK1147" s="107"/>
      <c r="AL1147" s="107"/>
      <c r="AM1147" s="1"/>
      <c r="AP1147" s="100"/>
      <c r="AQ1147" s="100"/>
      <c r="AR1147" s="100"/>
      <c r="AS1147" s="3"/>
      <c r="AT1147" s="151"/>
      <c r="AU1147"/>
      <c r="AV1147" s="147"/>
      <c r="AY1147" s="182"/>
      <c r="BA1147" s="100"/>
      <c r="BB1147" s="100"/>
      <c r="BC1147" s="147"/>
      <c r="BE1147" s="1"/>
      <c r="BI1147"/>
      <c r="BK1147"/>
      <c r="BL1147" s="152"/>
      <c r="BM1147" s="1"/>
      <c r="BN1147" s="103"/>
      <c r="BO1147" s="147"/>
      <c r="BQ1147" s="147"/>
      <c r="BR1147" s="6"/>
      <c r="BS1147" s="11"/>
      <c r="BT1147" s="105"/>
      <c r="BU1147" s="105"/>
      <c r="BW1147" s="5"/>
      <c r="BX1147" s="5"/>
      <c r="CA1147" s="6"/>
      <c r="CB1147" s="1"/>
      <c r="CD1147" s="23"/>
      <c r="CE1147" s="23"/>
      <c r="CF1147" s="8"/>
      <c r="CG1147" s="107"/>
      <c r="CI1147" s="109"/>
      <c r="CK1147" s="10"/>
      <c r="CL1147" s="106"/>
      <c r="CR1147" s="1"/>
      <c r="CS1147" s="1"/>
      <c r="CT1147" s="1"/>
    </row>
    <row r="1148" spans="1:100">
      <c r="B1148" s="2"/>
      <c r="F1148" s="2"/>
      <c r="H1148" s="3"/>
      <c r="I1148" s="3"/>
      <c r="J1148" s="3"/>
      <c r="K1148" s="3"/>
      <c r="L1148" s="1"/>
      <c r="M1148" s="4"/>
      <c r="O1148" s="1"/>
      <c r="U1148" s="1"/>
      <c r="V1148"/>
      <c r="X1148" s="164"/>
      <c r="Z1148"/>
      <c r="AA1148"/>
      <c r="AB1148"/>
      <c r="AD1148" s="103"/>
      <c r="AE1148" s="103"/>
      <c r="AH1148"/>
      <c r="AK1148" s="107"/>
      <c r="AL1148" s="107"/>
      <c r="AM1148" s="1"/>
      <c r="AP1148" s="100"/>
      <c r="AQ1148" s="100"/>
      <c r="AR1148" s="100"/>
      <c r="AS1148" s="3"/>
      <c r="AT1148" s="151"/>
      <c r="AU1148"/>
      <c r="AV1148" s="147"/>
      <c r="AY1148" s="182"/>
      <c r="BA1148" s="100"/>
      <c r="BB1148" s="100"/>
      <c r="BC1148" s="147"/>
      <c r="BE1148" s="1"/>
      <c r="BI1148"/>
      <c r="BK1148"/>
      <c r="BL1148" s="152"/>
      <c r="BM1148" s="1"/>
      <c r="BN1148" s="103"/>
      <c r="BO1148" s="147"/>
      <c r="BQ1148" s="147"/>
      <c r="BR1148" s="6"/>
      <c r="BS1148" s="11"/>
      <c r="BT1148" s="105"/>
      <c r="BU1148" s="105"/>
      <c r="BW1148" s="5"/>
      <c r="BX1148" s="5"/>
      <c r="CA1148" s="6"/>
      <c r="CB1148" s="1"/>
      <c r="CD1148" s="23"/>
      <c r="CE1148" s="23"/>
      <c r="CF1148" s="8"/>
      <c r="CG1148" s="107"/>
      <c r="CI1148" s="109"/>
      <c r="CK1148" s="10"/>
      <c r="CL1148" s="106"/>
      <c r="CR1148" s="1"/>
      <c r="CS1148" s="1"/>
      <c r="CT1148" s="1"/>
    </row>
    <row r="1149" spans="1:100">
      <c r="B1149" s="2"/>
      <c r="F1149" s="2"/>
      <c r="H1149" s="3"/>
      <c r="I1149" s="3"/>
      <c r="J1149" s="3"/>
      <c r="K1149" s="3"/>
      <c r="L1149" s="1"/>
      <c r="M1149" s="4"/>
      <c r="O1149" s="1"/>
      <c r="U1149" s="1"/>
      <c r="V1149"/>
      <c r="X1149" s="164"/>
      <c r="Z1149"/>
      <c r="AA1149"/>
      <c r="AB1149"/>
      <c r="AD1149" s="103"/>
      <c r="AE1149" s="103"/>
      <c r="AH1149"/>
      <c r="AK1149" s="107"/>
      <c r="AL1149" s="107"/>
      <c r="AM1149" s="1"/>
      <c r="AP1149" s="100"/>
      <c r="AQ1149" s="100"/>
      <c r="AR1149" s="100"/>
      <c r="AS1149" s="3"/>
      <c r="AT1149" s="151"/>
      <c r="AU1149"/>
      <c r="AV1149" s="147"/>
      <c r="AY1149" s="182"/>
      <c r="BA1149" s="100"/>
      <c r="BB1149" s="100"/>
      <c r="BC1149" s="147"/>
      <c r="BE1149" s="1"/>
      <c r="BI1149"/>
      <c r="BK1149"/>
      <c r="BL1149" s="152"/>
      <c r="BM1149" s="1"/>
      <c r="BN1149" s="103"/>
      <c r="BO1149" s="147"/>
      <c r="BQ1149" s="147"/>
      <c r="BR1149" s="6"/>
      <c r="BS1149" s="11"/>
      <c r="BT1149" s="105"/>
      <c r="BU1149" s="105"/>
      <c r="BW1149" s="5"/>
      <c r="BX1149" s="5"/>
      <c r="CA1149" s="6"/>
      <c r="CB1149" s="1"/>
      <c r="CD1149" s="23"/>
      <c r="CE1149" s="23"/>
      <c r="CF1149" s="8"/>
      <c r="CG1149" s="107"/>
      <c r="CI1149" s="109"/>
      <c r="CK1149" s="10"/>
      <c r="CL1149" s="106"/>
      <c r="CR1149" s="1"/>
      <c r="CS1149" s="1"/>
      <c r="CT1149" s="1"/>
    </row>
    <row r="1150" spans="1:100">
      <c r="B1150" s="2"/>
      <c r="F1150" s="2"/>
      <c r="H1150" s="3"/>
      <c r="I1150" s="3"/>
      <c r="J1150" s="3"/>
      <c r="K1150" s="3"/>
      <c r="L1150" s="1"/>
      <c r="M1150" s="4"/>
      <c r="O1150" s="1"/>
      <c r="U1150" s="1"/>
      <c r="V1150"/>
      <c r="X1150" s="164"/>
      <c r="Z1150"/>
      <c r="AA1150"/>
      <c r="AB1150"/>
      <c r="AD1150" s="103"/>
      <c r="AE1150" s="103"/>
      <c r="AH1150"/>
      <c r="AK1150" s="107"/>
      <c r="AL1150" s="107"/>
      <c r="AM1150" s="1"/>
      <c r="AP1150" s="100"/>
      <c r="AQ1150" s="100"/>
      <c r="AR1150" s="100"/>
      <c r="AS1150" s="3"/>
      <c r="AT1150" s="151"/>
      <c r="AU1150"/>
      <c r="AV1150" s="147"/>
      <c r="AY1150" s="182"/>
      <c r="BA1150" s="100"/>
      <c r="BB1150" s="100"/>
      <c r="BC1150" s="147"/>
      <c r="BE1150" s="1"/>
      <c r="BI1150"/>
      <c r="BK1150"/>
      <c r="BL1150" s="152"/>
      <c r="BM1150" s="1"/>
      <c r="BN1150" s="103"/>
      <c r="BO1150" s="147"/>
      <c r="BQ1150" s="147"/>
      <c r="BR1150" s="6"/>
      <c r="BS1150" s="11"/>
      <c r="BT1150" s="105"/>
      <c r="BU1150" s="105"/>
      <c r="BW1150" s="5"/>
      <c r="BX1150" s="5"/>
      <c r="CA1150" s="6"/>
      <c r="CB1150" s="1"/>
      <c r="CD1150" s="23"/>
      <c r="CE1150" s="23"/>
      <c r="CF1150" s="8"/>
      <c r="CG1150" s="107"/>
      <c r="CI1150" s="109"/>
      <c r="CK1150" s="10"/>
      <c r="CL1150" s="106"/>
      <c r="CR1150" s="1"/>
      <c r="CS1150" s="1"/>
      <c r="CT1150" s="1"/>
    </row>
    <row r="1151" spans="1:100">
      <c r="B1151" s="2"/>
      <c r="F1151" s="2"/>
      <c r="H1151" s="3"/>
      <c r="I1151" s="3"/>
      <c r="J1151" s="3"/>
      <c r="K1151" s="3"/>
      <c r="L1151" s="1"/>
      <c r="M1151" s="4"/>
      <c r="O1151" s="1"/>
      <c r="U1151" s="1"/>
      <c r="V1151"/>
      <c r="X1151" s="164"/>
      <c r="Z1151"/>
      <c r="AA1151"/>
      <c r="AB1151"/>
      <c r="AD1151" s="103"/>
      <c r="AE1151" s="103"/>
      <c r="AH1151"/>
      <c r="AK1151" s="107"/>
      <c r="AL1151" s="107"/>
      <c r="AM1151" s="1"/>
      <c r="AP1151" s="100"/>
      <c r="AQ1151" s="100"/>
      <c r="AR1151" s="100"/>
      <c r="AS1151" s="3"/>
      <c r="AT1151" s="151"/>
      <c r="AU1151"/>
      <c r="AV1151" s="147"/>
      <c r="AY1151" s="182"/>
      <c r="BA1151" s="100"/>
      <c r="BB1151" s="100"/>
      <c r="BC1151" s="147"/>
      <c r="BE1151" s="1"/>
      <c r="BI1151"/>
      <c r="BK1151" s="103"/>
      <c r="BL1151" s="152"/>
      <c r="BM1151" s="1"/>
      <c r="BN1151" s="103"/>
      <c r="BO1151" s="6"/>
      <c r="BQ1151" s="6"/>
      <c r="BR1151" s="6"/>
      <c r="BS1151" s="11"/>
      <c r="BT1151" s="105"/>
      <c r="BU1151" s="105"/>
      <c r="BW1151" s="5"/>
      <c r="BX1151" s="5"/>
      <c r="CA1151" s="6"/>
      <c r="CB1151" s="1"/>
      <c r="CD1151" s="23"/>
      <c r="CE1151" s="23"/>
      <c r="CF1151" s="8"/>
      <c r="CG1151" s="107"/>
      <c r="CI1151" s="109"/>
      <c r="CK1151" s="10"/>
      <c r="CL1151" s="106"/>
      <c r="CR1151" s="1"/>
      <c r="CS1151" s="1"/>
      <c r="CT1151" s="1"/>
    </row>
    <row r="1152" spans="1:100">
      <c r="B1152" s="2"/>
      <c r="F1152" s="2"/>
      <c r="H1152" s="3"/>
      <c r="I1152" s="3"/>
      <c r="J1152" s="3"/>
      <c r="K1152" s="3"/>
      <c r="L1152" s="1"/>
      <c r="M1152" s="4"/>
      <c r="O1152" s="1"/>
      <c r="U1152" s="1"/>
      <c r="V1152"/>
      <c r="X1152" s="164"/>
      <c r="Z1152"/>
      <c r="AA1152"/>
      <c r="AB1152"/>
      <c r="AD1152" s="103"/>
      <c r="AE1152" s="103"/>
      <c r="AH1152"/>
      <c r="AK1152" s="107"/>
      <c r="AL1152" s="107"/>
      <c r="AM1152" s="1"/>
      <c r="AP1152" s="100"/>
      <c r="AQ1152" s="100"/>
      <c r="AR1152" s="100"/>
      <c r="AS1152" s="3"/>
      <c r="AT1152" s="151"/>
      <c r="AU1152"/>
      <c r="AV1152" s="147"/>
      <c r="AY1152" s="182"/>
      <c r="BA1152" s="100"/>
      <c r="BB1152" s="100"/>
      <c r="BC1152" s="147"/>
      <c r="BE1152" s="1"/>
      <c r="BI1152"/>
      <c r="BK1152" s="103"/>
      <c r="BL1152" s="152"/>
      <c r="BM1152" s="1"/>
      <c r="BN1152" s="103"/>
      <c r="BO1152" s="147"/>
      <c r="BQ1152" s="147"/>
      <c r="BR1152" s="6"/>
      <c r="BS1152" s="11"/>
      <c r="BT1152" s="105"/>
      <c r="BU1152" s="105"/>
      <c r="BW1152" s="5"/>
      <c r="BX1152" s="5"/>
      <c r="CA1152" s="6"/>
      <c r="CB1152" s="1"/>
      <c r="CD1152" s="23"/>
      <c r="CE1152" s="23"/>
      <c r="CF1152" s="8"/>
      <c r="CG1152" s="107"/>
      <c r="CI1152" s="109"/>
      <c r="CK1152" s="10"/>
      <c r="CL1152" s="106"/>
      <c r="CR1152" s="1"/>
      <c r="CS1152" s="1"/>
      <c r="CT1152" s="1"/>
    </row>
    <row r="1153" spans="2:98">
      <c r="B1153" s="2"/>
      <c r="F1153" s="2"/>
      <c r="H1153" s="3"/>
      <c r="I1153" s="3"/>
      <c r="J1153" s="3"/>
      <c r="K1153" s="3"/>
      <c r="L1153" s="1"/>
      <c r="M1153" s="4"/>
      <c r="O1153" s="1"/>
      <c r="U1153" s="1"/>
      <c r="V1153"/>
      <c r="X1153" s="164"/>
      <c r="Z1153"/>
      <c r="AA1153"/>
      <c r="AB1153"/>
      <c r="AD1153" s="103"/>
      <c r="AE1153" s="103"/>
      <c r="AK1153" s="107"/>
      <c r="AL1153" s="107"/>
      <c r="AM1153" s="1"/>
      <c r="AP1153" s="100"/>
      <c r="AQ1153" s="100"/>
      <c r="AR1153" s="100"/>
      <c r="AS1153" s="3"/>
      <c r="AT1153" s="151"/>
      <c r="AU1153"/>
      <c r="AV1153" s="147"/>
      <c r="AY1153" s="182"/>
      <c r="BA1153" s="100"/>
      <c r="BB1153" s="100"/>
      <c r="BC1153" s="147"/>
      <c r="BE1153" s="1"/>
      <c r="BI1153"/>
      <c r="BK1153" s="103"/>
      <c r="BL1153" s="152"/>
      <c r="BM1153" s="1"/>
      <c r="BN1153" s="103"/>
      <c r="BO1153" s="147"/>
      <c r="BQ1153" s="147"/>
      <c r="BR1153" s="6"/>
      <c r="BS1153" s="11"/>
      <c r="BT1153" s="105"/>
      <c r="BU1153" s="105"/>
      <c r="BW1153" s="5"/>
      <c r="BX1153" s="5"/>
      <c r="CA1153" s="6"/>
      <c r="CB1153" s="1"/>
      <c r="CD1153" s="23"/>
      <c r="CE1153" s="23"/>
      <c r="CF1153" s="8"/>
      <c r="CG1153" s="107"/>
      <c r="CI1153" s="109"/>
      <c r="CK1153" s="10"/>
      <c r="CL1153" s="106"/>
      <c r="CR1153" s="1"/>
      <c r="CS1153" s="1"/>
      <c r="CT1153" s="1"/>
    </row>
    <row r="1154" spans="2:98">
      <c r="B1154" s="2"/>
      <c r="F1154" s="2"/>
      <c r="H1154" s="3"/>
      <c r="I1154" s="3"/>
      <c r="J1154" s="3"/>
      <c r="K1154" s="3"/>
      <c r="L1154" s="1"/>
      <c r="M1154" s="4"/>
      <c r="O1154" s="1"/>
      <c r="U1154" s="1"/>
      <c r="V1154"/>
      <c r="X1154" s="164"/>
      <c r="Y1154" s="165"/>
      <c r="Z1154"/>
      <c r="AA1154"/>
      <c r="AB1154"/>
      <c r="AD1154" s="103"/>
      <c r="AE1154" s="103"/>
      <c r="AH1154"/>
      <c r="AK1154" s="107"/>
      <c r="AL1154" s="107"/>
      <c r="AM1154" s="1"/>
      <c r="AP1154" s="100"/>
      <c r="AQ1154" s="100"/>
      <c r="AR1154" s="100"/>
      <c r="AS1154" s="3"/>
      <c r="AT1154" s="151"/>
      <c r="AU1154"/>
      <c r="AV1154" s="147"/>
      <c r="AY1154" s="182"/>
      <c r="BA1154" s="100"/>
      <c r="BB1154" s="100"/>
      <c r="BC1154" s="147"/>
      <c r="BE1154" s="1"/>
      <c r="BI1154"/>
      <c r="BK1154"/>
      <c r="BL1154" s="152"/>
      <c r="BM1154" s="1"/>
      <c r="BN1154" s="103"/>
      <c r="BO1154" s="147"/>
      <c r="BQ1154" s="147"/>
      <c r="BR1154" s="6"/>
      <c r="BS1154" s="11"/>
      <c r="BT1154" s="105"/>
      <c r="BU1154" s="105"/>
      <c r="BW1154" s="5"/>
      <c r="BX1154" s="5"/>
      <c r="CA1154" s="6"/>
      <c r="CB1154" s="1"/>
      <c r="CD1154" s="23"/>
      <c r="CE1154" s="23"/>
      <c r="CF1154" s="8"/>
      <c r="CG1154" s="107"/>
      <c r="CI1154" s="109"/>
      <c r="CK1154" s="10"/>
      <c r="CL1154" s="106"/>
      <c r="CR1154" s="1"/>
      <c r="CS1154" s="1"/>
      <c r="CT1154" s="1"/>
    </row>
    <row r="1155" spans="2:98">
      <c r="B1155" s="2"/>
      <c r="F1155" s="2"/>
      <c r="H1155" s="3"/>
      <c r="I1155" s="3"/>
      <c r="J1155" s="3"/>
      <c r="K1155" s="3"/>
      <c r="L1155" s="1"/>
      <c r="M1155" s="4"/>
      <c r="O1155" s="1"/>
      <c r="U1155" s="1"/>
      <c r="V1155"/>
      <c r="X1155" s="164"/>
      <c r="Z1155"/>
      <c r="AA1155"/>
      <c r="AB1155"/>
      <c r="AD1155" s="103"/>
      <c r="AE1155" s="103"/>
      <c r="AH1155"/>
      <c r="AK1155" s="107"/>
      <c r="AL1155" s="107"/>
      <c r="AM1155" s="1"/>
      <c r="AP1155" s="100"/>
      <c r="AQ1155" s="100"/>
      <c r="AR1155" s="100"/>
      <c r="AS1155" s="3"/>
      <c r="AT1155" s="151"/>
      <c r="AU1155"/>
      <c r="AV1155" s="147"/>
      <c r="AY1155" s="182"/>
      <c r="BA1155" s="100"/>
      <c r="BB1155" s="100"/>
      <c r="BC1155" s="147"/>
      <c r="BE1155" s="1"/>
      <c r="BI1155" s="103"/>
      <c r="BK1155" s="103"/>
      <c r="BL1155" s="152"/>
      <c r="BM1155" s="1"/>
      <c r="BN1155" s="103"/>
      <c r="BO1155" s="147"/>
      <c r="BQ1155" s="147"/>
      <c r="BR1155" s="147"/>
      <c r="BS1155" s="11"/>
      <c r="BT1155" s="105"/>
      <c r="BU1155" s="105"/>
      <c r="BW1155" s="5"/>
      <c r="BX1155" s="5"/>
      <c r="CA1155" s="6"/>
      <c r="CB1155" s="1"/>
      <c r="CD1155" s="23"/>
      <c r="CE1155" s="23"/>
      <c r="CF1155" s="8"/>
      <c r="CG1155" s="107"/>
      <c r="CI1155" s="109"/>
      <c r="CK1155" s="10"/>
      <c r="CL1155" s="106"/>
      <c r="CR1155" s="1"/>
      <c r="CS1155" s="1"/>
      <c r="CT1155" s="1"/>
    </row>
    <row r="1156" spans="2:98">
      <c r="B1156" s="2"/>
      <c r="F1156" s="2"/>
      <c r="H1156" s="3"/>
      <c r="I1156" s="3"/>
      <c r="J1156" s="3"/>
      <c r="K1156" s="3"/>
      <c r="L1156" s="1"/>
      <c r="M1156" s="4"/>
      <c r="O1156" s="1"/>
      <c r="U1156" s="1"/>
      <c r="V1156"/>
      <c r="X1156" s="164"/>
      <c r="Z1156"/>
      <c r="AA1156"/>
      <c r="AB1156"/>
      <c r="AD1156" s="103"/>
      <c r="AE1156" s="103"/>
      <c r="AH1156"/>
      <c r="AK1156" s="107"/>
      <c r="AL1156" s="107"/>
      <c r="AM1156" s="1"/>
      <c r="AP1156" s="100"/>
      <c r="AQ1156" s="100"/>
      <c r="AR1156" s="100"/>
      <c r="AS1156" s="3"/>
      <c r="AT1156" s="151"/>
      <c r="AU1156"/>
      <c r="AV1156" s="147"/>
      <c r="AY1156" s="182"/>
      <c r="BA1156" s="100"/>
      <c r="BB1156" s="100"/>
      <c r="BC1156" s="147"/>
      <c r="BE1156" s="1"/>
      <c r="BI1156"/>
      <c r="BK1156"/>
      <c r="BL1156" s="152"/>
      <c r="BM1156" s="1"/>
      <c r="BN1156" s="103"/>
      <c r="BO1156" s="147"/>
      <c r="BQ1156" s="147"/>
      <c r="BR1156" s="6"/>
      <c r="BS1156" s="11"/>
      <c r="BT1156" s="105"/>
      <c r="BU1156" s="105"/>
      <c r="BW1156" s="5"/>
      <c r="BX1156" s="5"/>
      <c r="CA1156" s="6"/>
      <c r="CB1156" s="1"/>
      <c r="CD1156" s="23"/>
      <c r="CE1156" s="23"/>
      <c r="CF1156" s="8"/>
      <c r="CG1156" s="107"/>
      <c r="CI1156" s="109"/>
      <c r="CK1156" s="10"/>
      <c r="CL1156" s="106"/>
      <c r="CR1156" s="1"/>
      <c r="CS1156" s="1"/>
      <c r="CT1156" s="1"/>
    </row>
    <row r="1157" spans="2:98">
      <c r="B1157" s="2"/>
      <c r="F1157" s="2"/>
      <c r="H1157" s="3"/>
      <c r="I1157" s="3"/>
      <c r="J1157" s="3"/>
      <c r="K1157" s="3"/>
      <c r="L1157" s="1"/>
      <c r="M1157" s="4"/>
      <c r="O1157" s="1"/>
      <c r="U1157" s="1"/>
      <c r="V1157"/>
      <c r="X1157" s="164"/>
      <c r="Z1157"/>
      <c r="AA1157"/>
      <c r="AB1157"/>
      <c r="AD1157" s="103"/>
      <c r="AE1157" s="103"/>
      <c r="AH1157"/>
      <c r="AK1157" s="107"/>
      <c r="AL1157" s="107"/>
      <c r="AM1157" s="1"/>
      <c r="AP1157" s="100"/>
      <c r="AQ1157" s="100"/>
      <c r="AR1157" s="100"/>
      <c r="AS1157" s="3"/>
      <c r="AT1157" s="151"/>
      <c r="AU1157"/>
      <c r="AV1157" s="147"/>
      <c r="AY1157" s="182"/>
      <c r="BA1157" s="100"/>
      <c r="BB1157" s="100"/>
      <c r="BC1157" s="147"/>
      <c r="BE1157" s="1"/>
      <c r="BI1157"/>
      <c r="BK1157"/>
      <c r="BL1157" s="152"/>
      <c r="BM1157" s="1"/>
      <c r="BN1157" s="103"/>
      <c r="BO1157" s="147"/>
      <c r="BQ1157" s="147"/>
      <c r="BR1157" s="6"/>
      <c r="BS1157" s="11"/>
      <c r="BT1157" s="105"/>
      <c r="BU1157" s="105"/>
      <c r="BW1157" s="5"/>
      <c r="BX1157" s="5"/>
      <c r="CA1157" s="6"/>
      <c r="CB1157" s="1"/>
      <c r="CD1157" s="23"/>
      <c r="CE1157" s="23"/>
      <c r="CF1157" s="8"/>
      <c r="CG1157" s="107"/>
      <c r="CI1157" s="109"/>
      <c r="CK1157" s="10"/>
      <c r="CL1157" s="106"/>
      <c r="CR1157" s="1"/>
      <c r="CS1157" s="1"/>
      <c r="CT1157" s="1"/>
    </row>
    <row r="1158" spans="2:98">
      <c r="B1158" s="2"/>
      <c r="F1158" s="2"/>
      <c r="H1158" s="3"/>
      <c r="I1158" s="3"/>
      <c r="J1158" s="3"/>
      <c r="K1158" s="3"/>
      <c r="L1158" s="1"/>
      <c r="M1158" s="4"/>
      <c r="O1158" s="1"/>
      <c r="U1158" s="1"/>
      <c r="V1158"/>
      <c r="X1158" s="3"/>
      <c r="Z1158"/>
      <c r="AA1158"/>
      <c r="AB1158"/>
      <c r="AD1158" s="103"/>
      <c r="AE1158" s="103"/>
      <c r="AK1158" s="5"/>
      <c r="AL1158" s="5"/>
      <c r="AM1158" s="1"/>
      <c r="AP1158" s="100"/>
      <c r="AQ1158" s="100"/>
      <c r="AR1158" s="100"/>
      <c r="AS1158" s="3"/>
      <c r="AT1158" s="104"/>
      <c r="AU1158"/>
      <c r="AV1158" s="147"/>
      <c r="AY1158" s="182"/>
      <c r="BA1158" s="100"/>
      <c r="BB1158" s="100"/>
      <c r="BC1158" s="147"/>
      <c r="BE1158" s="1"/>
      <c r="BI1158"/>
      <c r="BK1158"/>
      <c r="BL1158" s="152"/>
      <c r="BM1158" s="1"/>
      <c r="BN1158" s="103"/>
      <c r="BO1158" s="6"/>
      <c r="BQ1158" s="6"/>
      <c r="BR1158" s="6"/>
      <c r="BS1158" s="11"/>
      <c r="BT1158" s="105"/>
      <c r="BU1158" s="105"/>
      <c r="BW1158" s="5"/>
      <c r="BX1158" s="5"/>
      <c r="CA1158" s="6"/>
      <c r="CB1158" s="1"/>
      <c r="CD1158" s="23"/>
      <c r="CE1158" s="23"/>
      <c r="CF1158" s="8"/>
      <c r="CG1158" s="107"/>
      <c r="CI1158" s="109"/>
      <c r="CK1158" s="10"/>
      <c r="CL1158" s="106"/>
      <c r="CR1158" s="1"/>
      <c r="CS1158" s="1"/>
      <c r="CT1158" s="1"/>
    </row>
    <row r="1159" spans="2:98">
      <c r="B1159" s="2"/>
      <c r="F1159" s="2"/>
      <c r="H1159" s="3"/>
      <c r="I1159" s="3"/>
      <c r="J1159" s="3"/>
      <c r="K1159" s="3"/>
      <c r="L1159" s="1"/>
      <c r="M1159" s="4"/>
      <c r="O1159" s="1"/>
      <c r="U1159" s="1"/>
      <c r="V1159"/>
      <c r="X1159" s="164"/>
      <c r="Z1159"/>
      <c r="AA1159"/>
      <c r="AB1159"/>
      <c r="AD1159" s="103"/>
      <c r="AE1159" s="103"/>
      <c r="AH1159"/>
      <c r="AK1159" s="107"/>
      <c r="AL1159" s="107"/>
      <c r="AM1159" s="1"/>
      <c r="AP1159" s="100"/>
      <c r="AQ1159" s="100"/>
      <c r="AR1159" s="100"/>
      <c r="AS1159" s="3"/>
      <c r="AT1159" s="151"/>
      <c r="AU1159"/>
      <c r="AV1159" s="147"/>
      <c r="AY1159" s="182"/>
      <c r="BA1159" s="100"/>
      <c r="BB1159" s="100"/>
      <c r="BC1159" s="147"/>
      <c r="BE1159" s="1"/>
      <c r="BI1159"/>
      <c r="BK1159" s="103"/>
      <c r="BL1159" s="104"/>
      <c r="BM1159" s="1"/>
      <c r="BN1159" s="103"/>
      <c r="BO1159" s="6"/>
      <c r="BQ1159" s="6"/>
      <c r="BR1159" s="6"/>
      <c r="BS1159" s="11"/>
      <c r="BT1159" s="105"/>
      <c r="BU1159" s="105"/>
      <c r="BW1159" s="5"/>
      <c r="BX1159" s="5"/>
      <c r="CA1159" s="6"/>
      <c r="CB1159" s="1"/>
      <c r="CD1159" s="23"/>
      <c r="CE1159" s="23"/>
      <c r="CF1159" s="8"/>
      <c r="CG1159" s="107"/>
      <c r="CI1159" s="109"/>
      <c r="CK1159" s="10"/>
      <c r="CL1159" s="106"/>
      <c r="CR1159" s="1"/>
      <c r="CS1159" s="1"/>
      <c r="CT1159" s="1"/>
    </row>
    <row r="1160" spans="2:98">
      <c r="B1160" s="2"/>
      <c r="F1160" s="2"/>
      <c r="H1160" s="3"/>
      <c r="I1160" s="3"/>
      <c r="J1160" s="3"/>
      <c r="K1160" s="3"/>
      <c r="L1160" s="1"/>
      <c r="M1160" s="4"/>
      <c r="O1160" s="1"/>
      <c r="U1160" s="1"/>
      <c r="V1160"/>
      <c r="X1160" s="164"/>
      <c r="Z1160"/>
      <c r="AA1160"/>
      <c r="AB1160"/>
      <c r="AD1160" s="103"/>
      <c r="AE1160" s="103"/>
      <c r="AK1160" s="107"/>
      <c r="AL1160" s="107"/>
      <c r="AM1160" s="1"/>
      <c r="AP1160" s="100"/>
      <c r="AQ1160" s="100"/>
      <c r="AR1160" s="100"/>
      <c r="AS1160" s="3"/>
      <c r="AT1160" s="151"/>
      <c r="AU1160"/>
      <c r="AV1160" s="147"/>
      <c r="AY1160" s="182"/>
      <c r="BA1160" s="100"/>
      <c r="BB1160" s="100"/>
      <c r="BC1160" s="147"/>
      <c r="BE1160" s="1"/>
      <c r="BI1160"/>
      <c r="BK1160"/>
      <c r="BL1160" s="104"/>
      <c r="BM1160" s="1"/>
      <c r="BN1160" s="103"/>
      <c r="BO1160" s="6"/>
      <c r="BQ1160" s="6"/>
      <c r="BR1160" s="6"/>
      <c r="BS1160" s="11"/>
      <c r="BT1160" s="105"/>
      <c r="BU1160" s="105"/>
      <c r="BW1160" s="5"/>
      <c r="BX1160" s="5"/>
      <c r="CA1160" s="6"/>
      <c r="CB1160" s="1"/>
      <c r="CD1160" s="23"/>
      <c r="CE1160" s="23"/>
      <c r="CF1160" s="8"/>
      <c r="CG1160" s="107"/>
      <c r="CI1160" s="109"/>
      <c r="CK1160" s="10"/>
      <c r="CL1160" s="106"/>
      <c r="CR1160" s="1"/>
      <c r="CS1160" s="1"/>
      <c r="CT1160" s="1"/>
    </row>
    <row r="1161" spans="2:98">
      <c r="B1161" s="2"/>
      <c r="F1161" s="2"/>
      <c r="H1161" s="3"/>
      <c r="I1161" s="3"/>
      <c r="J1161" s="3"/>
      <c r="K1161" s="3"/>
      <c r="L1161" s="1"/>
      <c r="M1161" s="4"/>
      <c r="O1161" s="1"/>
      <c r="U1161" s="1"/>
      <c r="V1161"/>
      <c r="X1161" s="111"/>
      <c r="Z1161"/>
      <c r="AA1161"/>
      <c r="AB1161"/>
      <c r="AD1161" s="103"/>
      <c r="AE1161" s="103"/>
      <c r="AK1161" s="107"/>
      <c r="AL1161" s="107"/>
      <c r="AM1161" s="1"/>
      <c r="AP1161" s="100"/>
      <c r="AQ1161" s="100"/>
      <c r="AR1161" s="100"/>
      <c r="AS1161" s="3"/>
      <c r="AT1161" s="151"/>
      <c r="AU1161"/>
      <c r="AV1161" s="147"/>
      <c r="AY1161" s="182"/>
      <c r="BA1161" s="100"/>
      <c r="BB1161" s="100"/>
      <c r="BC1161" s="147"/>
      <c r="BE1161" s="1"/>
      <c r="BI1161"/>
      <c r="BK1161"/>
      <c r="BL1161" s="104"/>
      <c r="BM1161" s="1"/>
      <c r="BN1161" s="103"/>
      <c r="BO1161" s="6"/>
      <c r="BQ1161" s="6"/>
      <c r="BR1161" s="6"/>
      <c r="BS1161" s="11"/>
      <c r="BT1161" s="105"/>
      <c r="BU1161" s="105"/>
      <c r="BW1161" s="5"/>
      <c r="BX1161" s="5"/>
      <c r="CA1161" s="6"/>
      <c r="CB1161" s="1"/>
      <c r="CD1161" s="23"/>
      <c r="CE1161" s="23"/>
      <c r="CF1161" s="8"/>
      <c r="CG1161" s="107"/>
      <c r="CI1161" s="109"/>
      <c r="CK1161" s="10"/>
      <c r="CL1161" s="106"/>
      <c r="CR1161" s="1"/>
      <c r="CS1161" s="1"/>
      <c r="CT1161" s="1"/>
    </row>
    <row r="1162" spans="2:98">
      <c r="B1162" s="2"/>
      <c r="F1162" s="2"/>
      <c r="H1162" s="3"/>
      <c r="I1162" s="3"/>
      <c r="J1162" s="3"/>
      <c r="K1162" s="3"/>
      <c r="L1162" s="1"/>
      <c r="M1162" s="4"/>
      <c r="O1162" s="1"/>
      <c r="U1162" s="1"/>
      <c r="V1162"/>
      <c r="X1162" s="111"/>
      <c r="Z1162"/>
      <c r="AA1162"/>
      <c r="AB1162"/>
      <c r="AD1162" s="103"/>
      <c r="AE1162" s="103"/>
      <c r="AH1162"/>
      <c r="AK1162" s="5"/>
      <c r="AL1162" s="107"/>
      <c r="AM1162" s="1"/>
      <c r="AP1162" s="100"/>
      <c r="AQ1162" s="100"/>
      <c r="AR1162" s="100"/>
      <c r="AS1162" s="3"/>
      <c r="AT1162" s="151"/>
      <c r="AU1162"/>
      <c r="AV1162" s="147"/>
      <c r="AY1162" s="182"/>
      <c r="BA1162" s="100"/>
      <c r="BB1162" s="100"/>
      <c r="BC1162" s="147"/>
      <c r="BE1162" s="1"/>
      <c r="BI1162"/>
      <c r="BK1162"/>
      <c r="BL1162" s="104"/>
      <c r="BM1162" s="1"/>
      <c r="BN1162" s="103"/>
      <c r="BO1162" s="147"/>
      <c r="BQ1162" s="147"/>
      <c r="BR1162" s="6"/>
      <c r="BS1162" s="11"/>
      <c r="BT1162" s="105"/>
      <c r="BU1162" s="105"/>
      <c r="BW1162" s="5"/>
      <c r="BX1162" s="5"/>
      <c r="CA1162" s="6"/>
      <c r="CB1162" s="1"/>
      <c r="CD1162" s="23"/>
      <c r="CE1162" s="23"/>
      <c r="CF1162" s="8"/>
      <c r="CG1162" s="107"/>
      <c r="CI1162" s="109"/>
      <c r="CK1162" s="10"/>
      <c r="CL1162" s="106"/>
      <c r="CR1162" s="1"/>
      <c r="CS1162" s="1"/>
      <c r="CT1162" s="1"/>
    </row>
    <row r="1163" spans="2:98">
      <c r="B1163" s="2"/>
      <c r="F1163" s="2"/>
      <c r="H1163" s="3"/>
      <c r="I1163" s="3"/>
      <c r="J1163" s="3"/>
      <c r="K1163" s="3"/>
      <c r="L1163" s="1"/>
      <c r="M1163" s="4"/>
      <c r="O1163" s="1"/>
      <c r="U1163" s="1"/>
      <c r="V1163"/>
      <c r="X1163" s="111"/>
      <c r="Z1163"/>
      <c r="AA1163"/>
      <c r="AB1163"/>
      <c r="AD1163" s="103"/>
      <c r="AE1163" s="103"/>
      <c r="AH1163"/>
      <c r="AK1163" s="107"/>
      <c r="AL1163" s="107"/>
      <c r="AM1163" s="1"/>
      <c r="AP1163" s="100"/>
      <c r="AQ1163" s="100"/>
      <c r="AR1163" s="100"/>
      <c r="AS1163" s="3"/>
      <c r="AT1163" s="151"/>
      <c r="AU1163"/>
      <c r="AV1163" s="147"/>
      <c r="AY1163" s="182"/>
      <c r="BA1163" s="100"/>
      <c r="BB1163" s="100"/>
      <c r="BC1163" s="147"/>
      <c r="BE1163" s="1"/>
      <c r="BI1163"/>
      <c r="BK1163"/>
      <c r="BL1163" s="104"/>
      <c r="BM1163" s="1"/>
      <c r="BN1163" s="103"/>
      <c r="BO1163" s="147"/>
      <c r="BQ1163" s="147"/>
      <c r="BR1163" s="6"/>
      <c r="BS1163" s="11"/>
      <c r="BT1163" s="105"/>
      <c r="BU1163" s="105"/>
      <c r="BW1163" s="5"/>
      <c r="BX1163" s="5"/>
      <c r="CA1163" s="6"/>
      <c r="CB1163" s="1"/>
      <c r="CD1163" s="23"/>
      <c r="CE1163" s="23"/>
      <c r="CF1163" s="8"/>
      <c r="CG1163" s="107"/>
      <c r="CI1163" s="109"/>
      <c r="CK1163" s="10"/>
      <c r="CL1163" s="106"/>
      <c r="CR1163" s="1"/>
      <c r="CS1163" s="1"/>
      <c r="CT1163" s="1"/>
    </row>
    <row r="1164" spans="2:98">
      <c r="B1164" s="2"/>
      <c r="F1164" s="2"/>
      <c r="H1164" s="3"/>
      <c r="I1164" s="3"/>
      <c r="J1164" s="3"/>
      <c r="K1164" s="3"/>
      <c r="L1164" s="1"/>
      <c r="M1164" s="4"/>
      <c r="O1164" s="1"/>
      <c r="U1164" s="1"/>
      <c r="V1164"/>
      <c r="X1164" s="111"/>
      <c r="Z1164"/>
      <c r="AA1164"/>
      <c r="AB1164"/>
      <c r="AD1164" s="103"/>
      <c r="AE1164" s="103"/>
      <c r="AH1164"/>
      <c r="AK1164" s="107"/>
      <c r="AL1164" s="107"/>
      <c r="AM1164" s="1"/>
      <c r="AP1164" s="100"/>
      <c r="AQ1164" s="100"/>
      <c r="AR1164" s="100"/>
      <c r="AS1164" s="3"/>
      <c r="AT1164" s="151"/>
      <c r="AU1164"/>
      <c r="AV1164" s="147"/>
      <c r="AY1164" s="182"/>
      <c r="BA1164" s="100"/>
      <c r="BB1164" s="100"/>
      <c r="BC1164" s="147"/>
      <c r="BE1164" s="1"/>
      <c r="BI1164"/>
      <c r="BK1164" s="103"/>
      <c r="BL1164" s="104"/>
      <c r="BM1164" s="1"/>
      <c r="BN1164" s="103"/>
      <c r="BO1164" s="147"/>
      <c r="BQ1164" s="147"/>
      <c r="BR1164" s="6"/>
      <c r="BS1164" s="11"/>
      <c r="BT1164" s="105"/>
      <c r="BU1164" s="105"/>
      <c r="BW1164" s="5"/>
      <c r="BX1164" s="5"/>
      <c r="CA1164" s="6"/>
      <c r="CB1164" s="1"/>
      <c r="CD1164" s="23"/>
      <c r="CE1164" s="23"/>
      <c r="CF1164" s="8"/>
      <c r="CG1164" s="107"/>
      <c r="CI1164" s="109"/>
      <c r="CK1164" s="10"/>
      <c r="CL1164" s="106"/>
      <c r="CR1164" s="1"/>
      <c r="CS1164" s="1"/>
      <c r="CT1164" s="1"/>
    </row>
    <row r="1165" spans="2:98">
      <c r="B1165" s="2"/>
      <c r="F1165" s="2"/>
      <c r="H1165" s="3"/>
      <c r="I1165" s="3"/>
      <c r="J1165" s="3"/>
      <c r="K1165" s="3"/>
      <c r="L1165" s="1"/>
      <c r="M1165" s="4"/>
      <c r="O1165" s="1"/>
      <c r="U1165" s="1"/>
      <c r="V1165"/>
      <c r="X1165" s="111"/>
      <c r="Z1165"/>
      <c r="AA1165"/>
      <c r="AB1165"/>
      <c r="AD1165" s="103"/>
      <c r="AE1165" s="103"/>
      <c r="AH1165"/>
      <c r="AK1165" s="107"/>
      <c r="AL1165" s="107"/>
      <c r="AM1165" s="1"/>
      <c r="AP1165" s="100"/>
      <c r="AQ1165" s="100"/>
      <c r="AR1165" s="100"/>
      <c r="AS1165" s="3"/>
      <c r="AT1165" s="151"/>
      <c r="AU1165"/>
      <c r="AV1165" s="147"/>
      <c r="AY1165" s="35"/>
      <c r="BA1165" s="100"/>
      <c r="BB1165" s="100"/>
      <c r="BC1165" s="147"/>
      <c r="BE1165" s="1"/>
      <c r="BI1165"/>
      <c r="BK1165" s="103"/>
      <c r="BL1165" s="152"/>
      <c r="BM1165" s="1"/>
      <c r="BN1165" s="103"/>
      <c r="BO1165" s="147"/>
      <c r="BQ1165" s="147"/>
      <c r="BR1165" s="6"/>
      <c r="BS1165" s="11"/>
      <c r="BT1165" s="105"/>
      <c r="BU1165" s="105"/>
      <c r="BW1165" s="5"/>
      <c r="BX1165" s="5"/>
      <c r="CA1165" s="6"/>
      <c r="CB1165" s="1"/>
      <c r="CD1165" s="23"/>
      <c r="CE1165" s="23"/>
      <c r="CF1165" s="8"/>
      <c r="CG1165" s="107"/>
      <c r="CI1165" s="109"/>
      <c r="CK1165" s="10"/>
      <c r="CL1165" s="106"/>
      <c r="CR1165" s="1"/>
      <c r="CS1165" s="1"/>
      <c r="CT1165" s="1"/>
    </row>
    <row r="1166" spans="2:98">
      <c r="B1166" s="2"/>
      <c r="F1166" s="2"/>
      <c r="H1166" s="3"/>
      <c r="I1166" s="3"/>
      <c r="J1166" s="3"/>
      <c r="K1166" s="3"/>
      <c r="L1166" s="1"/>
      <c r="M1166" s="4"/>
      <c r="O1166" s="1"/>
      <c r="U1166" s="1"/>
      <c r="V1166"/>
      <c r="X1166" s="111"/>
      <c r="Z1166"/>
      <c r="AA1166"/>
      <c r="AB1166"/>
      <c r="AD1166" s="103"/>
      <c r="AE1166" s="103"/>
      <c r="AH1166"/>
      <c r="AK1166" s="107"/>
      <c r="AL1166" s="107"/>
      <c r="AM1166" s="1"/>
      <c r="AP1166" s="100"/>
      <c r="AQ1166" s="100"/>
      <c r="AR1166" s="100"/>
      <c r="AS1166" s="3"/>
      <c r="AT1166" s="151"/>
      <c r="AU1166"/>
      <c r="AV1166" s="147"/>
      <c r="AY1166" s="182"/>
      <c r="BA1166" s="100"/>
      <c r="BB1166" s="100"/>
      <c r="BC1166" s="147"/>
      <c r="BE1166" s="1"/>
      <c r="BI1166"/>
      <c r="BK1166"/>
      <c r="BL1166" s="152"/>
      <c r="BM1166" s="1"/>
      <c r="BN1166" s="103"/>
      <c r="BO1166" s="147"/>
      <c r="BQ1166" s="147"/>
      <c r="BR1166" s="6"/>
      <c r="BS1166" s="11"/>
      <c r="BT1166" s="105"/>
      <c r="BU1166" s="105"/>
      <c r="BW1166" s="5"/>
      <c r="BX1166" s="5"/>
      <c r="CA1166" s="6"/>
      <c r="CB1166" s="1"/>
      <c r="CD1166" s="23"/>
      <c r="CE1166" s="23"/>
      <c r="CF1166" s="8"/>
      <c r="CG1166" s="107"/>
      <c r="CI1166" s="109"/>
      <c r="CK1166" s="10"/>
      <c r="CL1166" s="106"/>
      <c r="CR1166" s="1"/>
      <c r="CS1166" s="1"/>
      <c r="CT1166" s="1"/>
    </row>
    <row r="1167" spans="2:98">
      <c r="B1167" s="2"/>
      <c r="F1167" s="2"/>
      <c r="H1167" s="3"/>
      <c r="I1167" s="3"/>
      <c r="J1167" s="3"/>
      <c r="K1167" s="3"/>
      <c r="L1167" s="1"/>
      <c r="M1167" s="4"/>
      <c r="O1167" s="1"/>
      <c r="U1167" s="1"/>
      <c r="V1167"/>
      <c r="X1167" s="111"/>
      <c r="Z1167"/>
      <c r="AA1167"/>
      <c r="AB1167"/>
      <c r="AD1167" s="103"/>
      <c r="AE1167" s="103"/>
      <c r="AH1167"/>
      <c r="AK1167" s="107"/>
      <c r="AL1167" s="107"/>
      <c r="AM1167" s="1"/>
      <c r="AP1167" s="100"/>
      <c r="AQ1167" s="100"/>
      <c r="AR1167" s="100"/>
      <c r="AS1167" s="3"/>
      <c r="AT1167" s="151"/>
      <c r="AU1167"/>
      <c r="AV1167" s="147"/>
      <c r="AY1167" s="182"/>
      <c r="BA1167" s="100"/>
      <c r="BB1167" s="100"/>
      <c r="BC1167" s="147"/>
      <c r="BE1167" s="1"/>
      <c r="BI1167"/>
      <c r="BK1167" s="103"/>
      <c r="BL1167" s="152"/>
      <c r="BM1167" s="1"/>
      <c r="BN1167" s="103"/>
      <c r="BO1167" s="147"/>
      <c r="BQ1167" s="147"/>
      <c r="BR1167" s="6"/>
      <c r="BS1167" s="11"/>
      <c r="BT1167" s="105"/>
      <c r="BU1167" s="105"/>
      <c r="BW1167" s="5"/>
      <c r="BX1167" s="5"/>
      <c r="CA1167" s="6"/>
      <c r="CB1167" s="1"/>
      <c r="CD1167" s="23"/>
      <c r="CE1167" s="23"/>
      <c r="CF1167" s="8"/>
      <c r="CG1167" s="107"/>
      <c r="CI1167" s="109"/>
      <c r="CK1167" s="10"/>
      <c r="CL1167" s="106"/>
      <c r="CR1167" s="1"/>
      <c r="CS1167" s="1"/>
      <c r="CT1167" s="1"/>
    </row>
    <row r="1168" spans="2:98">
      <c r="B1168" s="2"/>
      <c r="F1168" s="2"/>
      <c r="H1168" s="3"/>
      <c r="I1168" s="3"/>
      <c r="J1168" s="3"/>
      <c r="K1168" s="3"/>
      <c r="L1168" s="1"/>
      <c r="M1168" s="4"/>
      <c r="O1168" s="1"/>
      <c r="U1168" s="1"/>
      <c r="V1168"/>
      <c r="X1168" s="111"/>
      <c r="Z1168"/>
      <c r="AA1168"/>
      <c r="AB1168"/>
      <c r="AD1168" s="103"/>
      <c r="AE1168" s="103"/>
      <c r="AH1168"/>
      <c r="AK1168" s="107"/>
      <c r="AL1168" s="107"/>
      <c r="AM1168" s="1"/>
      <c r="AP1168" s="100"/>
      <c r="AQ1168" s="100"/>
      <c r="AR1168" s="100"/>
      <c r="AS1168" s="3"/>
      <c r="AT1168" s="151"/>
      <c r="AU1168"/>
      <c r="AV1168" s="147"/>
      <c r="AY1168" s="182"/>
      <c r="BA1168" s="100"/>
      <c r="BB1168" s="100"/>
      <c r="BC1168" s="147"/>
      <c r="BE1168" s="1"/>
      <c r="BI1168"/>
      <c r="BK1168" s="103"/>
      <c r="BL1168" s="152"/>
      <c r="BM1168" s="1"/>
      <c r="BN1168" s="103"/>
      <c r="BO1168" s="147"/>
      <c r="BQ1168" s="147"/>
      <c r="BR1168" s="147"/>
      <c r="BS1168" s="11"/>
      <c r="BT1168" s="105"/>
      <c r="BU1168" s="105"/>
      <c r="BW1168" s="5"/>
      <c r="BX1168" s="5"/>
      <c r="CA1168" s="6"/>
      <c r="CB1168" s="1"/>
      <c r="CD1168" s="23"/>
      <c r="CE1168" s="23"/>
      <c r="CF1168" s="8"/>
      <c r="CG1168" s="107"/>
      <c r="CI1168" s="109"/>
      <c r="CK1168" s="10"/>
      <c r="CL1168" s="106"/>
      <c r="CR1168" s="1"/>
      <c r="CS1168" s="1"/>
      <c r="CT1168" s="1"/>
    </row>
    <row r="1169" spans="1:100">
      <c r="B1169" s="2"/>
      <c r="F1169" s="2"/>
      <c r="H1169" s="3"/>
      <c r="I1169" s="3"/>
      <c r="J1169" s="3"/>
      <c r="K1169" s="3"/>
      <c r="L1169" s="1"/>
      <c r="M1169" s="4"/>
      <c r="O1169" s="1"/>
      <c r="U1169" s="1"/>
      <c r="V1169"/>
      <c r="X1169" s="111"/>
      <c r="Z1169"/>
      <c r="AA1169"/>
      <c r="AB1169"/>
      <c r="AD1169" s="103"/>
      <c r="AE1169" s="103"/>
      <c r="AH1169"/>
      <c r="AK1169" s="107"/>
      <c r="AL1169" s="107"/>
      <c r="AM1169" s="1"/>
      <c r="AP1169" s="100"/>
      <c r="AQ1169" s="100"/>
      <c r="AR1169" s="100"/>
      <c r="AS1169" s="3"/>
      <c r="AT1169" s="151"/>
      <c r="AU1169" s="1"/>
      <c r="AV1169" s="147"/>
      <c r="AY1169" s="182"/>
      <c r="BA1169" s="100"/>
      <c r="BB1169" s="100"/>
      <c r="BC1169" s="147"/>
      <c r="BE1169" s="1"/>
      <c r="BI1169"/>
      <c r="BK1169"/>
      <c r="BL1169" s="152"/>
      <c r="BM1169" s="1"/>
      <c r="BN1169" s="103"/>
      <c r="BO1169" s="147"/>
      <c r="BQ1169" s="147"/>
      <c r="BR1169" s="6"/>
      <c r="BS1169" s="11"/>
      <c r="BT1169" s="105"/>
      <c r="BU1169" s="105"/>
      <c r="BW1169" s="5"/>
      <c r="BX1169" s="5"/>
      <c r="CA1169" s="6"/>
      <c r="CB1169" s="1"/>
      <c r="CD1169" s="23"/>
      <c r="CE1169" s="23"/>
      <c r="CF1169" s="8"/>
      <c r="CG1169" s="107"/>
      <c r="CI1169" s="109"/>
      <c r="CK1169" s="10"/>
      <c r="CL1169" s="106"/>
      <c r="CR1169" s="1"/>
      <c r="CS1169" s="1"/>
      <c r="CT1169" s="1"/>
    </row>
    <row r="1170" spans="1:100">
      <c r="B1170" s="2"/>
      <c r="F1170" s="2"/>
      <c r="H1170" s="3"/>
      <c r="I1170" s="3"/>
      <c r="J1170" s="3"/>
      <c r="K1170" s="3"/>
      <c r="L1170" s="1"/>
      <c r="M1170" s="4"/>
      <c r="O1170" s="1"/>
      <c r="U1170" s="1"/>
      <c r="V1170"/>
      <c r="X1170" s="111"/>
      <c r="Z1170"/>
      <c r="AA1170"/>
      <c r="AB1170"/>
      <c r="AD1170" s="103"/>
      <c r="AE1170" s="103"/>
      <c r="AH1170"/>
      <c r="AK1170" s="107"/>
      <c r="AL1170" s="107"/>
      <c r="AM1170" s="1"/>
      <c r="AP1170" s="100"/>
      <c r="AQ1170" s="100"/>
      <c r="AR1170" s="100"/>
      <c r="AS1170" s="3"/>
      <c r="AT1170" s="151"/>
      <c r="AU1170"/>
      <c r="AV1170" s="147"/>
      <c r="AY1170" s="182"/>
      <c r="BA1170" s="100"/>
      <c r="BB1170" s="100"/>
      <c r="BC1170" s="147"/>
      <c r="BE1170" s="1"/>
      <c r="BI1170"/>
      <c r="BK1170"/>
      <c r="BL1170" s="152"/>
      <c r="BM1170" s="1"/>
      <c r="BN1170" s="103"/>
      <c r="BO1170" s="147"/>
      <c r="BQ1170" s="147"/>
      <c r="BR1170" s="6"/>
      <c r="BS1170" s="11"/>
      <c r="BT1170" s="105"/>
      <c r="BU1170" s="105"/>
      <c r="BW1170" s="5"/>
      <c r="BX1170" s="5"/>
      <c r="CA1170" s="6"/>
      <c r="CB1170" s="1"/>
      <c r="CD1170" s="23"/>
      <c r="CE1170" s="23"/>
      <c r="CF1170" s="8"/>
      <c r="CG1170" s="107"/>
      <c r="CI1170" s="109"/>
      <c r="CK1170" s="10"/>
      <c r="CL1170" s="106"/>
      <c r="CR1170" s="1"/>
      <c r="CS1170" s="1"/>
      <c r="CT1170" s="1"/>
    </row>
    <row r="1171" spans="1:100">
      <c r="B1171" s="2"/>
      <c r="F1171" s="2"/>
      <c r="H1171" s="3"/>
      <c r="I1171" s="3"/>
      <c r="J1171" s="3"/>
      <c r="K1171" s="3"/>
      <c r="L1171" s="1"/>
      <c r="M1171" s="4"/>
      <c r="O1171" s="1"/>
      <c r="U1171" s="1"/>
      <c r="V1171"/>
      <c r="X1171" s="111"/>
      <c r="Z1171"/>
      <c r="AA1171"/>
      <c r="AB1171"/>
      <c r="AD1171" s="103"/>
      <c r="AE1171" s="103"/>
      <c r="AH1171"/>
      <c r="AK1171" s="107"/>
      <c r="AL1171" s="107"/>
      <c r="AM1171" s="1"/>
      <c r="AP1171" s="100"/>
      <c r="AQ1171" s="100"/>
      <c r="AR1171" s="100"/>
      <c r="AS1171" s="3"/>
      <c r="AT1171" s="151"/>
      <c r="AU1171"/>
      <c r="AV1171" s="147"/>
      <c r="AY1171" s="182"/>
      <c r="BA1171" s="100"/>
      <c r="BB1171" s="100"/>
      <c r="BC1171" s="147"/>
      <c r="BE1171" s="1"/>
      <c r="BI1171"/>
      <c r="BK1171"/>
      <c r="BL1171" s="152"/>
      <c r="BM1171" s="1"/>
      <c r="BN1171" s="103"/>
      <c r="BO1171" s="147"/>
      <c r="BQ1171" s="147"/>
      <c r="BR1171" s="6"/>
      <c r="BS1171" s="11"/>
      <c r="BT1171" s="105"/>
      <c r="BU1171" s="105"/>
      <c r="BW1171" s="5"/>
      <c r="BX1171" s="5"/>
      <c r="CA1171" s="6"/>
      <c r="CB1171" s="1"/>
      <c r="CD1171" s="23"/>
      <c r="CE1171" s="23"/>
      <c r="CF1171" s="8"/>
      <c r="CG1171" s="107"/>
      <c r="CI1171" s="109"/>
      <c r="CK1171" s="10"/>
      <c r="CL1171" s="106"/>
      <c r="CR1171" s="1"/>
      <c r="CS1171" s="1"/>
      <c r="CT1171" s="1"/>
    </row>
    <row r="1172" spans="1:100">
      <c r="B1172" s="2"/>
      <c r="F1172" s="2"/>
      <c r="H1172" s="3"/>
      <c r="I1172" s="3"/>
      <c r="J1172" s="3"/>
      <c r="K1172" s="3"/>
      <c r="L1172" s="1"/>
      <c r="M1172" s="4"/>
      <c r="O1172" s="1"/>
      <c r="U1172" s="1"/>
      <c r="V1172"/>
      <c r="X1172" s="111"/>
      <c r="Z1172"/>
      <c r="AA1172"/>
      <c r="AB1172"/>
      <c r="AD1172" s="103"/>
      <c r="AE1172" s="103"/>
      <c r="AH1172"/>
      <c r="AK1172" s="107"/>
      <c r="AL1172" s="107"/>
      <c r="AM1172" s="1"/>
      <c r="AP1172" s="100"/>
      <c r="AQ1172" s="100"/>
      <c r="AR1172" s="100"/>
      <c r="AS1172" s="3"/>
      <c r="AT1172" s="151"/>
      <c r="AU1172"/>
      <c r="AV1172" s="147"/>
      <c r="AY1172" s="182"/>
      <c r="BA1172" s="100"/>
      <c r="BB1172" s="100"/>
      <c r="BC1172" s="147"/>
      <c r="BE1172" s="1"/>
      <c r="BI1172"/>
      <c r="BK1172" s="103"/>
      <c r="BL1172" s="152"/>
      <c r="BM1172" s="1"/>
      <c r="BN1172" s="103"/>
      <c r="BO1172" s="6"/>
      <c r="BQ1172" s="6"/>
      <c r="BR1172" s="6"/>
      <c r="BS1172" s="11"/>
      <c r="BT1172" s="105"/>
      <c r="BU1172" s="105"/>
      <c r="BW1172" s="5"/>
      <c r="BX1172" s="5"/>
      <c r="CA1172" s="6"/>
      <c r="CB1172" s="1"/>
      <c r="CD1172" s="23"/>
      <c r="CE1172" s="23"/>
      <c r="CF1172" s="8"/>
      <c r="CG1172" s="107"/>
      <c r="CI1172" s="109"/>
      <c r="CK1172" s="10"/>
      <c r="CL1172" s="106"/>
      <c r="CR1172" s="1"/>
      <c r="CS1172" s="1"/>
      <c r="CT1172" s="1"/>
    </row>
    <row r="1173" spans="1:100">
      <c r="B1173" s="2"/>
      <c r="F1173" s="2"/>
      <c r="H1173" s="3"/>
      <c r="I1173" s="3"/>
      <c r="J1173" s="3"/>
      <c r="K1173" s="3"/>
      <c r="L1173" s="1"/>
      <c r="M1173" s="4"/>
      <c r="O1173" s="1"/>
      <c r="T1173"/>
      <c r="U1173" s="1"/>
      <c r="V1173"/>
      <c r="X1173" s="111"/>
      <c r="Z1173"/>
      <c r="AA1173"/>
      <c r="AB1173"/>
      <c r="AD1173" s="103"/>
      <c r="AE1173" s="103"/>
      <c r="AH1173"/>
      <c r="AK1173" s="107"/>
      <c r="AL1173" s="107"/>
      <c r="AM1173" s="1"/>
      <c r="AP1173" s="100"/>
      <c r="AQ1173" s="100"/>
      <c r="AR1173" s="100"/>
      <c r="AS1173" s="3"/>
      <c r="AT1173" s="151"/>
      <c r="AU1173"/>
      <c r="AV1173" s="147"/>
      <c r="AY1173" s="182"/>
      <c r="BA1173" s="100"/>
      <c r="BB1173" s="100"/>
      <c r="BC1173" s="147"/>
      <c r="BE1173" s="1"/>
      <c r="BI1173"/>
      <c r="BK1173" s="103"/>
      <c r="BL1173" s="152"/>
      <c r="BM1173" s="1"/>
      <c r="BN1173" s="103"/>
      <c r="BO1173" s="147"/>
      <c r="BQ1173" s="147"/>
      <c r="BR1173" s="6"/>
      <c r="BS1173" s="11"/>
      <c r="BT1173" s="105"/>
      <c r="BU1173" s="105"/>
      <c r="BW1173" s="5"/>
      <c r="BX1173" s="5"/>
      <c r="CA1173" s="6"/>
      <c r="CB1173" s="1"/>
      <c r="CD1173" s="23"/>
      <c r="CE1173" s="23"/>
      <c r="CF1173" s="8"/>
      <c r="CG1173" s="107"/>
      <c r="CI1173" s="109"/>
      <c r="CK1173" s="10"/>
      <c r="CL1173" s="106"/>
      <c r="CR1173" s="1"/>
      <c r="CS1173" s="1"/>
      <c r="CT1173" s="1"/>
    </row>
    <row r="1174" spans="1:100">
      <c r="B1174" s="2"/>
      <c r="F1174" s="2"/>
      <c r="H1174" s="3"/>
      <c r="I1174" s="3"/>
      <c r="J1174" s="3"/>
      <c r="K1174" s="3"/>
      <c r="L1174" s="1"/>
      <c r="M1174" s="4"/>
      <c r="O1174" s="1"/>
      <c r="U1174" s="1"/>
      <c r="V1174"/>
      <c r="X1174" s="111"/>
      <c r="Z1174"/>
      <c r="AA1174"/>
      <c r="AB1174"/>
      <c r="AD1174" s="103"/>
      <c r="AE1174" s="103"/>
      <c r="AK1174" s="107"/>
      <c r="AL1174" s="107"/>
      <c r="AM1174" s="1"/>
      <c r="AP1174" s="100"/>
      <c r="AQ1174" s="100"/>
      <c r="AR1174" s="100"/>
      <c r="AS1174" s="3"/>
      <c r="AT1174" s="151"/>
      <c r="AU1174" s="1"/>
      <c r="AV1174" s="147"/>
      <c r="AY1174" s="182"/>
      <c r="BA1174" s="100"/>
      <c r="BB1174" s="100"/>
      <c r="BC1174" s="147"/>
      <c r="BE1174" s="1"/>
      <c r="BI1174"/>
      <c r="BK1174" s="103"/>
      <c r="BL1174" s="152"/>
      <c r="BM1174" s="1"/>
      <c r="BN1174" s="103"/>
      <c r="BO1174" s="147"/>
      <c r="BQ1174" s="6"/>
      <c r="BR1174" s="6"/>
      <c r="BS1174" s="11"/>
      <c r="BT1174" s="105"/>
      <c r="BU1174" s="105"/>
      <c r="BW1174" s="5"/>
      <c r="BX1174" s="5"/>
      <c r="CA1174" s="6"/>
      <c r="CB1174" s="1"/>
      <c r="CD1174" s="23"/>
      <c r="CE1174" s="23"/>
      <c r="CF1174" s="8"/>
      <c r="CG1174" s="107"/>
      <c r="CI1174" s="109"/>
      <c r="CK1174" s="10"/>
      <c r="CL1174" s="106"/>
      <c r="CR1174" s="1"/>
      <c r="CS1174" s="1"/>
      <c r="CT1174" s="1"/>
    </row>
    <row r="1175" spans="1:100">
      <c r="B1175" s="2"/>
      <c r="F1175" s="2"/>
      <c r="H1175" s="3"/>
      <c r="I1175" s="3"/>
      <c r="J1175" s="3"/>
      <c r="K1175" s="3"/>
      <c r="L1175" s="1"/>
      <c r="M1175" s="4"/>
      <c r="O1175" s="1"/>
      <c r="U1175" s="1"/>
      <c r="V1175"/>
      <c r="X1175" s="111"/>
      <c r="Z1175"/>
      <c r="AA1175"/>
      <c r="AB1175"/>
      <c r="AD1175" s="103"/>
      <c r="AE1175" s="103"/>
      <c r="AH1175"/>
      <c r="AK1175" s="107"/>
      <c r="AL1175" s="107"/>
      <c r="AM1175" s="1"/>
      <c r="AP1175" s="100"/>
      <c r="AQ1175" s="100"/>
      <c r="AR1175" s="100"/>
      <c r="AS1175" s="3"/>
      <c r="AT1175" s="151"/>
      <c r="AU1175" s="1"/>
      <c r="AV1175" s="147"/>
      <c r="AY1175" s="182"/>
      <c r="BA1175" s="100"/>
      <c r="BB1175" s="100"/>
      <c r="BC1175" s="147"/>
      <c r="BE1175" s="1"/>
      <c r="BI1175"/>
      <c r="BK1175" s="103"/>
      <c r="BL1175" s="152"/>
      <c r="BM1175" s="1"/>
      <c r="BN1175" s="103"/>
      <c r="BO1175" s="147"/>
      <c r="BQ1175" s="6"/>
      <c r="BR1175" s="6"/>
      <c r="BS1175" s="11"/>
      <c r="BT1175" s="105"/>
      <c r="BU1175" s="105"/>
      <c r="BW1175" s="5"/>
      <c r="BX1175" s="5"/>
      <c r="CA1175" s="6"/>
      <c r="CB1175" s="1"/>
      <c r="CD1175" s="23"/>
      <c r="CE1175" s="23"/>
      <c r="CF1175" s="8"/>
      <c r="CG1175" s="107"/>
      <c r="CI1175" s="109"/>
      <c r="CK1175" s="10"/>
      <c r="CL1175" s="106"/>
      <c r="CR1175" s="1"/>
      <c r="CS1175" s="1"/>
      <c r="CT1175" s="1"/>
    </row>
    <row r="1176" spans="1:100">
      <c r="B1176" s="2"/>
      <c r="F1176" s="2"/>
      <c r="H1176" s="3"/>
      <c r="I1176" s="3"/>
      <c r="J1176" s="3"/>
      <c r="K1176" s="3"/>
      <c r="L1176" s="1"/>
      <c r="M1176" s="4"/>
      <c r="O1176" s="1"/>
      <c r="U1176" s="1"/>
      <c r="V1176"/>
      <c r="X1176" s="111"/>
      <c r="Z1176"/>
      <c r="AA1176"/>
      <c r="AB1176"/>
      <c r="AD1176" s="103"/>
      <c r="AE1176" s="103"/>
      <c r="AH1176"/>
      <c r="AK1176" s="107"/>
      <c r="AL1176" s="107"/>
      <c r="AM1176" s="1"/>
      <c r="AP1176" s="100"/>
      <c r="AQ1176" s="100"/>
      <c r="AR1176" s="100"/>
      <c r="AS1176" s="3"/>
      <c r="AT1176" s="151"/>
      <c r="AU1176"/>
      <c r="AV1176" s="147"/>
      <c r="AY1176" s="182"/>
      <c r="BA1176" s="100"/>
      <c r="BB1176" s="100"/>
      <c r="BC1176" s="147"/>
      <c r="BE1176" s="1"/>
      <c r="BI1176"/>
      <c r="BK1176" s="103"/>
      <c r="BL1176" s="152"/>
      <c r="BM1176" s="1"/>
      <c r="BN1176" s="103"/>
      <c r="BO1176" s="147"/>
      <c r="BQ1176" s="147"/>
      <c r="BR1176" s="6"/>
      <c r="BS1176" s="11"/>
      <c r="BT1176" s="105"/>
      <c r="BU1176" s="105"/>
      <c r="BW1176" s="5"/>
      <c r="BX1176" s="5"/>
      <c r="CA1176" s="6"/>
      <c r="CB1176" s="1"/>
      <c r="CD1176" s="23"/>
      <c r="CE1176" s="23"/>
      <c r="CF1176" s="8"/>
      <c r="CG1176" s="107"/>
      <c r="CI1176" s="109"/>
      <c r="CK1176" s="10"/>
      <c r="CL1176" s="106"/>
      <c r="CR1176" s="1"/>
      <c r="CS1176" s="1"/>
      <c r="CT1176" s="1"/>
    </row>
    <row r="1177" spans="1:100">
      <c r="B1177" s="2"/>
      <c r="F1177" s="2"/>
      <c r="H1177" s="3"/>
      <c r="I1177" s="3"/>
      <c r="J1177" s="3"/>
      <c r="K1177" s="3"/>
      <c r="L1177" s="1"/>
      <c r="M1177" s="4"/>
      <c r="O1177" s="1"/>
      <c r="U1177" s="1"/>
      <c r="V1177"/>
      <c r="X1177" s="111"/>
      <c r="Z1177"/>
      <c r="AA1177"/>
      <c r="AB1177"/>
      <c r="AD1177" s="103"/>
      <c r="AE1177" s="103"/>
      <c r="AH1177"/>
      <c r="AK1177" s="107"/>
      <c r="AL1177" s="107"/>
      <c r="AM1177" s="1"/>
      <c r="AP1177" s="100"/>
      <c r="AQ1177" s="100"/>
      <c r="AR1177" s="100"/>
      <c r="AS1177" s="3"/>
      <c r="AT1177" s="151"/>
      <c r="AU1177"/>
      <c r="AV1177" s="147"/>
      <c r="AY1177" s="35"/>
      <c r="BA1177" s="100"/>
      <c r="BB1177" s="100"/>
      <c r="BC1177" s="147"/>
      <c r="BE1177" s="1"/>
      <c r="BI1177"/>
      <c r="BK1177" s="103"/>
      <c r="BL1177" s="152"/>
      <c r="BM1177" s="1"/>
      <c r="BN1177" s="103"/>
      <c r="BO1177" s="147"/>
      <c r="BQ1177" s="147"/>
      <c r="BR1177" s="6"/>
      <c r="BS1177" s="11"/>
      <c r="BT1177" s="105"/>
      <c r="BU1177" s="105"/>
      <c r="BW1177" s="5"/>
      <c r="BX1177" s="5"/>
      <c r="CA1177" s="6"/>
      <c r="CB1177" s="1"/>
      <c r="CD1177" s="23"/>
      <c r="CE1177" s="23"/>
      <c r="CF1177" s="8"/>
      <c r="CG1177" s="107"/>
      <c r="CI1177" s="109"/>
      <c r="CK1177" s="10"/>
      <c r="CL1177" s="106"/>
      <c r="CR1177" s="1"/>
      <c r="CS1177" s="1"/>
      <c r="CT1177" s="1"/>
    </row>
    <row r="1178" spans="1:100">
      <c r="B1178" s="2"/>
      <c r="F1178" s="2"/>
      <c r="H1178" s="3"/>
      <c r="I1178" s="3"/>
      <c r="J1178" s="3"/>
      <c r="K1178" s="3"/>
      <c r="L1178" s="1"/>
      <c r="M1178" s="4"/>
      <c r="O1178" s="1"/>
      <c r="U1178" s="1"/>
      <c r="V1178"/>
      <c r="X1178" s="111"/>
      <c r="Z1178"/>
      <c r="AA1178"/>
      <c r="AB1178"/>
      <c r="AD1178" s="103"/>
      <c r="AE1178" s="103"/>
      <c r="AH1178"/>
      <c r="AK1178" s="107"/>
      <c r="AL1178" s="107"/>
      <c r="AM1178" s="1"/>
      <c r="AP1178" s="100"/>
      <c r="AQ1178" s="100"/>
      <c r="AR1178" s="100"/>
      <c r="AS1178" s="3"/>
      <c r="AT1178" s="151"/>
      <c r="AU1178"/>
      <c r="AV1178" s="147"/>
      <c r="AY1178" s="182"/>
      <c r="BA1178" s="100"/>
      <c r="BB1178" s="100"/>
      <c r="BC1178" s="147"/>
      <c r="BE1178" s="1"/>
      <c r="BI1178"/>
      <c r="BK1178" s="103"/>
      <c r="BL1178" s="152"/>
      <c r="BM1178" s="1"/>
      <c r="BN1178" s="103"/>
      <c r="BO1178" s="147"/>
      <c r="BQ1178" s="147"/>
      <c r="BR1178" s="6"/>
      <c r="BS1178" s="11"/>
      <c r="BT1178" s="105"/>
      <c r="BU1178" s="105"/>
      <c r="BW1178" s="5"/>
      <c r="BX1178" s="5"/>
      <c r="CA1178" s="6"/>
      <c r="CB1178" s="1"/>
      <c r="CD1178" s="23"/>
      <c r="CE1178" s="23"/>
      <c r="CF1178" s="8"/>
      <c r="CG1178" s="107"/>
      <c r="CI1178" s="109"/>
      <c r="CK1178" s="10"/>
      <c r="CL1178" s="106"/>
      <c r="CR1178" s="1"/>
      <c r="CS1178" s="1"/>
      <c r="CT1178" s="1"/>
    </row>
    <row r="1179" spans="1:100">
      <c r="B1179" s="2"/>
      <c r="F1179" s="2"/>
      <c r="H1179" s="3"/>
      <c r="I1179" s="3"/>
      <c r="J1179" s="3"/>
      <c r="K1179" s="3"/>
      <c r="L1179" s="1"/>
      <c r="M1179" s="4"/>
      <c r="O1179" s="1"/>
      <c r="U1179" s="1"/>
      <c r="V1179"/>
      <c r="X1179" s="111"/>
      <c r="Z1179"/>
      <c r="AA1179"/>
      <c r="AB1179"/>
      <c r="AD1179" s="103"/>
      <c r="AE1179" s="103"/>
      <c r="AH1179"/>
      <c r="AK1179" s="107"/>
      <c r="AL1179" s="107"/>
      <c r="AM1179" s="1"/>
      <c r="AP1179" s="100"/>
      <c r="AQ1179" s="100"/>
      <c r="AR1179" s="100"/>
      <c r="AS1179" s="3"/>
      <c r="AT1179" s="151"/>
      <c r="AU1179"/>
      <c r="AV1179" s="147"/>
      <c r="AY1179" s="182"/>
      <c r="BA1179" s="100"/>
      <c r="BB1179" s="100"/>
      <c r="BC1179" s="147"/>
      <c r="BE1179" s="1"/>
      <c r="BI1179"/>
      <c r="BK1179" s="103"/>
      <c r="BL1179" s="152"/>
      <c r="BM1179" s="1"/>
      <c r="BN1179" s="103"/>
      <c r="BO1179" s="147"/>
      <c r="BQ1179" s="147"/>
      <c r="BR1179" s="6"/>
      <c r="BS1179" s="11"/>
      <c r="BT1179" s="105"/>
      <c r="BU1179" s="105"/>
      <c r="BW1179" s="5"/>
      <c r="BX1179" s="5"/>
      <c r="CA1179" s="6"/>
      <c r="CB1179" s="1"/>
      <c r="CD1179" s="23"/>
      <c r="CE1179" s="23"/>
      <c r="CF1179" s="8"/>
      <c r="CG1179" s="107"/>
      <c r="CI1179" s="109"/>
      <c r="CK1179" s="10"/>
      <c r="CL1179" s="106"/>
      <c r="CR1179" s="1"/>
      <c r="CS1179" s="1"/>
      <c r="CT1179" s="1"/>
    </row>
    <row r="1180" spans="1:100">
      <c r="B1180" s="2"/>
      <c r="F1180" s="2"/>
      <c r="H1180" s="3"/>
      <c r="I1180" s="3"/>
      <c r="J1180" s="3"/>
      <c r="K1180" s="3"/>
      <c r="L1180" s="1"/>
      <c r="M1180" s="4"/>
      <c r="O1180" s="1"/>
      <c r="U1180" s="1"/>
      <c r="V1180"/>
      <c r="X1180" s="111"/>
      <c r="Z1180"/>
      <c r="AA1180"/>
      <c r="AB1180"/>
      <c r="AD1180" s="103"/>
      <c r="AE1180" s="103"/>
      <c r="AH1180"/>
      <c r="AK1180" s="107"/>
      <c r="AL1180" s="107"/>
      <c r="AM1180" s="1"/>
      <c r="AP1180" s="100"/>
      <c r="AQ1180" s="100"/>
      <c r="AR1180" s="100"/>
      <c r="AS1180" s="3"/>
      <c r="AT1180" s="151"/>
      <c r="AU1180"/>
      <c r="AV1180" s="147"/>
      <c r="AY1180" s="182"/>
      <c r="BA1180" s="100"/>
      <c r="BB1180" s="100"/>
      <c r="BC1180" s="147"/>
      <c r="BE1180" s="1"/>
      <c r="BI1180"/>
      <c r="BK1180" s="103"/>
      <c r="BL1180" s="152"/>
      <c r="BM1180" s="1"/>
      <c r="BN1180" s="103"/>
      <c r="BO1180" s="147"/>
      <c r="BQ1180" s="147"/>
      <c r="BR1180" s="6"/>
      <c r="BS1180" s="11"/>
      <c r="BT1180" s="105"/>
      <c r="BU1180" s="105"/>
      <c r="BW1180" s="5"/>
      <c r="BX1180" s="5"/>
      <c r="CA1180" s="6"/>
      <c r="CB1180" s="1"/>
      <c r="CD1180" s="23"/>
      <c r="CE1180" s="23"/>
      <c r="CF1180" s="8"/>
      <c r="CG1180" s="107"/>
      <c r="CI1180" s="109"/>
      <c r="CK1180" s="10"/>
      <c r="CL1180" s="106"/>
      <c r="CR1180" s="1"/>
      <c r="CS1180" s="1"/>
      <c r="CT1180" s="1"/>
    </row>
    <row r="1181" spans="1:100" s="145" customFormat="1">
      <c r="A1181" s="2"/>
      <c r="B1181" s="2"/>
      <c r="C1181" s="1"/>
      <c r="D1181" s="1"/>
      <c r="E1181" s="2"/>
      <c r="F1181" s="2"/>
      <c r="G1181" s="3"/>
      <c r="H1181" s="3"/>
      <c r="I1181" s="3"/>
      <c r="J1181" s="3"/>
      <c r="K1181" s="3"/>
      <c r="L1181" s="1"/>
      <c r="M1181" s="4"/>
      <c r="N1181" s="1"/>
      <c r="O1181" s="1"/>
      <c r="P1181"/>
      <c r="Q1181"/>
      <c r="R1181"/>
      <c r="S1181"/>
      <c r="T1181" s="1"/>
      <c r="U1181" s="1"/>
      <c r="V1181"/>
      <c r="W1181" s="1"/>
      <c r="X1181" s="111"/>
      <c r="Y1181" s="103"/>
      <c r="Z1181"/>
      <c r="AA1181"/>
      <c r="AB1181"/>
      <c r="AC1181" s="38"/>
      <c r="AD1181" s="103"/>
      <c r="AE1181" s="103"/>
      <c r="AF1181"/>
      <c r="AG1181"/>
      <c r="AH1181"/>
      <c r="AI1181" s="5"/>
      <c r="AJ1181" s="5"/>
      <c r="AK1181" s="107"/>
      <c r="AL1181" s="107"/>
      <c r="AM1181" s="1"/>
      <c r="AN1181"/>
      <c r="AO1181"/>
      <c r="AP1181" s="100"/>
      <c r="AQ1181" s="100"/>
      <c r="AR1181" s="100"/>
      <c r="AS1181" s="3"/>
      <c r="AT1181" s="151"/>
      <c r="AU1181"/>
      <c r="AV1181" s="147"/>
      <c r="AW1181" s="3"/>
      <c r="AX1181"/>
      <c r="AY1181" s="182"/>
      <c r="AZ1181"/>
      <c r="BA1181" s="100"/>
      <c r="BB1181" s="100"/>
      <c r="BC1181" s="147"/>
      <c r="BD1181" s="1"/>
      <c r="BE1181" s="1"/>
      <c r="BF1181"/>
      <c r="BG1181"/>
      <c r="BH1181"/>
      <c r="BI1181"/>
      <c r="BJ1181" s="1"/>
      <c r="BK1181" s="103"/>
      <c r="BL1181" s="152"/>
      <c r="BM1181" s="1"/>
      <c r="BN1181" s="103"/>
      <c r="BO1181" s="147"/>
      <c r="BP1181" s="1"/>
      <c r="BQ1181" s="147"/>
      <c r="BR1181" s="6"/>
      <c r="BS1181" s="11"/>
      <c r="BT1181" s="105"/>
      <c r="BU1181" s="105"/>
      <c r="BV1181"/>
      <c r="BW1181" s="5"/>
      <c r="BX1181" s="5"/>
      <c r="BY1181" s="1"/>
      <c r="BZ1181" s="1"/>
      <c r="CA1181" s="6"/>
      <c r="CB1181" s="1"/>
      <c r="CC1181"/>
      <c r="CD1181" s="23"/>
      <c r="CE1181" s="23"/>
      <c r="CF1181" s="8"/>
      <c r="CG1181" s="107"/>
      <c r="CH1181" s="1"/>
      <c r="CI1181" s="109"/>
      <c r="CJ1181" s="10"/>
      <c r="CK1181" s="10"/>
      <c r="CL1181" s="106"/>
      <c r="CM1181" s="1"/>
      <c r="CN1181" s="1"/>
      <c r="CO1181" s="1"/>
      <c r="CP1181" s="1"/>
      <c r="CQ1181" s="1"/>
      <c r="CR1181" s="1"/>
      <c r="CS1181" s="1"/>
      <c r="CT1181" s="1"/>
      <c r="CU1181"/>
      <c r="CV1181"/>
    </row>
    <row r="1182" spans="1:100">
      <c r="B1182" s="2"/>
      <c r="F1182" s="2"/>
      <c r="H1182" s="3"/>
      <c r="I1182" s="3"/>
      <c r="J1182" s="3"/>
      <c r="K1182" s="3"/>
      <c r="L1182" s="1"/>
      <c r="M1182" s="4"/>
      <c r="O1182" s="1"/>
      <c r="U1182" s="1"/>
      <c r="V1182"/>
      <c r="X1182" s="111"/>
      <c r="Z1182"/>
      <c r="AA1182"/>
      <c r="AB1182"/>
      <c r="AD1182" s="103"/>
      <c r="AE1182" s="103"/>
      <c r="AH1182"/>
      <c r="AK1182" s="107"/>
      <c r="AL1182" s="107"/>
      <c r="AM1182" s="1"/>
      <c r="AP1182" s="100"/>
      <c r="AQ1182" s="100"/>
      <c r="AR1182" s="100"/>
      <c r="AS1182" s="3"/>
      <c r="AT1182" s="151"/>
      <c r="AU1182"/>
      <c r="AV1182" s="147"/>
      <c r="AY1182" s="182"/>
      <c r="BA1182" s="100"/>
      <c r="BB1182" s="100"/>
      <c r="BC1182" s="147"/>
      <c r="BE1182" s="1"/>
      <c r="BI1182"/>
      <c r="BK1182" s="103"/>
      <c r="BL1182" s="152"/>
      <c r="BM1182" s="1"/>
      <c r="BN1182" s="103"/>
      <c r="BO1182" s="147"/>
      <c r="BQ1182" s="147"/>
      <c r="BR1182" s="6"/>
      <c r="BS1182" s="11"/>
      <c r="BT1182" s="105"/>
      <c r="BU1182" s="105"/>
      <c r="BW1182" s="5"/>
      <c r="BX1182" s="5"/>
      <c r="CA1182" s="6"/>
      <c r="CB1182" s="1"/>
      <c r="CD1182" s="23"/>
      <c r="CE1182" s="23"/>
      <c r="CF1182" s="8"/>
      <c r="CG1182" s="107"/>
      <c r="CI1182" s="109"/>
      <c r="CK1182" s="10"/>
      <c r="CL1182" s="106"/>
      <c r="CR1182" s="1"/>
      <c r="CS1182" s="1"/>
      <c r="CT1182" s="1"/>
    </row>
    <row r="1183" spans="1:100">
      <c r="A1183" s="158"/>
      <c r="B1183" s="158"/>
      <c r="C1183" s="144"/>
      <c r="D1183" s="144"/>
      <c r="E1183" s="158"/>
      <c r="F1183" s="158"/>
      <c r="G1183" s="137"/>
      <c r="H1183" s="137"/>
      <c r="I1183" s="137"/>
      <c r="J1183" s="137"/>
      <c r="K1183" s="137"/>
      <c r="L1183" s="1"/>
      <c r="M1183" s="4"/>
      <c r="N1183" s="144"/>
      <c r="O1183" s="144"/>
      <c r="P1183" s="145"/>
      <c r="Q1183" s="145"/>
      <c r="R1183" s="145"/>
      <c r="S1183" s="145"/>
      <c r="T1183" s="144"/>
      <c r="U1183" s="144"/>
      <c r="V1183" s="145"/>
      <c r="W1183" s="144"/>
      <c r="X1183" s="172"/>
      <c r="Y1183" s="141"/>
      <c r="Z1183" s="145"/>
      <c r="AA1183" s="145"/>
      <c r="AB1183" s="145"/>
      <c r="AC1183" s="143"/>
      <c r="AD1183" s="141"/>
      <c r="AE1183" s="141"/>
      <c r="AF1183" s="145"/>
      <c r="AG1183" s="145"/>
      <c r="AH1183" s="145"/>
      <c r="AI1183" s="138"/>
      <c r="AJ1183" s="138"/>
      <c r="AK1183" s="175"/>
      <c r="AL1183" s="175"/>
      <c r="AM1183" s="144"/>
      <c r="AN1183" s="145"/>
      <c r="AO1183" s="145"/>
      <c r="AP1183" s="140"/>
      <c r="AQ1183" s="140"/>
      <c r="AR1183" s="140"/>
      <c r="AS1183" s="137"/>
      <c r="AT1183" s="176"/>
      <c r="AU1183" s="145"/>
      <c r="AV1183" s="173"/>
      <c r="AW1183" s="137"/>
      <c r="AX1183" s="145"/>
      <c r="AY1183" s="183"/>
      <c r="AZ1183" s="145"/>
      <c r="BA1183" s="140"/>
      <c r="BB1183" s="140"/>
      <c r="BC1183" s="173"/>
      <c r="BD1183" s="144"/>
      <c r="BE1183" s="144"/>
      <c r="BF1183" s="145"/>
      <c r="BG1183" s="145"/>
      <c r="BH1183" s="145"/>
      <c r="BI1183" s="145"/>
      <c r="BJ1183" s="144"/>
      <c r="BK1183" s="141"/>
      <c r="BL1183" s="186"/>
      <c r="BM1183" s="144"/>
      <c r="BN1183" s="141"/>
      <c r="BO1183" s="173"/>
      <c r="BP1183" s="144"/>
      <c r="BQ1183" s="173"/>
      <c r="BR1183" s="144"/>
      <c r="BS1183" s="137"/>
      <c r="BT1183" s="105"/>
      <c r="BU1183" s="105"/>
      <c r="BV1183" s="145"/>
      <c r="BW1183" s="5"/>
      <c r="BX1183" s="5"/>
      <c r="CA1183" s="6"/>
      <c r="CB1183" s="144"/>
      <c r="CC1183" s="145"/>
      <c r="CD1183" s="187"/>
      <c r="CE1183" s="187"/>
      <c r="CF1183" s="190"/>
      <c r="CG1183" s="175"/>
      <c r="CH1183" s="144"/>
      <c r="CI1183" s="177"/>
      <c r="CJ1183" s="139"/>
      <c r="CK1183" s="139"/>
      <c r="CL1183" s="136"/>
      <c r="CM1183" s="144"/>
      <c r="CN1183" s="144"/>
      <c r="CO1183" s="144"/>
      <c r="CR1183" s="1"/>
      <c r="CS1183" s="1"/>
      <c r="CT1183" s="1"/>
    </row>
    <row r="1184" spans="1:100">
      <c r="B1184" s="2"/>
      <c r="F1184" s="2"/>
      <c r="H1184" s="3"/>
      <c r="I1184" s="3"/>
      <c r="J1184" s="3"/>
      <c r="K1184" s="3"/>
      <c r="L1184" s="1"/>
      <c r="M1184" s="4"/>
      <c r="O1184" s="1"/>
      <c r="U1184" s="1"/>
      <c r="V1184"/>
      <c r="X1184" s="111"/>
      <c r="Z1184"/>
      <c r="AA1184"/>
      <c r="AB1184"/>
      <c r="AD1184" s="103"/>
      <c r="AE1184" s="103"/>
      <c r="AH1184"/>
      <c r="AK1184" s="107"/>
      <c r="AL1184" s="107"/>
      <c r="AM1184" s="1"/>
      <c r="AP1184" s="100"/>
      <c r="AQ1184" s="100"/>
      <c r="AR1184" s="100"/>
      <c r="AS1184" s="3"/>
      <c r="AT1184" s="151"/>
      <c r="AU1184"/>
      <c r="AV1184" s="147"/>
      <c r="AY1184" s="182"/>
      <c r="BA1184" s="100"/>
      <c r="BB1184" s="100"/>
      <c r="BC1184" s="147"/>
      <c r="BE1184" s="1"/>
      <c r="BI1184"/>
      <c r="BK1184" s="103"/>
      <c r="BL1184" s="152"/>
      <c r="BM1184" s="1"/>
      <c r="BN1184" s="103"/>
      <c r="BO1184" s="147"/>
      <c r="BQ1184" s="147"/>
      <c r="BR1184" s="6"/>
      <c r="BS1184" s="11"/>
      <c r="BT1184" s="105"/>
      <c r="BU1184" s="105"/>
      <c r="BW1184" s="5"/>
      <c r="BX1184" s="5"/>
      <c r="CA1184" s="6"/>
      <c r="CB1184" s="1"/>
      <c r="CD1184" s="23"/>
      <c r="CE1184" s="23"/>
      <c r="CF1184" s="8"/>
      <c r="CG1184" s="107"/>
      <c r="CI1184" s="109"/>
      <c r="CK1184" s="10"/>
      <c r="CL1184" s="106"/>
      <c r="CR1184" s="1"/>
      <c r="CS1184" s="1"/>
      <c r="CT1184" s="1"/>
    </row>
    <row r="1185" spans="2:98">
      <c r="B1185" s="2"/>
      <c r="F1185" s="2"/>
      <c r="H1185" s="3"/>
      <c r="I1185" s="3"/>
      <c r="J1185" s="3"/>
      <c r="K1185" s="3"/>
      <c r="L1185" s="1"/>
      <c r="M1185" s="4"/>
      <c r="O1185" s="1"/>
      <c r="U1185" s="1"/>
      <c r="V1185"/>
      <c r="X1185" s="111"/>
      <c r="Z1185"/>
      <c r="AA1185"/>
      <c r="AB1185"/>
      <c r="AD1185" s="103"/>
      <c r="AE1185" s="103"/>
      <c r="AH1185"/>
      <c r="AK1185" s="107"/>
      <c r="AL1185" s="107"/>
      <c r="AM1185" s="1"/>
      <c r="AP1185" s="100"/>
      <c r="AQ1185" s="100"/>
      <c r="AR1185" s="100"/>
      <c r="AS1185" s="3"/>
      <c r="AT1185" s="151"/>
      <c r="AU1185"/>
      <c r="AV1185" s="147"/>
      <c r="AY1185" s="182"/>
      <c r="BA1185" s="100"/>
      <c r="BB1185" s="100"/>
      <c r="BC1185" s="147"/>
      <c r="BE1185" s="1"/>
      <c r="BI1185"/>
      <c r="BK1185" s="103"/>
      <c r="BL1185" s="152"/>
      <c r="BM1185" s="1"/>
      <c r="BN1185" s="103"/>
      <c r="BO1185" s="6"/>
      <c r="BQ1185" s="6"/>
      <c r="BR1185" s="6"/>
      <c r="BS1185" s="11"/>
      <c r="BT1185" s="105"/>
      <c r="BU1185" s="105"/>
      <c r="BW1185" s="5"/>
      <c r="BX1185" s="5"/>
      <c r="CA1185" s="6"/>
      <c r="CB1185" s="1"/>
      <c r="CD1185" s="23"/>
      <c r="CE1185" s="23"/>
      <c r="CF1185" s="8"/>
      <c r="CG1185" s="107"/>
      <c r="CI1185" s="109"/>
      <c r="CK1185" s="10"/>
      <c r="CL1185" s="106"/>
      <c r="CR1185" s="1"/>
      <c r="CS1185" s="1"/>
      <c r="CT1185" s="1"/>
    </row>
    <row r="1186" spans="2:98">
      <c r="B1186" s="2"/>
      <c r="F1186" s="2"/>
      <c r="H1186" s="3"/>
      <c r="I1186" s="3"/>
      <c r="J1186" s="3"/>
      <c r="K1186" s="3"/>
      <c r="L1186" s="1"/>
      <c r="M1186" s="4"/>
      <c r="O1186" s="1"/>
      <c r="U1186" s="1"/>
      <c r="V1186"/>
      <c r="X1186" s="111"/>
      <c r="Z1186"/>
      <c r="AA1186"/>
      <c r="AB1186"/>
      <c r="AD1186" s="103"/>
      <c r="AE1186" s="103"/>
      <c r="AH1186"/>
      <c r="AK1186" s="107"/>
      <c r="AL1186" s="107"/>
      <c r="AM1186" s="1"/>
      <c r="AP1186" s="100"/>
      <c r="AQ1186" s="100"/>
      <c r="AR1186" s="100"/>
      <c r="AS1186" s="3"/>
      <c r="AT1186" s="151"/>
      <c r="AU1186"/>
      <c r="AV1186" s="147"/>
      <c r="AY1186" s="182"/>
      <c r="BA1186" s="100"/>
      <c r="BB1186" s="100"/>
      <c r="BC1186" s="147"/>
      <c r="BE1186" s="1"/>
      <c r="BI1186"/>
      <c r="BK1186" s="103"/>
      <c r="BL1186" s="152"/>
      <c r="BM1186" s="1"/>
      <c r="BN1186" s="103"/>
      <c r="BO1186" s="147"/>
      <c r="BQ1186" s="147"/>
      <c r="BR1186" s="147"/>
      <c r="BS1186" s="11"/>
      <c r="BT1186" s="105"/>
      <c r="BU1186" s="105"/>
      <c r="BW1186" s="5"/>
      <c r="BX1186" s="5"/>
      <c r="CA1186" s="6"/>
      <c r="CB1186" s="1"/>
      <c r="CD1186" s="23"/>
      <c r="CE1186" s="23"/>
      <c r="CF1186" s="8"/>
      <c r="CG1186" s="107"/>
      <c r="CI1186" s="109"/>
      <c r="CK1186" s="10"/>
      <c r="CL1186" s="106"/>
      <c r="CR1186" s="1"/>
      <c r="CS1186" s="1"/>
      <c r="CT1186" s="1"/>
    </row>
    <row r="1187" spans="2:98">
      <c r="B1187" s="2"/>
      <c r="F1187" s="2"/>
      <c r="H1187" s="3"/>
      <c r="I1187" s="3"/>
      <c r="J1187" s="3"/>
      <c r="K1187" s="3"/>
      <c r="L1187" s="1"/>
      <c r="M1187" s="4"/>
      <c r="O1187" s="1"/>
      <c r="U1187" s="1"/>
      <c r="V1187"/>
      <c r="X1187" s="111"/>
      <c r="Z1187"/>
      <c r="AA1187"/>
      <c r="AB1187"/>
      <c r="AD1187" s="103"/>
      <c r="AE1187" s="103"/>
      <c r="AH1187"/>
      <c r="AK1187" s="107"/>
      <c r="AL1187" s="107"/>
      <c r="AM1187" s="1"/>
      <c r="AP1187" s="100"/>
      <c r="AQ1187" s="100"/>
      <c r="AR1187" s="100"/>
      <c r="AS1187" s="3"/>
      <c r="AT1187" s="151"/>
      <c r="AU1187"/>
      <c r="AV1187" s="147"/>
      <c r="AY1187" s="182"/>
      <c r="BA1187" s="100"/>
      <c r="BB1187" s="100"/>
      <c r="BC1187" s="147"/>
      <c r="BE1187" s="1"/>
      <c r="BI1187"/>
      <c r="BK1187" s="103"/>
      <c r="BL1187" s="152"/>
      <c r="BM1187" s="1"/>
      <c r="BN1187" s="103"/>
      <c r="BO1187" s="147"/>
      <c r="BQ1187" s="147"/>
      <c r="BR1187" s="6"/>
      <c r="BS1187" s="11"/>
      <c r="BT1187" s="105"/>
      <c r="BU1187" s="105"/>
      <c r="BW1187" s="5"/>
      <c r="BX1187" s="5"/>
      <c r="CA1187" s="6"/>
      <c r="CB1187" s="1"/>
      <c r="CD1187" s="23"/>
      <c r="CE1187" s="23"/>
      <c r="CF1187" s="8"/>
      <c r="CG1187" s="107"/>
      <c r="CI1187" s="109"/>
      <c r="CK1187" s="10"/>
      <c r="CL1187" s="106"/>
      <c r="CR1187" s="1"/>
      <c r="CS1187" s="1"/>
      <c r="CT1187" s="1"/>
    </row>
    <row r="1188" spans="2:98">
      <c r="B1188" s="2"/>
      <c r="F1188" s="2"/>
      <c r="H1188" s="3"/>
      <c r="I1188" s="3"/>
      <c r="J1188" s="3"/>
      <c r="K1188" s="3"/>
      <c r="L1188" s="1"/>
      <c r="M1188" s="4"/>
      <c r="O1188" s="1"/>
      <c r="U1188" s="1"/>
      <c r="V1188"/>
      <c r="X1188" s="111"/>
      <c r="Z1188"/>
      <c r="AA1188"/>
      <c r="AB1188"/>
      <c r="AD1188" s="103"/>
      <c r="AE1188" s="103"/>
      <c r="AH1188"/>
      <c r="AK1188" s="107"/>
      <c r="AL1188" s="107"/>
      <c r="AM1188" s="1"/>
      <c r="AP1188" s="100"/>
      <c r="AQ1188" s="100"/>
      <c r="AR1188" s="100"/>
      <c r="AS1188" s="3"/>
      <c r="AT1188" s="151"/>
      <c r="AU1188"/>
      <c r="AV1188" s="147"/>
      <c r="AY1188" s="182"/>
      <c r="BA1188" s="100"/>
      <c r="BB1188" s="100"/>
      <c r="BC1188" s="147"/>
      <c r="BE1188" s="1"/>
      <c r="BI1188"/>
      <c r="BK1188" s="103"/>
      <c r="BL1188" s="152"/>
      <c r="BM1188" s="1"/>
      <c r="BN1188" s="103"/>
      <c r="BO1188" s="147"/>
      <c r="BQ1188" s="147"/>
      <c r="BR1188" s="147"/>
      <c r="BS1188" s="11"/>
      <c r="BT1188" s="105"/>
      <c r="BU1188" s="105"/>
      <c r="BW1188" s="5"/>
      <c r="BX1188" s="5"/>
      <c r="CA1188" s="6"/>
      <c r="CB1188" s="1"/>
      <c r="CD1188" s="23"/>
      <c r="CE1188" s="23"/>
      <c r="CF1188" s="8"/>
      <c r="CG1188" s="107"/>
      <c r="CI1188" s="109"/>
      <c r="CK1188" s="10"/>
      <c r="CL1188" s="106"/>
      <c r="CR1188" s="1"/>
      <c r="CS1188" s="1"/>
      <c r="CT1188" s="1"/>
    </row>
    <row r="1189" spans="2:98">
      <c r="B1189" s="2"/>
      <c r="F1189" s="2"/>
      <c r="H1189" s="3"/>
      <c r="I1189" s="3"/>
      <c r="J1189" s="3"/>
      <c r="K1189" s="3"/>
      <c r="L1189" s="1"/>
      <c r="M1189" s="4"/>
      <c r="O1189" s="1"/>
      <c r="U1189" s="1"/>
      <c r="V1189"/>
      <c r="X1189" s="111"/>
      <c r="Z1189"/>
      <c r="AA1189"/>
      <c r="AB1189"/>
      <c r="AD1189" s="103"/>
      <c r="AE1189" s="103"/>
      <c r="AH1189"/>
      <c r="AK1189" s="107"/>
      <c r="AL1189" s="107"/>
      <c r="AM1189" s="1"/>
      <c r="AP1189" s="100"/>
      <c r="AQ1189" s="100"/>
      <c r="AR1189" s="100"/>
      <c r="AS1189" s="3"/>
      <c r="AT1189" s="151"/>
      <c r="AU1189"/>
      <c r="AV1189" s="147"/>
      <c r="AY1189" s="35"/>
      <c r="BA1189" s="100"/>
      <c r="BB1189" s="100"/>
      <c r="BC1189" s="147"/>
      <c r="BE1189" s="1"/>
      <c r="BI1189"/>
      <c r="BK1189" s="103"/>
      <c r="BL1189" s="152"/>
      <c r="BM1189" s="1"/>
      <c r="BN1189" s="103"/>
      <c r="BO1189" s="147"/>
      <c r="BQ1189" s="147"/>
      <c r="BR1189" s="6"/>
      <c r="BS1189" s="11"/>
      <c r="BT1189" s="105"/>
      <c r="BU1189" s="105"/>
      <c r="BW1189" s="5"/>
      <c r="BX1189" s="5"/>
      <c r="CA1189" s="6"/>
      <c r="CB1189" s="1"/>
      <c r="CD1189" s="23"/>
      <c r="CE1189" s="23"/>
      <c r="CF1189" s="8"/>
      <c r="CG1189" s="107"/>
      <c r="CI1189" s="109"/>
      <c r="CK1189" s="10"/>
      <c r="CL1189" s="106"/>
      <c r="CR1189" s="1"/>
      <c r="CS1189" s="1"/>
      <c r="CT1189" s="1"/>
    </row>
    <row r="1190" spans="2:98">
      <c r="B1190" s="2"/>
      <c r="F1190" s="2"/>
      <c r="H1190" s="3"/>
      <c r="I1190" s="3"/>
      <c r="J1190" s="3"/>
      <c r="K1190" s="3"/>
      <c r="L1190" s="1"/>
      <c r="M1190" s="4"/>
      <c r="O1190" s="1"/>
      <c r="U1190" s="1"/>
      <c r="V1190"/>
      <c r="X1190" s="111"/>
      <c r="Z1190"/>
      <c r="AA1190"/>
      <c r="AB1190"/>
      <c r="AD1190" s="103"/>
      <c r="AE1190" s="103"/>
      <c r="AH1190"/>
      <c r="AK1190" s="107"/>
      <c r="AL1190" s="107"/>
      <c r="AM1190" s="1"/>
      <c r="AP1190" s="100"/>
      <c r="AQ1190" s="100"/>
      <c r="AR1190" s="100"/>
      <c r="AS1190" s="3"/>
      <c r="AT1190" s="151"/>
      <c r="AU1190"/>
      <c r="AV1190" s="147"/>
      <c r="AY1190" s="35"/>
      <c r="BA1190" s="100"/>
      <c r="BB1190" s="100"/>
      <c r="BC1190" s="147"/>
      <c r="BE1190" s="1"/>
      <c r="BI1190"/>
      <c r="BK1190" s="103"/>
      <c r="BL1190" s="152"/>
      <c r="BM1190" s="1"/>
      <c r="BN1190" s="103"/>
      <c r="BO1190" s="147"/>
      <c r="BQ1190" s="147"/>
      <c r="BR1190" s="6"/>
      <c r="BS1190" s="11"/>
      <c r="BT1190" s="105"/>
      <c r="BU1190" s="105"/>
      <c r="BW1190" s="5"/>
      <c r="BX1190" s="5"/>
      <c r="CA1190" s="6"/>
      <c r="CB1190" s="1"/>
      <c r="CD1190" s="23"/>
      <c r="CE1190" s="23"/>
      <c r="CF1190" s="8"/>
      <c r="CG1190" s="107"/>
      <c r="CI1190" s="109"/>
      <c r="CK1190" s="10"/>
      <c r="CL1190" s="106"/>
      <c r="CR1190" s="1"/>
      <c r="CS1190" s="1"/>
      <c r="CT1190" s="1"/>
    </row>
    <row r="1191" spans="2:98">
      <c r="B1191" s="2"/>
      <c r="F1191" s="2"/>
      <c r="H1191" s="3"/>
      <c r="I1191" s="3"/>
      <c r="J1191" s="3"/>
      <c r="K1191" s="3"/>
      <c r="L1191" s="1"/>
      <c r="M1191" s="4"/>
      <c r="O1191" s="1"/>
      <c r="U1191" s="1"/>
      <c r="V1191"/>
      <c r="X1191" s="111"/>
      <c r="Z1191"/>
      <c r="AA1191"/>
      <c r="AB1191"/>
      <c r="AD1191" s="103"/>
      <c r="AE1191" s="103"/>
      <c r="AH1191"/>
      <c r="AK1191" s="107"/>
      <c r="AL1191" s="107"/>
      <c r="AM1191" s="1"/>
      <c r="AP1191" s="100"/>
      <c r="AQ1191" s="100"/>
      <c r="AR1191" s="100"/>
      <c r="AS1191" s="3"/>
      <c r="AT1191" s="151"/>
      <c r="AU1191"/>
      <c r="AV1191" s="147"/>
      <c r="AY1191" s="35"/>
      <c r="BA1191" s="100"/>
      <c r="BB1191" s="100"/>
      <c r="BC1191" s="147"/>
      <c r="BE1191" s="1"/>
      <c r="BI1191"/>
      <c r="BK1191" s="103"/>
      <c r="BL1191" s="152"/>
      <c r="BM1191" s="1"/>
      <c r="BN1191" s="103"/>
      <c r="BO1191" s="147"/>
      <c r="BQ1191" s="147"/>
      <c r="BR1191" s="6"/>
      <c r="BS1191" s="11"/>
      <c r="BT1191" s="105"/>
      <c r="BU1191" s="105"/>
      <c r="BW1191" s="5"/>
      <c r="BX1191" s="5"/>
      <c r="CA1191" s="6"/>
      <c r="CB1191" s="1"/>
      <c r="CD1191" s="23"/>
      <c r="CE1191" s="23"/>
      <c r="CF1191" s="8"/>
      <c r="CG1191" s="107"/>
      <c r="CI1191" s="109"/>
      <c r="CK1191" s="10"/>
      <c r="CL1191" s="106"/>
      <c r="CR1191" s="1"/>
      <c r="CS1191" s="1"/>
      <c r="CT1191" s="1"/>
    </row>
    <row r="1192" spans="2:98">
      <c r="B1192" s="2"/>
      <c r="F1192" s="2"/>
      <c r="H1192" s="3"/>
      <c r="I1192" s="3"/>
      <c r="J1192" s="3"/>
      <c r="K1192" s="3"/>
      <c r="L1192" s="1"/>
      <c r="M1192" s="4"/>
      <c r="O1192" s="1"/>
      <c r="U1192" s="1"/>
      <c r="V1192"/>
      <c r="X1192" s="111"/>
      <c r="Z1192"/>
      <c r="AA1192"/>
      <c r="AB1192"/>
      <c r="AD1192" s="103"/>
      <c r="AE1192" s="103"/>
      <c r="AH1192"/>
      <c r="AK1192" s="107"/>
      <c r="AL1192" s="107"/>
      <c r="AM1192" s="1"/>
      <c r="AP1192" s="100"/>
      <c r="AQ1192" s="100"/>
      <c r="AR1192" s="100"/>
      <c r="AS1192" s="3"/>
      <c r="AT1192" s="151"/>
      <c r="AU1192"/>
      <c r="AV1192" s="147"/>
      <c r="AY1192" s="35"/>
      <c r="BA1192" s="100"/>
      <c r="BB1192" s="100"/>
      <c r="BC1192" s="147"/>
      <c r="BE1192" s="1"/>
      <c r="BI1192"/>
      <c r="BK1192" s="103"/>
      <c r="BL1192" s="152"/>
      <c r="BM1192" s="1"/>
      <c r="BN1192" s="103"/>
      <c r="BO1192" s="147"/>
      <c r="BQ1192" s="147"/>
      <c r="BR1192" s="6"/>
      <c r="BS1192" s="11"/>
      <c r="BT1192" s="105"/>
      <c r="BU1192" s="105"/>
      <c r="BW1192" s="5"/>
      <c r="BX1192" s="5"/>
      <c r="CA1192" s="6"/>
      <c r="CB1192" s="1"/>
      <c r="CD1192" s="23"/>
      <c r="CE1192" s="23"/>
      <c r="CF1192" s="8"/>
      <c r="CG1192" s="107"/>
      <c r="CI1192" s="109"/>
      <c r="CK1192" s="10"/>
      <c r="CL1192" s="106"/>
      <c r="CR1192" s="1"/>
      <c r="CS1192" s="1"/>
      <c r="CT1192" s="1"/>
    </row>
    <row r="1193" spans="2:98" ht="13.95" customHeight="1">
      <c r="B1193" s="2"/>
      <c r="F1193" s="2"/>
      <c r="H1193" s="3"/>
      <c r="I1193" s="3"/>
      <c r="J1193" s="3"/>
      <c r="K1193" s="3"/>
      <c r="L1193" s="1"/>
      <c r="M1193" s="4"/>
      <c r="O1193" s="1"/>
      <c r="U1193" s="1"/>
      <c r="V1193"/>
      <c r="X1193" s="111"/>
      <c r="Z1193"/>
      <c r="AA1193"/>
      <c r="AB1193"/>
      <c r="AD1193" s="103"/>
      <c r="AE1193" s="103"/>
      <c r="AH1193"/>
      <c r="AK1193" s="107"/>
      <c r="AL1193" s="107"/>
      <c r="AM1193" s="1"/>
      <c r="AP1193" s="100"/>
      <c r="AQ1193" s="100"/>
      <c r="AR1193" s="100"/>
      <c r="AS1193" s="3"/>
      <c r="AT1193" s="151"/>
      <c r="AU1193"/>
      <c r="AV1193" s="147"/>
      <c r="AY1193" s="35"/>
      <c r="BA1193" s="100"/>
      <c r="BB1193" s="100"/>
      <c r="BC1193" s="147"/>
      <c r="BE1193" s="1"/>
      <c r="BI1193"/>
      <c r="BK1193" s="103"/>
      <c r="BL1193" s="152"/>
      <c r="BM1193" s="1"/>
      <c r="BN1193" s="103"/>
      <c r="BO1193" s="147"/>
      <c r="BQ1193" s="147"/>
      <c r="BR1193" s="6"/>
      <c r="BS1193" s="11"/>
      <c r="BT1193" s="105"/>
      <c r="BU1193" s="105"/>
      <c r="BW1193" s="5"/>
      <c r="BX1193" s="5"/>
      <c r="CA1193" s="6"/>
      <c r="CB1193" s="1"/>
      <c r="CD1193" s="23"/>
      <c r="CE1193" s="23"/>
      <c r="CF1193" s="8"/>
      <c r="CG1193" s="107"/>
      <c r="CI1193" s="109"/>
      <c r="CK1193" s="10"/>
      <c r="CL1193" s="106"/>
      <c r="CR1193" s="1"/>
      <c r="CS1193" s="1"/>
      <c r="CT1193" s="1"/>
    </row>
    <row r="1194" spans="2:98">
      <c r="B1194" s="2"/>
      <c r="F1194" s="2"/>
      <c r="H1194" s="3"/>
      <c r="I1194" s="3"/>
      <c r="J1194" s="3"/>
      <c r="K1194" s="3"/>
      <c r="L1194" s="1"/>
      <c r="M1194" s="4"/>
      <c r="O1194" s="1"/>
      <c r="U1194" s="1"/>
      <c r="V1194"/>
      <c r="X1194" s="111"/>
      <c r="Z1194"/>
      <c r="AA1194"/>
      <c r="AB1194"/>
      <c r="AD1194" s="103"/>
      <c r="AE1194" s="103"/>
      <c r="AH1194"/>
      <c r="AK1194" s="107"/>
      <c r="AL1194" s="107"/>
      <c r="AM1194" s="1"/>
      <c r="AP1194" s="100"/>
      <c r="AQ1194" s="100"/>
      <c r="AR1194" s="100"/>
      <c r="AS1194" s="3"/>
      <c r="AT1194" s="151"/>
      <c r="AU1194"/>
      <c r="AV1194" s="147"/>
      <c r="AY1194" s="35"/>
      <c r="BA1194" s="100"/>
      <c r="BB1194" s="100"/>
      <c r="BC1194" s="147"/>
      <c r="BE1194" s="1"/>
      <c r="BI1194"/>
      <c r="BK1194"/>
      <c r="BL1194" s="152"/>
      <c r="BM1194" s="1"/>
      <c r="BN1194" s="103"/>
      <c r="BO1194" s="147"/>
      <c r="BQ1194" s="147"/>
      <c r="BR1194" s="6"/>
      <c r="BS1194" s="11"/>
      <c r="BT1194" s="105"/>
      <c r="BU1194" s="105"/>
      <c r="BW1194" s="5"/>
      <c r="BX1194" s="5"/>
      <c r="CA1194" s="6"/>
      <c r="CB1194" s="1"/>
      <c r="CD1194" s="23"/>
      <c r="CE1194" s="23"/>
      <c r="CF1194" s="8"/>
      <c r="CG1194" s="107"/>
      <c r="CI1194" s="109"/>
      <c r="CK1194" s="10"/>
      <c r="CL1194" s="106"/>
      <c r="CR1194" s="1"/>
      <c r="CS1194" s="1"/>
      <c r="CT1194" s="1"/>
    </row>
    <row r="1195" spans="2:98">
      <c r="B1195" s="2"/>
      <c r="F1195" s="2"/>
      <c r="H1195" s="3"/>
      <c r="I1195" s="3"/>
      <c r="J1195" s="3"/>
      <c r="K1195" s="3"/>
      <c r="L1195" s="1"/>
      <c r="M1195" s="4"/>
      <c r="O1195" s="1"/>
      <c r="U1195" s="1"/>
      <c r="V1195"/>
      <c r="X1195" s="111"/>
      <c r="Z1195"/>
      <c r="AA1195"/>
      <c r="AB1195"/>
      <c r="AD1195" s="103"/>
      <c r="AE1195" s="103"/>
      <c r="AH1195"/>
      <c r="AK1195" s="107"/>
      <c r="AL1195" s="107"/>
      <c r="AM1195" s="1"/>
      <c r="AP1195" s="100"/>
      <c r="AQ1195" s="100"/>
      <c r="AR1195" s="100"/>
      <c r="AS1195" s="3"/>
      <c r="AT1195" s="151"/>
      <c r="AU1195"/>
      <c r="AV1195" s="147"/>
      <c r="AY1195" s="35"/>
      <c r="BA1195" s="100"/>
      <c r="BB1195" s="100"/>
      <c r="BC1195" s="147"/>
      <c r="BE1195" s="1"/>
      <c r="BI1195"/>
      <c r="BK1195" s="103"/>
      <c r="BL1195" s="152"/>
      <c r="BM1195" s="1"/>
      <c r="BN1195" s="103"/>
      <c r="BO1195" s="147"/>
      <c r="BQ1195" s="147"/>
      <c r="BR1195" s="6"/>
      <c r="BS1195" s="11"/>
      <c r="BT1195" s="105"/>
      <c r="BU1195" s="105"/>
      <c r="BW1195" s="5"/>
      <c r="BX1195" s="5"/>
      <c r="CA1195" s="6"/>
      <c r="CB1195" s="1"/>
      <c r="CD1195" s="23"/>
      <c r="CE1195" s="23"/>
      <c r="CF1195" s="8"/>
      <c r="CG1195" s="107"/>
      <c r="CI1195" s="109"/>
      <c r="CK1195" s="10"/>
      <c r="CL1195" s="106"/>
      <c r="CR1195" s="1"/>
      <c r="CS1195" s="1"/>
      <c r="CT1195" s="1"/>
    </row>
    <row r="1196" spans="2:98">
      <c r="B1196" s="2"/>
      <c r="F1196" s="2"/>
      <c r="H1196" s="3"/>
      <c r="I1196" s="3"/>
      <c r="J1196" s="3"/>
      <c r="K1196" s="3"/>
      <c r="L1196" s="1"/>
      <c r="M1196" s="4"/>
      <c r="O1196" s="1"/>
      <c r="U1196" s="1"/>
      <c r="V1196"/>
      <c r="X1196" s="111"/>
      <c r="Z1196"/>
      <c r="AA1196"/>
      <c r="AB1196"/>
      <c r="AD1196" s="103"/>
      <c r="AE1196" s="103"/>
      <c r="AH1196"/>
      <c r="AK1196" s="107"/>
      <c r="AL1196" s="107"/>
      <c r="AM1196" s="1"/>
      <c r="AP1196" s="100"/>
      <c r="AQ1196" s="100"/>
      <c r="AR1196" s="100"/>
      <c r="AS1196" s="3"/>
      <c r="AT1196" s="151"/>
      <c r="AU1196"/>
      <c r="AV1196" s="147"/>
      <c r="AY1196" s="35"/>
      <c r="BA1196" s="100"/>
      <c r="BB1196" s="100"/>
      <c r="BC1196" s="147"/>
      <c r="BE1196" s="1"/>
      <c r="BI1196"/>
      <c r="BK1196" s="103"/>
      <c r="BL1196" s="152"/>
      <c r="BM1196" s="1"/>
      <c r="BN1196" s="103"/>
      <c r="BO1196" s="147"/>
      <c r="BQ1196" s="147"/>
      <c r="BR1196" s="6"/>
      <c r="BS1196" s="11"/>
      <c r="BT1196" s="105"/>
      <c r="BU1196" s="105"/>
      <c r="BW1196" s="5"/>
      <c r="BX1196" s="5"/>
      <c r="CA1196" s="6"/>
      <c r="CB1196" s="1"/>
      <c r="CD1196" s="23"/>
      <c r="CE1196" s="23"/>
      <c r="CF1196" s="8"/>
      <c r="CG1196" s="107"/>
      <c r="CI1196" s="109"/>
      <c r="CK1196" s="10"/>
      <c r="CL1196" s="106"/>
      <c r="CR1196" s="1"/>
      <c r="CS1196" s="1"/>
      <c r="CT1196" s="1"/>
    </row>
    <row r="1197" spans="2:98">
      <c r="B1197" s="2"/>
      <c r="F1197" s="2"/>
      <c r="H1197" s="3"/>
      <c r="I1197" s="3"/>
      <c r="J1197" s="3"/>
      <c r="K1197" s="3"/>
      <c r="L1197" s="1"/>
      <c r="M1197" s="4"/>
      <c r="O1197" s="1"/>
      <c r="U1197" s="1"/>
      <c r="V1197"/>
      <c r="X1197" s="111"/>
      <c r="Z1197"/>
      <c r="AA1197"/>
      <c r="AB1197"/>
      <c r="AD1197" s="103"/>
      <c r="AE1197" s="103"/>
      <c r="AH1197"/>
      <c r="AK1197" s="107"/>
      <c r="AL1197" s="107"/>
      <c r="AM1197" s="1"/>
      <c r="AP1197" s="100"/>
      <c r="AQ1197" s="100"/>
      <c r="AR1197" s="100"/>
      <c r="AS1197" s="3"/>
      <c r="AT1197" s="151"/>
      <c r="AU1197"/>
      <c r="AV1197" s="147"/>
      <c r="AY1197" s="182"/>
      <c r="BA1197" s="100"/>
      <c r="BB1197" s="100"/>
      <c r="BC1197" s="147"/>
      <c r="BE1197" s="1"/>
      <c r="BI1197"/>
      <c r="BK1197" s="103"/>
      <c r="BL1197" s="152"/>
      <c r="BM1197" s="1"/>
      <c r="BN1197" s="103"/>
      <c r="BO1197" s="147"/>
      <c r="BQ1197" s="147"/>
      <c r="BR1197" s="6"/>
      <c r="BS1197" s="11"/>
      <c r="BT1197" s="105"/>
      <c r="BU1197" s="105"/>
      <c r="BW1197" s="5"/>
      <c r="BX1197" s="5"/>
      <c r="CA1197" s="6"/>
      <c r="CB1197" s="1"/>
      <c r="CD1197" s="23"/>
      <c r="CE1197" s="23"/>
      <c r="CF1197" s="8"/>
      <c r="CG1197" s="107"/>
      <c r="CI1197" s="109"/>
      <c r="CK1197" s="10"/>
      <c r="CL1197" s="106"/>
      <c r="CR1197" s="1"/>
      <c r="CS1197" s="1"/>
      <c r="CT1197" s="1"/>
    </row>
    <row r="1198" spans="2:98">
      <c r="B1198" s="2"/>
      <c r="F1198" s="2"/>
      <c r="H1198" s="3"/>
      <c r="I1198" s="3"/>
      <c r="J1198" s="3"/>
      <c r="K1198" s="3"/>
      <c r="L1198" s="1"/>
      <c r="M1198" s="4"/>
      <c r="O1198" s="1"/>
      <c r="U1198" s="1"/>
      <c r="V1198"/>
      <c r="X1198" s="111"/>
      <c r="Z1198"/>
      <c r="AA1198"/>
      <c r="AB1198"/>
      <c r="AD1198" s="103"/>
      <c r="AE1198" s="103"/>
      <c r="AH1198"/>
      <c r="AK1198" s="107"/>
      <c r="AL1198" s="107"/>
      <c r="AM1198" s="1"/>
      <c r="AP1198" s="100"/>
      <c r="AQ1198" s="100"/>
      <c r="AR1198" s="100"/>
      <c r="AS1198" s="3"/>
      <c r="AT1198" s="151"/>
      <c r="AU1198"/>
      <c r="AV1198" s="147"/>
      <c r="AY1198" s="182"/>
      <c r="BA1198" s="100"/>
      <c r="BB1198" s="100"/>
      <c r="BC1198" s="147"/>
      <c r="BE1198" s="1"/>
      <c r="BI1198"/>
      <c r="BK1198" s="103"/>
      <c r="BL1198" s="152"/>
      <c r="BM1198" s="1"/>
      <c r="BN1198" s="103"/>
      <c r="BO1198" s="147"/>
      <c r="BQ1198" s="147"/>
      <c r="BR1198" s="6"/>
      <c r="BS1198" s="11"/>
      <c r="BT1198" s="105"/>
      <c r="BU1198" s="105"/>
      <c r="BW1198" s="5"/>
      <c r="BX1198" s="5"/>
      <c r="CA1198" s="6"/>
      <c r="CB1198" s="1"/>
      <c r="CD1198" s="23"/>
      <c r="CE1198" s="23"/>
      <c r="CF1198" s="8"/>
      <c r="CG1198" s="107"/>
      <c r="CI1198" s="109"/>
      <c r="CK1198" s="10"/>
      <c r="CL1198" s="106"/>
      <c r="CR1198" s="1"/>
      <c r="CS1198" s="1"/>
      <c r="CT1198" s="1"/>
    </row>
    <row r="1199" spans="2:98">
      <c r="B1199" s="2"/>
      <c r="F1199" s="2"/>
      <c r="H1199" s="3"/>
      <c r="I1199" s="3"/>
      <c r="J1199" s="3"/>
      <c r="K1199" s="3"/>
      <c r="L1199" s="1"/>
      <c r="M1199" s="4"/>
      <c r="O1199" s="1"/>
      <c r="U1199" s="1"/>
      <c r="V1199"/>
      <c r="X1199" s="111"/>
      <c r="Z1199"/>
      <c r="AA1199"/>
      <c r="AB1199"/>
      <c r="AD1199" s="103"/>
      <c r="AE1199" s="103"/>
      <c r="AH1199"/>
      <c r="AK1199" s="107"/>
      <c r="AL1199" s="107"/>
      <c r="AM1199" s="1"/>
      <c r="AP1199" s="100"/>
      <c r="AQ1199" s="100"/>
      <c r="AR1199" s="100"/>
      <c r="AS1199" s="3"/>
      <c r="AT1199" s="151"/>
      <c r="AU1199"/>
      <c r="AV1199" s="147"/>
      <c r="AY1199" s="35"/>
      <c r="BA1199" s="100"/>
      <c r="BB1199" s="100"/>
      <c r="BC1199" s="147"/>
      <c r="BE1199" s="1"/>
      <c r="BI1199"/>
      <c r="BK1199" s="103"/>
      <c r="BL1199" s="152"/>
      <c r="BM1199" s="1"/>
      <c r="BN1199" s="103"/>
      <c r="BO1199" s="147"/>
      <c r="BQ1199" s="147"/>
      <c r="BR1199" s="6"/>
      <c r="BS1199" s="11"/>
      <c r="BT1199" s="105"/>
      <c r="BU1199" s="105"/>
      <c r="BW1199" s="5"/>
      <c r="BX1199" s="5"/>
      <c r="CA1199" s="6"/>
      <c r="CB1199" s="1"/>
      <c r="CD1199" s="23"/>
      <c r="CE1199" s="23"/>
      <c r="CF1199" s="8"/>
      <c r="CG1199" s="107"/>
      <c r="CI1199" s="109"/>
      <c r="CK1199" s="10"/>
      <c r="CL1199" s="106"/>
      <c r="CR1199" s="1"/>
      <c r="CS1199" s="1"/>
      <c r="CT1199" s="1"/>
    </row>
    <row r="1200" spans="2:98">
      <c r="B1200" s="2"/>
      <c r="F1200" s="2"/>
      <c r="H1200" s="3"/>
      <c r="I1200" s="3"/>
      <c r="J1200" s="3"/>
      <c r="K1200" s="3"/>
      <c r="L1200" s="1"/>
      <c r="M1200" s="4"/>
      <c r="O1200" s="1"/>
      <c r="U1200" s="1"/>
      <c r="V1200"/>
      <c r="X1200" s="111"/>
      <c r="Z1200"/>
      <c r="AA1200"/>
      <c r="AB1200"/>
      <c r="AD1200" s="103"/>
      <c r="AE1200" s="103"/>
      <c r="AH1200"/>
      <c r="AK1200" s="107"/>
      <c r="AL1200" s="107"/>
      <c r="AM1200" s="1"/>
      <c r="AP1200" s="100"/>
      <c r="AQ1200" s="100"/>
      <c r="AR1200" s="100"/>
      <c r="AS1200" s="3"/>
      <c r="AT1200" s="151"/>
      <c r="AU1200"/>
      <c r="AV1200" s="147"/>
      <c r="AY1200" s="35"/>
      <c r="BA1200" s="100"/>
      <c r="BB1200" s="100"/>
      <c r="BC1200" s="147"/>
      <c r="BE1200" s="1"/>
      <c r="BI1200"/>
      <c r="BK1200" s="103"/>
      <c r="BL1200" s="152"/>
      <c r="BM1200" s="1"/>
      <c r="BN1200" s="103"/>
      <c r="BO1200" s="147"/>
      <c r="BQ1200" s="147"/>
      <c r="BR1200" s="147"/>
      <c r="BS1200" s="11"/>
      <c r="BT1200" s="105"/>
      <c r="BU1200" s="105"/>
      <c r="BW1200" s="5"/>
      <c r="BX1200" s="5"/>
      <c r="CA1200" s="6"/>
      <c r="CB1200" s="1"/>
      <c r="CD1200" s="23"/>
      <c r="CE1200" s="23"/>
      <c r="CF1200" s="8"/>
      <c r="CG1200" s="107"/>
      <c r="CI1200" s="109"/>
      <c r="CK1200" s="10"/>
      <c r="CL1200" s="106"/>
      <c r="CR1200" s="1"/>
      <c r="CS1200" s="1"/>
      <c r="CT1200" s="1"/>
    </row>
    <row r="1201" spans="1:100">
      <c r="B1201" s="2"/>
      <c r="F1201" s="2"/>
      <c r="H1201" s="3"/>
      <c r="I1201" s="3"/>
      <c r="J1201" s="3"/>
      <c r="K1201" s="3"/>
      <c r="L1201" s="1"/>
      <c r="M1201" s="4"/>
      <c r="O1201" s="1"/>
      <c r="U1201" s="1"/>
      <c r="V1201"/>
      <c r="X1201" s="111"/>
      <c r="Z1201"/>
      <c r="AA1201"/>
      <c r="AB1201"/>
      <c r="AD1201" s="103"/>
      <c r="AE1201" s="103"/>
      <c r="AH1201"/>
      <c r="AK1201" s="107"/>
      <c r="AL1201" s="107"/>
      <c r="AM1201" s="1"/>
      <c r="AP1201" s="100"/>
      <c r="AQ1201" s="100"/>
      <c r="AR1201" s="100"/>
      <c r="AS1201" s="3"/>
      <c r="AT1201" s="151"/>
      <c r="AU1201"/>
      <c r="AV1201" s="147"/>
      <c r="AY1201" s="35"/>
      <c r="BA1201" s="100"/>
      <c r="BB1201" s="100"/>
      <c r="BC1201" s="147"/>
      <c r="BE1201" s="1"/>
      <c r="BI1201"/>
      <c r="BK1201" s="103"/>
      <c r="BL1201" s="152"/>
      <c r="BM1201" s="1"/>
      <c r="BN1201" s="103"/>
      <c r="BO1201" s="147"/>
      <c r="BQ1201" s="147"/>
      <c r="BR1201" s="147"/>
      <c r="BS1201" s="11"/>
      <c r="BT1201" s="105"/>
      <c r="BU1201" s="105"/>
      <c r="BW1201" s="5"/>
      <c r="BX1201" s="5"/>
      <c r="CA1201" s="6"/>
      <c r="CB1201" s="1"/>
      <c r="CD1201" s="23"/>
      <c r="CE1201" s="23"/>
      <c r="CF1201" s="8"/>
      <c r="CG1201" s="107"/>
      <c r="CI1201" s="109"/>
      <c r="CK1201" s="10"/>
      <c r="CL1201" s="106"/>
      <c r="CR1201" s="1"/>
      <c r="CS1201" s="1"/>
      <c r="CT1201" s="1"/>
    </row>
    <row r="1202" spans="1:100">
      <c r="B1202" s="2"/>
      <c r="F1202" s="2"/>
      <c r="H1202" s="3"/>
      <c r="I1202" s="3"/>
      <c r="J1202" s="3"/>
      <c r="K1202" s="3"/>
      <c r="L1202" s="1"/>
      <c r="M1202" s="4"/>
      <c r="O1202" s="1"/>
      <c r="U1202" s="1"/>
      <c r="V1202"/>
      <c r="X1202" s="111"/>
      <c r="Z1202"/>
      <c r="AA1202"/>
      <c r="AB1202"/>
      <c r="AD1202" s="103"/>
      <c r="AE1202" s="103"/>
      <c r="AH1202"/>
      <c r="AK1202" s="107"/>
      <c r="AL1202" s="107"/>
      <c r="AM1202" s="1"/>
      <c r="AP1202" s="100"/>
      <c r="AQ1202" s="100"/>
      <c r="AR1202" s="100"/>
      <c r="AS1202" s="3"/>
      <c r="AT1202" s="151"/>
      <c r="AU1202"/>
      <c r="AV1202" s="147"/>
      <c r="AY1202" s="35"/>
      <c r="BA1202" s="100"/>
      <c r="BB1202" s="100"/>
      <c r="BC1202" s="147"/>
      <c r="BE1202" s="1"/>
      <c r="BI1202"/>
      <c r="BK1202" s="103"/>
      <c r="BL1202" s="152"/>
      <c r="BM1202" s="1"/>
      <c r="BN1202" s="103"/>
      <c r="BO1202" s="147"/>
      <c r="BQ1202" s="147"/>
      <c r="BR1202" s="6"/>
      <c r="BS1202" s="11"/>
      <c r="BT1202" s="105"/>
      <c r="BU1202" s="105"/>
      <c r="BW1202" s="5"/>
      <c r="BX1202" s="5"/>
      <c r="CA1202" s="6"/>
      <c r="CB1202" s="1"/>
      <c r="CD1202" s="23"/>
      <c r="CE1202" s="23"/>
      <c r="CF1202" s="8"/>
      <c r="CG1202" s="107"/>
      <c r="CI1202" s="109"/>
      <c r="CK1202" s="10"/>
      <c r="CL1202" s="106"/>
      <c r="CR1202" s="1"/>
      <c r="CS1202" s="1"/>
      <c r="CT1202" s="1"/>
    </row>
    <row r="1203" spans="1:100">
      <c r="B1203" s="2"/>
      <c r="F1203" s="2"/>
      <c r="H1203" s="3"/>
      <c r="I1203" s="3"/>
      <c r="J1203" s="3"/>
      <c r="K1203" s="3"/>
      <c r="L1203" s="1"/>
      <c r="M1203" s="4"/>
      <c r="O1203" s="1"/>
      <c r="U1203" s="1"/>
      <c r="V1203"/>
      <c r="X1203" s="111"/>
      <c r="Z1203"/>
      <c r="AA1203"/>
      <c r="AB1203"/>
      <c r="AD1203" s="103"/>
      <c r="AE1203" s="103"/>
      <c r="AH1203"/>
      <c r="AK1203" s="107"/>
      <c r="AL1203" s="107"/>
      <c r="AM1203" s="1"/>
      <c r="AP1203" s="100"/>
      <c r="AQ1203" s="100"/>
      <c r="AR1203" s="100"/>
      <c r="AS1203" s="3"/>
      <c r="AT1203" s="151"/>
      <c r="AU1203"/>
      <c r="AV1203" s="147"/>
      <c r="AY1203" s="35"/>
      <c r="BA1203" s="100"/>
      <c r="BB1203" s="100"/>
      <c r="BC1203" s="147"/>
      <c r="BE1203" s="1"/>
      <c r="BI1203"/>
      <c r="BK1203" s="103"/>
      <c r="BL1203" s="152"/>
      <c r="BM1203" s="1"/>
      <c r="BN1203" s="103"/>
      <c r="BO1203" s="147"/>
      <c r="BQ1203" s="147"/>
      <c r="BR1203" s="6"/>
      <c r="BS1203" s="11"/>
      <c r="BT1203" s="105"/>
      <c r="BU1203" s="105"/>
      <c r="BW1203" s="5"/>
      <c r="BX1203" s="5"/>
      <c r="CA1203" s="6"/>
      <c r="CB1203" s="1"/>
      <c r="CD1203" s="23"/>
      <c r="CE1203" s="23"/>
      <c r="CF1203" s="8"/>
      <c r="CG1203" s="107"/>
      <c r="CI1203" s="109"/>
      <c r="CK1203" s="10"/>
      <c r="CL1203" s="106"/>
      <c r="CR1203" s="1"/>
      <c r="CS1203" s="1"/>
      <c r="CT1203" s="1"/>
    </row>
    <row r="1204" spans="1:100">
      <c r="B1204" s="2"/>
      <c r="F1204" s="2"/>
      <c r="H1204" s="3"/>
      <c r="I1204" s="3"/>
      <c r="J1204" s="3"/>
      <c r="K1204" s="3"/>
      <c r="L1204" s="1"/>
      <c r="M1204" s="4"/>
      <c r="O1204" s="1"/>
      <c r="U1204" s="1"/>
      <c r="V1204"/>
      <c r="X1204" s="111"/>
      <c r="Z1204"/>
      <c r="AA1204"/>
      <c r="AB1204"/>
      <c r="AD1204" s="103"/>
      <c r="AE1204" s="103"/>
      <c r="AH1204"/>
      <c r="AK1204" s="107"/>
      <c r="AL1204" s="107"/>
      <c r="AM1204" s="1"/>
      <c r="AP1204" s="100"/>
      <c r="AQ1204" s="100"/>
      <c r="AR1204" s="100"/>
      <c r="AS1204" s="3"/>
      <c r="AT1204" s="151"/>
      <c r="AU1204"/>
      <c r="AV1204" s="147"/>
      <c r="AY1204" s="35"/>
      <c r="BA1204" s="100"/>
      <c r="BB1204" s="100"/>
      <c r="BC1204" s="147"/>
      <c r="BE1204" s="1"/>
      <c r="BI1204"/>
      <c r="BK1204" s="103"/>
      <c r="BL1204" s="152"/>
      <c r="BM1204" s="1"/>
      <c r="BN1204" s="103"/>
      <c r="BO1204" s="147"/>
      <c r="BQ1204" s="147"/>
      <c r="BR1204" s="6"/>
      <c r="BS1204" s="11"/>
      <c r="BT1204" s="105"/>
      <c r="BU1204" s="105"/>
      <c r="BW1204" s="5"/>
      <c r="BX1204" s="5"/>
      <c r="CA1204" s="6"/>
      <c r="CB1204" s="1"/>
      <c r="CD1204" s="23"/>
      <c r="CE1204" s="23"/>
      <c r="CF1204" s="8"/>
      <c r="CG1204" s="107"/>
      <c r="CI1204" s="109"/>
      <c r="CK1204" s="10"/>
      <c r="CL1204" s="106"/>
      <c r="CR1204" s="1"/>
      <c r="CS1204" s="1"/>
      <c r="CT1204" s="1"/>
    </row>
    <row r="1205" spans="1:100">
      <c r="B1205" s="2"/>
      <c r="F1205" s="2"/>
      <c r="H1205" s="3"/>
      <c r="I1205" s="3"/>
      <c r="J1205" s="3"/>
      <c r="K1205" s="3"/>
      <c r="L1205" s="1"/>
      <c r="M1205" s="4"/>
      <c r="O1205" s="1"/>
      <c r="U1205" s="1"/>
      <c r="V1205"/>
      <c r="X1205" s="111"/>
      <c r="Z1205"/>
      <c r="AA1205"/>
      <c r="AB1205"/>
      <c r="AD1205" s="103"/>
      <c r="AE1205" s="103"/>
      <c r="AH1205"/>
      <c r="AK1205" s="107"/>
      <c r="AL1205" s="107"/>
      <c r="AM1205" s="1"/>
      <c r="AP1205" s="100"/>
      <c r="AQ1205" s="100"/>
      <c r="AR1205" s="100"/>
      <c r="AS1205" s="3"/>
      <c r="AT1205" s="151"/>
      <c r="AU1205"/>
      <c r="AV1205" s="147"/>
      <c r="AY1205" s="35"/>
      <c r="BA1205" s="100"/>
      <c r="BB1205" s="100"/>
      <c r="BC1205" s="147"/>
      <c r="BE1205" s="1"/>
      <c r="BI1205"/>
      <c r="BK1205" s="103"/>
      <c r="BL1205" s="152"/>
      <c r="BM1205" s="1"/>
      <c r="BN1205" s="103"/>
      <c r="BO1205" s="147"/>
      <c r="BQ1205" s="147"/>
      <c r="BR1205" s="6"/>
      <c r="BS1205" s="11"/>
      <c r="BT1205" s="105"/>
      <c r="BU1205" s="105"/>
      <c r="BW1205" s="5"/>
      <c r="BX1205" s="5"/>
      <c r="CA1205" s="6"/>
      <c r="CB1205" s="1"/>
      <c r="CD1205" s="23"/>
      <c r="CE1205" s="23"/>
      <c r="CF1205" s="8"/>
      <c r="CG1205" s="107"/>
      <c r="CI1205" s="109"/>
      <c r="CK1205" s="10"/>
      <c r="CL1205" s="106"/>
      <c r="CR1205" s="1"/>
      <c r="CS1205" s="1"/>
      <c r="CT1205" s="1"/>
    </row>
    <row r="1206" spans="1:100">
      <c r="B1206" s="2"/>
      <c r="F1206" s="2"/>
      <c r="H1206" s="3"/>
      <c r="I1206" s="3"/>
      <c r="J1206" s="3"/>
      <c r="K1206" s="3"/>
      <c r="L1206" s="1"/>
      <c r="M1206" s="4"/>
      <c r="O1206" s="1"/>
      <c r="U1206" s="1"/>
      <c r="V1206"/>
      <c r="X1206" s="111"/>
      <c r="Z1206"/>
      <c r="AA1206"/>
      <c r="AB1206"/>
      <c r="AD1206" s="103"/>
      <c r="AE1206" s="103"/>
      <c r="AH1206"/>
      <c r="AK1206" s="107"/>
      <c r="AL1206" s="107"/>
      <c r="AM1206" s="1"/>
      <c r="AP1206" s="100"/>
      <c r="AQ1206" s="100"/>
      <c r="AR1206" s="100"/>
      <c r="AS1206" s="3"/>
      <c r="AT1206" s="151"/>
      <c r="AU1206"/>
      <c r="AV1206" s="147"/>
      <c r="AY1206" s="35"/>
      <c r="BA1206" s="100"/>
      <c r="BB1206" s="100"/>
      <c r="BC1206" s="147"/>
      <c r="BE1206" s="1"/>
      <c r="BI1206"/>
      <c r="BK1206" s="103"/>
      <c r="BL1206" s="152"/>
      <c r="BM1206" s="1"/>
      <c r="BN1206" s="103"/>
      <c r="BO1206" s="147"/>
      <c r="BQ1206" s="147"/>
      <c r="BR1206" s="6"/>
      <c r="BS1206" s="11"/>
      <c r="BT1206" s="105"/>
      <c r="BU1206" s="105"/>
      <c r="BW1206" s="5"/>
      <c r="BX1206" s="5"/>
      <c r="CA1206" s="6"/>
      <c r="CB1206" s="1"/>
      <c r="CD1206" s="23"/>
      <c r="CE1206" s="23"/>
      <c r="CF1206" s="8"/>
      <c r="CG1206" s="107"/>
      <c r="CI1206" s="109"/>
      <c r="CK1206" s="10"/>
      <c r="CL1206" s="106"/>
      <c r="CR1206" s="1"/>
      <c r="CS1206" s="1"/>
      <c r="CT1206" s="1"/>
    </row>
    <row r="1207" spans="1:100" s="145" customFormat="1">
      <c r="A1207" s="2"/>
      <c r="B1207" s="2"/>
      <c r="C1207" s="1"/>
      <c r="D1207" s="1"/>
      <c r="E1207" s="2"/>
      <c r="F1207" s="2"/>
      <c r="G1207" s="3"/>
      <c r="H1207" s="3"/>
      <c r="I1207" s="3"/>
      <c r="J1207" s="3"/>
      <c r="K1207" s="3"/>
      <c r="L1207" s="1"/>
      <c r="M1207" s="4"/>
      <c r="N1207" s="1"/>
      <c r="O1207" s="1"/>
      <c r="P1207"/>
      <c r="Q1207"/>
      <c r="R1207"/>
      <c r="S1207"/>
      <c r="T1207" s="1"/>
      <c r="U1207" s="1"/>
      <c r="V1207"/>
      <c r="W1207" s="1"/>
      <c r="X1207" s="111"/>
      <c r="Y1207" s="103"/>
      <c r="Z1207"/>
      <c r="AA1207"/>
      <c r="AB1207"/>
      <c r="AC1207" s="38"/>
      <c r="AD1207" s="103"/>
      <c r="AE1207" s="103"/>
      <c r="AF1207"/>
      <c r="AG1207"/>
      <c r="AH1207"/>
      <c r="AI1207" s="5"/>
      <c r="AJ1207" s="5"/>
      <c r="AK1207" s="107"/>
      <c r="AL1207" s="107"/>
      <c r="AM1207" s="1"/>
      <c r="AN1207"/>
      <c r="AO1207"/>
      <c r="AP1207" s="100"/>
      <c r="AQ1207" s="100"/>
      <c r="AR1207" s="100"/>
      <c r="AS1207" s="3"/>
      <c r="AT1207" s="151"/>
      <c r="AU1207"/>
      <c r="AV1207" s="147"/>
      <c r="AW1207" s="3"/>
      <c r="AX1207"/>
      <c r="AY1207" s="35"/>
      <c r="AZ1207"/>
      <c r="BA1207" s="100"/>
      <c r="BB1207" s="100"/>
      <c r="BC1207" s="147"/>
      <c r="BD1207" s="1"/>
      <c r="BE1207" s="1"/>
      <c r="BF1207"/>
      <c r="BG1207"/>
      <c r="BH1207"/>
      <c r="BI1207"/>
      <c r="BJ1207" s="1"/>
      <c r="BK1207"/>
      <c r="BL1207" s="152"/>
      <c r="BM1207" s="1"/>
      <c r="BN1207" s="103"/>
      <c r="BO1207" s="147"/>
      <c r="BP1207" s="1"/>
      <c r="BQ1207" s="147"/>
      <c r="BR1207" s="6"/>
      <c r="BS1207" s="11"/>
      <c r="BT1207" s="105"/>
      <c r="BU1207" s="105"/>
      <c r="BV1207"/>
      <c r="BW1207" s="5"/>
      <c r="BX1207" s="5"/>
      <c r="BY1207" s="1"/>
      <c r="BZ1207" s="1"/>
      <c r="CA1207" s="6"/>
      <c r="CB1207" s="1"/>
      <c r="CC1207"/>
      <c r="CD1207" s="23"/>
      <c r="CE1207" s="23"/>
      <c r="CF1207" s="8"/>
      <c r="CG1207" s="107"/>
      <c r="CH1207" s="1"/>
      <c r="CI1207" s="109"/>
      <c r="CJ1207" s="10"/>
      <c r="CK1207" s="10"/>
      <c r="CL1207" s="106"/>
      <c r="CM1207" s="1"/>
      <c r="CN1207" s="1"/>
      <c r="CO1207" s="1"/>
      <c r="CP1207" s="1"/>
      <c r="CQ1207" s="1"/>
      <c r="CR1207" s="1"/>
      <c r="CS1207" s="1"/>
      <c r="CT1207" s="1"/>
      <c r="CU1207"/>
      <c r="CV1207"/>
    </row>
    <row r="1208" spans="1:100">
      <c r="B1208" s="2"/>
      <c r="F1208" s="2"/>
      <c r="H1208" s="3"/>
      <c r="I1208" s="3"/>
      <c r="J1208" s="3"/>
      <c r="K1208" s="3"/>
      <c r="L1208" s="1"/>
      <c r="M1208" s="4"/>
      <c r="O1208" s="1"/>
      <c r="U1208" s="1"/>
      <c r="V1208"/>
      <c r="X1208" s="111"/>
      <c r="Z1208"/>
      <c r="AA1208"/>
      <c r="AB1208"/>
      <c r="AD1208" s="103"/>
      <c r="AE1208" s="103"/>
      <c r="AH1208"/>
      <c r="AK1208" s="107"/>
      <c r="AL1208" s="107"/>
      <c r="AM1208" s="1"/>
      <c r="AP1208" s="100"/>
      <c r="AQ1208" s="100"/>
      <c r="AR1208" s="100"/>
      <c r="AS1208" s="3"/>
      <c r="AT1208" s="151"/>
      <c r="AU1208"/>
      <c r="AV1208" s="147"/>
      <c r="AY1208" s="35"/>
      <c r="BA1208" s="100"/>
      <c r="BB1208" s="100"/>
      <c r="BC1208" s="147"/>
      <c r="BE1208" s="1"/>
      <c r="BI1208"/>
      <c r="BK1208"/>
      <c r="BL1208" s="152"/>
      <c r="BM1208" s="1"/>
      <c r="BN1208" s="103"/>
      <c r="BO1208" s="147"/>
      <c r="BQ1208" s="147"/>
      <c r="BR1208" s="6"/>
      <c r="BS1208" s="6"/>
      <c r="BT1208" s="105"/>
      <c r="BU1208" s="105"/>
      <c r="BW1208" s="5"/>
      <c r="BX1208" s="5"/>
      <c r="CA1208" s="6"/>
      <c r="CB1208" s="1"/>
      <c r="CD1208" s="23"/>
      <c r="CE1208" s="23"/>
      <c r="CF1208" s="8"/>
      <c r="CG1208" s="107"/>
      <c r="CI1208" s="109"/>
      <c r="CK1208" s="10"/>
      <c r="CL1208" s="106"/>
      <c r="CR1208" s="1"/>
      <c r="CS1208" s="1"/>
      <c r="CT1208" s="1"/>
    </row>
    <row r="1209" spans="1:100">
      <c r="A1209" s="158"/>
      <c r="B1209" s="158"/>
      <c r="C1209" s="144"/>
      <c r="D1209" s="144"/>
      <c r="E1209" s="158"/>
      <c r="F1209" s="158"/>
      <c r="G1209" s="137"/>
      <c r="H1209" s="137"/>
      <c r="I1209" s="137"/>
      <c r="J1209" s="137"/>
      <c r="K1209" s="137"/>
      <c r="L1209" s="1"/>
      <c r="M1209" s="4"/>
      <c r="N1209" s="144"/>
      <c r="O1209" s="144"/>
      <c r="P1209" s="145"/>
      <c r="Q1209" s="145"/>
      <c r="R1209" s="145"/>
      <c r="S1209" s="145"/>
      <c r="T1209" s="144"/>
      <c r="U1209" s="144"/>
      <c r="V1209" s="145"/>
      <c r="W1209" s="144"/>
      <c r="X1209" s="172"/>
      <c r="Y1209" s="141"/>
      <c r="Z1209" s="145"/>
      <c r="AA1209" s="145"/>
      <c r="AB1209" s="145"/>
      <c r="AC1209" s="143"/>
      <c r="AD1209" s="141"/>
      <c r="AE1209" s="141"/>
      <c r="AF1209" s="145"/>
      <c r="AG1209" s="145"/>
      <c r="AH1209" s="145"/>
      <c r="AI1209" s="138"/>
      <c r="AJ1209" s="138"/>
      <c r="AK1209" s="175"/>
      <c r="AL1209" s="175"/>
      <c r="AM1209" s="144"/>
      <c r="AN1209" s="145"/>
      <c r="AO1209" s="145"/>
      <c r="AP1209" s="140"/>
      <c r="AQ1209" s="140"/>
      <c r="AR1209" s="140"/>
      <c r="AS1209" s="137"/>
      <c r="AT1209" s="176"/>
      <c r="AU1209" s="145"/>
      <c r="AV1209" s="173"/>
      <c r="AW1209" s="137"/>
      <c r="AX1209" s="145"/>
      <c r="AY1209" s="159"/>
      <c r="AZ1209" s="145"/>
      <c r="BA1209" s="140"/>
      <c r="BB1209" s="140"/>
      <c r="BC1209" s="173"/>
      <c r="BD1209" s="144"/>
      <c r="BE1209" s="144"/>
      <c r="BF1209" s="145"/>
      <c r="BG1209" s="145"/>
      <c r="BH1209" s="145"/>
      <c r="BI1209" s="145"/>
      <c r="BJ1209" s="144"/>
      <c r="BK1209" s="141"/>
      <c r="BL1209" s="186"/>
      <c r="BM1209" s="144"/>
      <c r="BN1209" s="141"/>
      <c r="BO1209" s="173"/>
      <c r="BP1209" s="144"/>
      <c r="BQ1209" s="173"/>
      <c r="BR1209" s="144"/>
      <c r="BS1209" s="137"/>
      <c r="BT1209" s="105"/>
      <c r="BU1209" s="105"/>
      <c r="BV1209" s="145"/>
      <c r="BW1209" s="5"/>
      <c r="BX1209" s="5"/>
      <c r="CA1209" s="6"/>
      <c r="CB1209" s="144"/>
      <c r="CC1209" s="145"/>
      <c r="CD1209" s="187"/>
      <c r="CE1209" s="187"/>
      <c r="CF1209" s="190"/>
      <c r="CG1209" s="175"/>
      <c r="CH1209" s="144"/>
      <c r="CI1209" s="177"/>
      <c r="CJ1209" s="139"/>
      <c r="CK1209" s="139"/>
      <c r="CL1209" s="136"/>
      <c r="CM1209" s="144"/>
      <c r="CN1209" s="144"/>
      <c r="CO1209" s="144"/>
      <c r="CR1209" s="1"/>
      <c r="CS1209" s="1"/>
      <c r="CT1209" s="1"/>
    </row>
    <row r="1210" spans="1:100">
      <c r="B1210" s="2"/>
      <c r="F1210" s="2"/>
      <c r="H1210" s="3"/>
      <c r="I1210" s="3"/>
      <c r="J1210" s="3"/>
      <c r="K1210" s="3"/>
      <c r="L1210" s="1"/>
      <c r="M1210" s="4"/>
      <c r="O1210" s="1"/>
      <c r="U1210" s="1"/>
      <c r="V1210"/>
      <c r="X1210" s="111"/>
      <c r="Z1210"/>
      <c r="AA1210"/>
      <c r="AB1210"/>
      <c r="AD1210" s="103"/>
      <c r="AE1210" s="103"/>
      <c r="AH1210"/>
      <c r="AK1210" s="107"/>
      <c r="AL1210" s="107"/>
      <c r="AM1210" s="1"/>
      <c r="AP1210" s="100"/>
      <c r="AQ1210" s="100"/>
      <c r="AR1210" s="100"/>
      <c r="AS1210" s="3"/>
      <c r="AT1210" s="151"/>
      <c r="AU1210"/>
      <c r="AV1210" s="147"/>
      <c r="AY1210" s="35"/>
      <c r="BA1210" s="100"/>
      <c r="BB1210" s="100"/>
      <c r="BC1210" s="147"/>
      <c r="BE1210" s="1"/>
      <c r="BI1210"/>
      <c r="BK1210"/>
      <c r="BL1210" s="152"/>
      <c r="BM1210" s="1"/>
      <c r="BN1210" s="103"/>
      <c r="BO1210" s="147"/>
      <c r="BQ1210" s="147"/>
      <c r="BR1210" s="6"/>
      <c r="BS1210" s="11"/>
      <c r="BT1210" s="105"/>
      <c r="BU1210" s="105"/>
      <c r="BW1210" s="5"/>
      <c r="BX1210" s="5"/>
      <c r="CA1210" s="6"/>
      <c r="CB1210" s="1"/>
      <c r="CD1210" s="23"/>
      <c r="CE1210" s="23"/>
      <c r="CF1210" s="8"/>
      <c r="CG1210" s="107"/>
      <c r="CI1210" s="109"/>
      <c r="CK1210" s="10"/>
      <c r="CL1210" s="106"/>
      <c r="CR1210" s="1"/>
      <c r="CS1210" s="1"/>
      <c r="CT1210" s="1"/>
    </row>
    <row r="1211" spans="1:100">
      <c r="B1211" s="2"/>
      <c r="F1211" s="2"/>
      <c r="H1211" s="3"/>
      <c r="I1211" s="3"/>
      <c r="J1211" s="3"/>
      <c r="K1211" s="3"/>
      <c r="L1211" s="1"/>
      <c r="M1211" s="4"/>
      <c r="O1211" s="1"/>
      <c r="U1211" s="1"/>
      <c r="V1211"/>
      <c r="X1211" s="111"/>
      <c r="Z1211"/>
      <c r="AA1211"/>
      <c r="AB1211"/>
      <c r="AD1211" s="103"/>
      <c r="AE1211" s="103"/>
      <c r="AH1211"/>
      <c r="AK1211" s="107"/>
      <c r="AL1211" s="107"/>
      <c r="AM1211" s="1"/>
      <c r="AP1211" s="100"/>
      <c r="AQ1211" s="100"/>
      <c r="AR1211" s="100"/>
      <c r="AS1211" s="3"/>
      <c r="AT1211" s="151"/>
      <c r="AU1211"/>
      <c r="AV1211" s="147"/>
      <c r="AY1211" s="35"/>
      <c r="BA1211" s="100"/>
      <c r="BB1211" s="100"/>
      <c r="BC1211" s="147"/>
      <c r="BE1211" s="1"/>
      <c r="BI1211"/>
      <c r="BK1211"/>
      <c r="BL1211" s="152"/>
      <c r="BM1211" s="1"/>
      <c r="BN1211" s="103"/>
      <c r="BO1211" s="147"/>
      <c r="BQ1211" s="147"/>
      <c r="BR1211" s="6"/>
      <c r="BS1211" s="11"/>
      <c r="BT1211" s="105"/>
      <c r="BU1211" s="105"/>
      <c r="BW1211" s="5"/>
      <c r="BX1211" s="5"/>
      <c r="CA1211" s="6"/>
      <c r="CB1211" s="1"/>
      <c r="CD1211" s="23"/>
      <c r="CE1211" s="23"/>
      <c r="CF1211" s="8"/>
      <c r="CG1211" s="107"/>
      <c r="CI1211" s="109"/>
      <c r="CK1211" s="10"/>
      <c r="CL1211" s="106"/>
      <c r="CR1211" s="1"/>
      <c r="CS1211" s="1"/>
      <c r="CT1211" s="1"/>
    </row>
    <row r="1212" spans="1:100">
      <c r="B1212" s="2"/>
      <c r="F1212" s="2"/>
      <c r="H1212" s="3"/>
      <c r="I1212" s="3"/>
      <c r="J1212" s="3"/>
      <c r="K1212" s="3"/>
      <c r="L1212" s="1"/>
      <c r="M1212" s="4"/>
      <c r="O1212" s="1"/>
      <c r="U1212" s="1"/>
      <c r="V1212"/>
      <c r="X1212" s="111"/>
      <c r="Z1212"/>
      <c r="AA1212"/>
      <c r="AB1212"/>
      <c r="AD1212" s="103"/>
      <c r="AE1212" s="103"/>
      <c r="AH1212"/>
      <c r="AK1212" s="107"/>
      <c r="AL1212" s="107"/>
      <c r="AM1212" s="1"/>
      <c r="AP1212" s="100"/>
      <c r="AQ1212" s="100"/>
      <c r="AR1212" s="100"/>
      <c r="AS1212" s="3"/>
      <c r="AT1212" s="151"/>
      <c r="AU1212"/>
      <c r="AV1212" s="147"/>
      <c r="AY1212" s="35"/>
      <c r="BA1212" s="100"/>
      <c r="BB1212" s="100"/>
      <c r="BC1212" s="147"/>
      <c r="BE1212" s="1"/>
      <c r="BI1212"/>
      <c r="BK1212"/>
      <c r="BL1212" s="152"/>
      <c r="BM1212" s="1"/>
      <c r="BN1212" s="103"/>
      <c r="BO1212" s="147"/>
      <c r="BQ1212" s="147"/>
      <c r="BR1212" s="6"/>
      <c r="BS1212" s="11"/>
      <c r="BT1212" s="105"/>
      <c r="BU1212" s="105"/>
      <c r="BW1212" s="5"/>
      <c r="BX1212" s="5"/>
      <c r="CA1212" s="6"/>
      <c r="CB1212" s="1"/>
      <c r="CD1212" s="23"/>
      <c r="CE1212" s="23"/>
      <c r="CF1212" s="8"/>
      <c r="CG1212" s="107"/>
      <c r="CI1212" s="109"/>
      <c r="CK1212" s="10"/>
      <c r="CL1212" s="106"/>
      <c r="CR1212" s="1"/>
      <c r="CS1212" s="1"/>
      <c r="CT1212" s="1"/>
    </row>
    <row r="1213" spans="1:100">
      <c r="B1213" s="2"/>
      <c r="F1213" s="2"/>
      <c r="H1213" s="3"/>
      <c r="I1213" s="3"/>
      <c r="J1213" s="3"/>
      <c r="K1213" s="3"/>
      <c r="L1213" s="1"/>
      <c r="M1213" s="4"/>
      <c r="O1213" s="1"/>
      <c r="U1213" s="1"/>
      <c r="V1213"/>
      <c r="X1213" s="111"/>
      <c r="Z1213"/>
      <c r="AA1213"/>
      <c r="AB1213"/>
      <c r="AD1213" s="103"/>
      <c r="AE1213" s="103"/>
      <c r="AH1213"/>
      <c r="AK1213" s="107"/>
      <c r="AL1213" s="107"/>
      <c r="AM1213" s="1"/>
      <c r="AP1213" s="100"/>
      <c r="AQ1213" s="100"/>
      <c r="AR1213" s="100"/>
      <c r="AS1213" s="3"/>
      <c r="AT1213" s="151"/>
      <c r="AU1213"/>
      <c r="AV1213" s="147"/>
      <c r="AY1213" s="35"/>
      <c r="BA1213" s="100"/>
      <c r="BB1213" s="100"/>
      <c r="BC1213" s="147"/>
      <c r="BE1213" s="1"/>
      <c r="BI1213"/>
      <c r="BK1213"/>
      <c r="BL1213" s="152"/>
      <c r="BM1213" s="1"/>
      <c r="BN1213" s="103"/>
      <c r="BO1213" s="147"/>
      <c r="BQ1213" s="147"/>
      <c r="BR1213" s="6"/>
      <c r="BS1213" s="11"/>
      <c r="BT1213" s="105"/>
      <c r="BU1213" s="105"/>
      <c r="BW1213" s="5"/>
      <c r="BX1213" s="5"/>
      <c r="CA1213" s="6"/>
      <c r="CB1213" s="1"/>
      <c r="CD1213" s="23"/>
      <c r="CE1213" s="23"/>
      <c r="CF1213" s="8"/>
      <c r="CG1213" s="107"/>
      <c r="CI1213" s="109"/>
      <c r="CK1213" s="10"/>
      <c r="CL1213" s="106"/>
      <c r="CR1213" s="1"/>
      <c r="CS1213" s="1"/>
      <c r="CT1213" s="1"/>
    </row>
    <row r="1214" spans="1:100">
      <c r="B1214" s="2"/>
      <c r="F1214" s="2"/>
      <c r="H1214" s="3"/>
      <c r="I1214" s="3"/>
      <c r="J1214" s="3"/>
      <c r="K1214" s="3"/>
      <c r="L1214" s="1"/>
      <c r="M1214" s="4"/>
      <c r="O1214" s="1"/>
      <c r="U1214" s="1"/>
      <c r="V1214"/>
      <c r="X1214" s="111"/>
      <c r="Z1214"/>
      <c r="AA1214"/>
      <c r="AB1214"/>
      <c r="AD1214" s="103"/>
      <c r="AE1214" s="103"/>
      <c r="AH1214"/>
      <c r="AK1214" s="107"/>
      <c r="AL1214" s="107"/>
      <c r="AM1214" s="1"/>
      <c r="AP1214" s="100"/>
      <c r="AQ1214" s="100"/>
      <c r="AR1214" s="100"/>
      <c r="AS1214" s="3"/>
      <c r="AT1214" s="151"/>
      <c r="AU1214"/>
      <c r="AV1214" s="147"/>
      <c r="AY1214" s="35"/>
      <c r="BA1214" s="100"/>
      <c r="BB1214" s="100"/>
      <c r="BC1214" s="147"/>
      <c r="BE1214" s="1"/>
      <c r="BI1214"/>
      <c r="BK1214"/>
      <c r="BL1214" s="152"/>
      <c r="BM1214" s="1"/>
      <c r="BN1214" s="103"/>
      <c r="BO1214" s="147"/>
      <c r="BQ1214" s="147"/>
      <c r="BR1214" s="6"/>
      <c r="BS1214" s="11"/>
      <c r="BT1214" s="105"/>
      <c r="BU1214" s="105"/>
      <c r="BW1214" s="5"/>
      <c r="BX1214" s="5"/>
      <c r="CA1214" s="6"/>
      <c r="CB1214" s="1"/>
      <c r="CD1214" s="23"/>
      <c r="CE1214" s="23"/>
      <c r="CF1214" s="8"/>
      <c r="CG1214" s="107"/>
      <c r="CI1214" s="109"/>
      <c r="CK1214" s="10"/>
      <c r="CL1214" s="106"/>
      <c r="CR1214" s="1"/>
      <c r="CS1214" s="1"/>
      <c r="CT1214" s="1"/>
    </row>
    <row r="1215" spans="1:100">
      <c r="B1215" s="2"/>
      <c r="F1215" s="2"/>
      <c r="H1215" s="3"/>
      <c r="I1215" s="3"/>
      <c r="J1215" s="3"/>
      <c r="K1215" s="3"/>
      <c r="L1215" s="1"/>
      <c r="M1215" s="4"/>
      <c r="O1215" s="1"/>
      <c r="U1215" s="1"/>
      <c r="V1215"/>
      <c r="X1215" s="3"/>
      <c r="Z1215"/>
      <c r="AA1215"/>
      <c r="AB1215"/>
      <c r="AD1215" s="103"/>
      <c r="AE1215" s="103"/>
      <c r="AH1215"/>
      <c r="AK1215" s="107"/>
      <c r="AL1215" s="107"/>
      <c r="AM1215" s="1"/>
      <c r="AP1215" s="100"/>
      <c r="AQ1215" s="100"/>
      <c r="AR1215" s="100"/>
      <c r="AS1215" s="3"/>
      <c r="AT1215" s="104"/>
      <c r="AU1215"/>
      <c r="AV1215" s="6"/>
      <c r="AY1215" s="35"/>
      <c r="BA1215" s="100"/>
      <c r="BB1215" s="100"/>
      <c r="BC1215" s="147"/>
      <c r="BE1215" s="1"/>
      <c r="BI1215"/>
      <c r="BK1215"/>
      <c r="BL1215" s="152"/>
      <c r="BM1215" s="1"/>
      <c r="BN1215" s="103"/>
      <c r="BO1215" s="147"/>
      <c r="BQ1215" s="147"/>
      <c r="BR1215" s="6"/>
      <c r="BS1215" s="11"/>
      <c r="BT1215" s="105"/>
      <c r="BU1215" s="105"/>
      <c r="BW1215" s="5"/>
      <c r="BX1215" s="5"/>
      <c r="CA1215" s="6"/>
      <c r="CB1215" s="1"/>
      <c r="CD1215" s="23"/>
      <c r="CE1215" s="23"/>
      <c r="CF1215" s="8"/>
      <c r="CG1215" s="107"/>
      <c r="CI1215" s="109"/>
      <c r="CK1215" s="10"/>
      <c r="CL1215" s="106"/>
      <c r="CR1215" s="1"/>
      <c r="CS1215" s="1"/>
      <c r="CT1215" s="1"/>
    </row>
    <row r="1216" spans="1:100">
      <c r="B1216" s="2"/>
      <c r="F1216" s="2"/>
      <c r="H1216" s="3"/>
      <c r="I1216" s="3"/>
      <c r="J1216" s="3"/>
      <c r="K1216" s="3"/>
      <c r="L1216" s="1"/>
      <c r="M1216" s="4"/>
      <c r="O1216" s="1"/>
      <c r="U1216" s="1"/>
      <c r="V1216"/>
      <c r="X1216" s="111"/>
      <c r="Z1216"/>
      <c r="AA1216"/>
      <c r="AB1216"/>
      <c r="AD1216" s="103"/>
      <c r="AE1216" s="103"/>
      <c r="AH1216"/>
      <c r="AK1216" s="107"/>
      <c r="AL1216" s="107"/>
      <c r="AM1216" s="1"/>
      <c r="AP1216" s="100"/>
      <c r="AQ1216" s="100"/>
      <c r="AR1216" s="100"/>
      <c r="AS1216" s="3"/>
      <c r="AT1216" s="104"/>
      <c r="AU1216"/>
      <c r="AV1216" s="147"/>
      <c r="AY1216" s="35"/>
      <c r="BA1216" s="100"/>
      <c r="BB1216" s="100"/>
      <c r="BC1216" s="147"/>
      <c r="BE1216" s="1"/>
      <c r="BI1216"/>
      <c r="BK1216"/>
      <c r="BL1216" s="152"/>
      <c r="BM1216" s="1"/>
      <c r="BN1216" s="103"/>
      <c r="BO1216" s="147"/>
      <c r="BQ1216" s="147"/>
      <c r="BR1216" s="6"/>
      <c r="BS1216" s="11"/>
      <c r="BT1216" s="105"/>
      <c r="BU1216" s="105"/>
      <c r="BW1216" s="5"/>
      <c r="BX1216" s="5"/>
      <c r="CA1216" s="6"/>
      <c r="CB1216" s="1"/>
      <c r="CD1216" s="23"/>
      <c r="CE1216" s="23"/>
      <c r="CF1216" s="8"/>
      <c r="CG1216" s="107"/>
      <c r="CI1216" s="109"/>
      <c r="CK1216" s="10"/>
      <c r="CL1216" s="106"/>
      <c r="CR1216" s="1"/>
      <c r="CS1216" s="1"/>
      <c r="CT1216" s="1"/>
    </row>
    <row r="1217" spans="2:98">
      <c r="B1217" s="2"/>
      <c r="F1217" s="2"/>
      <c r="H1217" s="3"/>
      <c r="I1217" s="3"/>
      <c r="J1217" s="3"/>
      <c r="K1217" s="3"/>
      <c r="L1217" s="1"/>
      <c r="M1217" s="4"/>
      <c r="O1217" s="1"/>
      <c r="U1217" s="1"/>
      <c r="V1217"/>
      <c r="X1217" s="111"/>
      <c r="Z1217"/>
      <c r="AA1217"/>
      <c r="AB1217"/>
      <c r="AD1217" s="103"/>
      <c r="AE1217" s="103"/>
      <c r="AH1217"/>
      <c r="AK1217" s="107"/>
      <c r="AL1217" s="107"/>
      <c r="AM1217" s="1"/>
      <c r="AP1217" s="100"/>
      <c r="AQ1217" s="100"/>
      <c r="AR1217" s="100"/>
      <c r="AS1217" s="3"/>
      <c r="AT1217" s="151"/>
      <c r="AU1217"/>
      <c r="AV1217" s="147"/>
      <c r="AY1217" s="35"/>
      <c r="BA1217" s="100"/>
      <c r="BB1217" s="100"/>
      <c r="BC1217" s="147"/>
      <c r="BE1217" s="1"/>
      <c r="BI1217"/>
      <c r="BK1217"/>
      <c r="BL1217" s="152"/>
      <c r="BM1217" s="1"/>
      <c r="BN1217" s="103"/>
      <c r="BO1217" s="147"/>
      <c r="BQ1217" s="147"/>
      <c r="BR1217" s="6"/>
      <c r="BS1217" s="11"/>
      <c r="BT1217" s="105"/>
      <c r="BU1217" s="105"/>
      <c r="BW1217" s="5"/>
      <c r="BX1217" s="5"/>
      <c r="CA1217" s="6"/>
      <c r="CB1217" s="1"/>
      <c r="CD1217" s="23"/>
      <c r="CE1217" s="23"/>
      <c r="CF1217" s="8"/>
      <c r="CG1217" s="107"/>
      <c r="CI1217" s="109"/>
      <c r="CK1217" s="10"/>
      <c r="CL1217" s="106"/>
      <c r="CR1217" s="1"/>
      <c r="CS1217" s="1"/>
      <c r="CT1217" s="1"/>
    </row>
    <row r="1218" spans="2:98">
      <c r="B1218" s="2"/>
      <c r="F1218" s="2"/>
      <c r="H1218" s="3"/>
      <c r="I1218" s="3"/>
      <c r="J1218" s="3"/>
      <c r="K1218" s="3"/>
      <c r="L1218" s="1"/>
      <c r="M1218" s="4"/>
      <c r="O1218" s="1"/>
      <c r="U1218" s="1"/>
      <c r="V1218"/>
      <c r="X1218" s="111"/>
      <c r="Z1218"/>
      <c r="AA1218"/>
      <c r="AB1218"/>
      <c r="AD1218" s="103"/>
      <c r="AE1218" s="103"/>
      <c r="AH1218"/>
      <c r="AK1218" s="107"/>
      <c r="AL1218" s="107"/>
      <c r="AM1218" s="1"/>
      <c r="AP1218" s="100"/>
      <c r="AQ1218" s="100"/>
      <c r="AR1218" s="100"/>
      <c r="AS1218" s="3"/>
      <c r="AT1218" s="151"/>
      <c r="AU1218"/>
      <c r="AV1218" s="147"/>
      <c r="AY1218" s="35"/>
      <c r="BA1218" s="100"/>
      <c r="BB1218" s="100"/>
      <c r="BC1218" s="147"/>
      <c r="BE1218" s="1"/>
      <c r="BI1218"/>
      <c r="BK1218"/>
      <c r="BL1218" s="152"/>
      <c r="BM1218" s="1"/>
      <c r="BN1218" s="103"/>
      <c r="BO1218" s="147"/>
      <c r="BQ1218" s="147"/>
      <c r="BR1218" s="6"/>
      <c r="BS1218" s="11"/>
      <c r="BT1218" s="105"/>
      <c r="BU1218" s="105"/>
      <c r="BW1218" s="5"/>
      <c r="BX1218" s="5"/>
      <c r="CA1218" s="6"/>
      <c r="CB1218" s="1"/>
      <c r="CD1218" s="23"/>
      <c r="CE1218" s="23"/>
      <c r="CF1218" s="8"/>
      <c r="CG1218" s="107"/>
      <c r="CI1218" s="109"/>
      <c r="CK1218" s="10"/>
      <c r="CL1218" s="106"/>
      <c r="CR1218" s="1"/>
      <c r="CS1218" s="1"/>
      <c r="CT1218" s="1"/>
    </row>
    <row r="1219" spans="2:98">
      <c r="B1219" s="2"/>
      <c r="F1219" s="2"/>
      <c r="H1219" s="3"/>
      <c r="I1219" s="3"/>
      <c r="J1219" s="3"/>
      <c r="K1219" s="3"/>
      <c r="L1219" s="1"/>
      <c r="M1219" s="4"/>
      <c r="O1219" s="1"/>
      <c r="U1219" s="1"/>
      <c r="V1219"/>
      <c r="X1219" s="111"/>
      <c r="Z1219"/>
      <c r="AA1219"/>
      <c r="AB1219"/>
      <c r="AD1219" s="103"/>
      <c r="AE1219" s="103"/>
      <c r="AH1219"/>
      <c r="AK1219" s="107"/>
      <c r="AL1219" s="107"/>
      <c r="AM1219" s="1"/>
      <c r="AP1219" s="100"/>
      <c r="AQ1219" s="100"/>
      <c r="AR1219" s="100"/>
      <c r="AS1219" s="3"/>
      <c r="AT1219" s="151"/>
      <c r="AU1219"/>
      <c r="AV1219" s="147"/>
      <c r="AY1219" s="35"/>
      <c r="BA1219" s="100"/>
      <c r="BB1219" s="100"/>
      <c r="BC1219" s="147"/>
      <c r="BE1219" s="1"/>
      <c r="BI1219"/>
      <c r="BK1219"/>
      <c r="BL1219" s="152"/>
      <c r="BM1219" s="1"/>
      <c r="BN1219" s="103"/>
      <c r="BO1219" s="147"/>
      <c r="BQ1219" s="147"/>
      <c r="BR1219" s="6"/>
      <c r="BS1219" s="11"/>
      <c r="BT1219" s="105"/>
      <c r="BU1219" s="105"/>
      <c r="BW1219" s="5"/>
      <c r="BX1219" s="5"/>
      <c r="CA1219" s="6"/>
      <c r="CB1219" s="1"/>
      <c r="CD1219" s="23"/>
      <c r="CE1219" s="23"/>
      <c r="CF1219" s="8"/>
      <c r="CG1219" s="107"/>
      <c r="CI1219" s="109"/>
      <c r="CK1219" s="10"/>
      <c r="CL1219" s="106"/>
      <c r="CR1219" s="1"/>
      <c r="CS1219" s="1"/>
      <c r="CT1219" s="1"/>
    </row>
    <row r="1220" spans="2:98">
      <c r="B1220" s="2"/>
      <c r="F1220" s="2"/>
      <c r="H1220" s="3"/>
      <c r="I1220" s="3"/>
      <c r="J1220" s="3"/>
      <c r="K1220" s="3"/>
      <c r="L1220" s="1"/>
      <c r="M1220" s="4"/>
      <c r="O1220" s="1"/>
      <c r="U1220" s="1"/>
      <c r="V1220"/>
      <c r="X1220" s="111"/>
      <c r="Z1220"/>
      <c r="AA1220"/>
      <c r="AB1220"/>
      <c r="AD1220" s="103"/>
      <c r="AE1220" s="103"/>
      <c r="AH1220"/>
      <c r="AK1220" s="107"/>
      <c r="AL1220" s="107"/>
      <c r="AM1220" s="1"/>
      <c r="AP1220" s="100"/>
      <c r="AQ1220" s="100"/>
      <c r="AR1220" s="100"/>
      <c r="AS1220" s="3"/>
      <c r="AT1220" s="151"/>
      <c r="AU1220"/>
      <c r="AV1220" s="147"/>
      <c r="AY1220" s="35"/>
      <c r="BA1220" s="100"/>
      <c r="BB1220" s="100"/>
      <c r="BC1220" s="147"/>
      <c r="BE1220" s="1"/>
      <c r="BI1220"/>
      <c r="BK1220"/>
      <c r="BL1220" s="152"/>
      <c r="BM1220" s="1"/>
      <c r="BN1220" s="103"/>
      <c r="BO1220" s="147"/>
      <c r="BQ1220" s="6"/>
      <c r="BR1220" s="6"/>
      <c r="BS1220" s="11"/>
      <c r="BT1220" s="105"/>
      <c r="BU1220" s="105"/>
      <c r="BW1220" s="5"/>
      <c r="BX1220" s="5"/>
      <c r="CA1220" s="6"/>
      <c r="CB1220" s="1"/>
      <c r="CD1220" s="23"/>
      <c r="CE1220" s="23"/>
      <c r="CF1220" s="8"/>
      <c r="CG1220" s="107"/>
      <c r="CI1220" s="109"/>
      <c r="CK1220" s="10"/>
      <c r="CL1220" s="106"/>
      <c r="CR1220" s="1"/>
      <c r="CS1220" s="1"/>
      <c r="CT1220" s="1"/>
    </row>
    <row r="1221" spans="2:98">
      <c r="B1221" s="2"/>
      <c r="F1221" s="2"/>
      <c r="H1221" s="3"/>
      <c r="I1221" s="3"/>
      <c r="J1221" s="3"/>
      <c r="K1221" s="3"/>
      <c r="L1221" s="1"/>
      <c r="M1221" s="4"/>
      <c r="O1221" s="1"/>
      <c r="U1221" s="1"/>
      <c r="V1221"/>
      <c r="X1221" s="111"/>
      <c r="Z1221"/>
      <c r="AA1221"/>
      <c r="AB1221"/>
      <c r="AD1221" s="103"/>
      <c r="AE1221" s="103"/>
      <c r="AH1221"/>
      <c r="AK1221" s="107"/>
      <c r="AL1221" s="107"/>
      <c r="AM1221" s="1"/>
      <c r="AP1221" s="100"/>
      <c r="AQ1221" s="100"/>
      <c r="AR1221" s="100"/>
      <c r="AS1221" s="3"/>
      <c r="AT1221" s="151"/>
      <c r="AU1221"/>
      <c r="AV1221" s="147"/>
      <c r="AY1221" s="35"/>
      <c r="BA1221" s="100"/>
      <c r="BB1221" s="100"/>
      <c r="BC1221" s="147"/>
      <c r="BE1221" s="1"/>
      <c r="BI1221"/>
      <c r="BK1221" s="103"/>
      <c r="BL1221" s="152"/>
      <c r="BM1221" s="1"/>
      <c r="BN1221" s="103"/>
      <c r="BO1221" s="147"/>
      <c r="BQ1221" s="147"/>
      <c r="BR1221" s="6"/>
      <c r="BS1221" s="11"/>
      <c r="BT1221" s="105"/>
      <c r="BU1221" s="105"/>
      <c r="BW1221" s="5"/>
      <c r="BX1221" s="5"/>
      <c r="CA1221" s="6"/>
      <c r="CB1221" s="1"/>
      <c r="CD1221" s="23"/>
      <c r="CE1221" s="23"/>
      <c r="CF1221" s="8"/>
      <c r="CG1221" s="107"/>
      <c r="CI1221" s="109"/>
      <c r="CK1221" s="10"/>
      <c r="CL1221" s="106"/>
      <c r="CR1221" s="1"/>
      <c r="CS1221" s="1"/>
      <c r="CT1221" s="1"/>
    </row>
    <row r="1222" spans="2:98">
      <c r="B1222" s="2"/>
      <c r="F1222" s="2"/>
      <c r="H1222" s="3"/>
      <c r="I1222" s="3"/>
      <c r="J1222" s="3"/>
      <c r="K1222" s="3"/>
      <c r="L1222" s="1"/>
      <c r="M1222" s="4"/>
      <c r="O1222" s="1"/>
      <c r="U1222" s="1"/>
      <c r="V1222"/>
      <c r="X1222" s="111"/>
      <c r="Z1222"/>
      <c r="AA1222"/>
      <c r="AB1222"/>
      <c r="AD1222" s="103"/>
      <c r="AE1222" s="103"/>
      <c r="AH1222"/>
      <c r="AK1222" s="107"/>
      <c r="AL1222" s="107"/>
      <c r="AM1222" s="1"/>
      <c r="AP1222" s="100"/>
      <c r="AQ1222" s="100"/>
      <c r="AR1222" s="100"/>
      <c r="AS1222" s="3"/>
      <c r="AT1222" s="151"/>
      <c r="AU1222"/>
      <c r="AV1222" s="147"/>
      <c r="AY1222" s="35"/>
      <c r="BA1222" s="100"/>
      <c r="BB1222" s="100"/>
      <c r="BC1222" s="147"/>
      <c r="BE1222" s="1"/>
      <c r="BI1222"/>
      <c r="BK1222" s="103"/>
      <c r="BL1222" s="152"/>
      <c r="BM1222" s="1"/>
      <c r="BN1222" s="103"/>
      <c r="BO1222" s="147"/>
      <c r="BQ1222" s="147"/>
      <c r="BR1222" s="147"/>
      <c r="BS1222" s="11"/>
      <c r="BT1222" s="105"/>
      <c r="BU1222" s="105"/>
      <c r="BW1222" s="5"/>
      <c r="BX1222" s="5"/>
      <c r="CA1222" s="6"/>
      <c r="CB1222" s="1"/>
      <c r="CD1222" s="23"/>
      <c r="CE1222" s="23"/>
      <c r="CF1222" s="8"/>
      <c r="CG1222" s="107"/>
      <c r="CI1222" s="109"/>
      <c r="CK1222" s="10"/>
      <c r="CL1222" s="106"/>
      <c r="CR1222" s="1"/>
      <c r="CS1222" s="1"/>
      <c r="CT1222" s="1"/>
    </row>
    <row r="1223" spans="2:98">
      <c r="B1223" s="2"/>
      <c r="F1223" s="2"/>
      <c r="H1223" s="3"/>
      <c r="I1223" s="3"/>
      <c r="J1223" s="3"/>
      <c r="K1223" s="3"/>
      <c r="L1223" s="1"/>
      <c r="M1223" s="4"/>
      <c r="O1223" s="1"/>
      <c r="U1223" s="1"/>
      <c r="V1223"/>
      <c r="X1223" s="111"/>
      <c r="Z1223"/>
      <c r="AA1223"/>
      <c r="AB1223"/>
      <c r="AD1223" s="103"/>
      <c r="AE1223" s="103"/>
      <c r="AH1223"/>
      <c r="AK1223" s="107"/>
      <c r="AL1223" s="107"/>
      <c r="AM1223" s="1"/>
      <c r="AP1223" s="100"/>
      <c r="AQ1223" s="100"/>
      <c r="AR1223" s="100"/>
      <c r="AS1223" s="3"/>
      <c r="AT1223" s="151"/>
      <c r="AU1223"/>
      <c r="AV1223" s="147"/>
      <c r="AY1223" s="35"/>
      <c r="BA1223" s="100"/>
      <c r="BB1223" s="100"/>
      <c r="BC1223" s="147"/>
      <c r="BE1223" s="1"/>
      <c r="BI1223"/>
      <c r="BK1223" s="103"/>
      <c r="BL1223" s="152"/>
      <c r="BM1223" s="1"/>
      <c r="BN1223" s="103"/>
      <c r="BO1223" s="147"/>
      <c r="BQ1223" s="147"/>
      <c r="BR1223" s="6"/>
      <c r="BS1223" s="11"/>
      <c r="BT1223" s="105"/>
      <c r="BU1223" s="105"/>
      <c r="BW1223" s="5"/>
      <c r="BX1223" s="5"/>
      <c r="CA1223" s="6"/>
      <c r="CB1223" s="1"/>
      <c r="CD1223" s="23"/>
      <c r="CE1223" s="23"/>
      <c r="CF1223" s="8"/>
      <c r="CG1223" s="107"/>
      <c r="CI1223" s="109"/>
      <c r="CK1223" s="10"/>
      <c r="CL1223" s="106"/>
      <c r="CR1223" s="1"/>
      <c r="CS1223" s="1"/>
      <c r="CT1223" s="1"/>
    </row>
    <row r="1224" spans="2:98">
      <c r="B1224" s="2"/>
      <c r="F1224" s="2"/>
      <c r="H1224" s="3"/>
      <c r="I1224" s="3"/>
      <c r="J1224" s="3"/>
      <c r="K1224" s="3"/>
      <c r="L1224" s="1"/>
      <c r="M1224" s="4"/>
      <c r="O1224" s="1"/>
      <c r="U1224" s="1"/>
      <c r="V1224"/>
      <c r="X1224" s="111"/>
      <c r="Y1224"/>
      <c r="Z1224"/>
      <c r="AA1224"/>
      <c r="AB1224"/>
      <c r="AD1224" s="103"/>
      <c r="AE1224" s="103"/>
      <c r="AH1224"/>
      <c r="AK1224" s="107"/>
      <c r="AL1224" s="107"/>
      <c r="AM1224" s="1"/>
      <c r="AP1224" s="100"/>
      <c r="AQ1224" s="100"/>
      <c r="AR1224" s="100"/>
      <c r="AS1224" s="3"/>
      <c r="AT1224" s="151"/>
      <c r="AU1224"/>
      <c r="AV1224" s="147"/>
      <c r="AY1224" s="35"/>
      <c r="BA1224" s="100"/>
      <c r="BB1224" s="100"/>
      <c r="BC1224" s="147"/>
      <c r="BE1224" s="1"/>
      <c r="BI1224"/>
      <c r="BK1224" s="103"/>
      <c r="BL1224" s="152"/>
      <c r="BM1224" s="1"/>
      <c r="BN1224" s="103"/>
      <c r="BO1224" s="147"/>
      <c r="BQ1224" s="147"/>
      <c r="BR1224" s="6"/>
      <c r="BS1224" s="11"/>
      <c r="BT1224" s="105"/>
      <c r="BU1224" s="105"/>
      <c r="BW1224" s="5"/>
      <c r="BX1224" s="5"/>
      <c r="CA1224" s="6"/>
      <c r="CB1224" s="1"/>
      <c r="CD1224" s="23"/>
      <c r="CE1224" s="23"/>
      <c r="CF1224" s="8"/>
      <c r="CG1224" s="107"/>
      <c r="CI1224" s="109"/>
      <c r="CK1224" s="10"/>
      <c r="CL1224" s="106"/>
      <c r="CR1224" s="1"/>
      <c r="CS1224" s="1"/>
      <c r="CT1224" s="1"/>
    </row>
    <row r="1225" spans="2:98">
      <c r="B1225" s="2"/>
      <c r="F1225" s="2"/>
      <c r="H1225" s="3"/>
      <c r="I1225" s="3"/>
      <c r="J1225" s="3"/>
      <c r="K1225" s="3"/>
      <c r="L1225" s="1"/>
      <c r="M1225" s="4"/>
      <c r="O1225" s="1"/>
      <c r="U1225" s="1"/>
      <c r="V1225"/>
      <c r="X1225" s="111"/>
      <c r="Z1225"/>
      <c r="AA1225"/>
      <c r="AB1225"/>
      <c r="AD1225" s="103"/>
      <c r="AE1225" s="103"/>
      <c r="AH1225"/>
      <c r="AK1225" s="107"/>
      <c r="AL1225" s="107"/>
      <c r="AM1225" s="1"/>
      <c r="AP1225" s="100"/>
      <c r="AQ1225" s="100"/>
      <c r="AR1225" s="100"/>
      <c r="AS1225" s="3"/>
      <c r="AT1225" s="151"/>
      <c r="AU1225"/>
      <c r="AV1225" s="147"/>
      <c r="AY1225" s="35"/>
      <c r="BA1225" s="100"/>
      <c r="BB1225" s="100"/>
      <c r="BC1225" s="147"/>
      <c r="BE1225" s="1"/>
      <c r="BI1225"/>
      <c r="BK1225" s="103"/>
      <c r="BL1225" s="152"/>
      <c r="BM1225" s="1"/>
      <c r="BN1225" s="103"/>
      <c r="BO1225" s="147"/>
      <c r="BQ1225" s="147"/>
      <c r="BR1225" s="6"/>
      <c r="BS1225" s="11"/>
      <c r="BT1225" s="105"/>
      <c r="BU1225" s="105"/>
      <c r="BW1225" s="5"/>
      <c r="BX1225" s="5"/>
      <c r="CA1225" s="6"/>
      <c r="CB1225" s="1"/>
      <c r="CD1225" s="23"/>
      <c r="CE1225" s="23"/>
      <c r="CF1225" s="8"/>
      <c r="CG1225" s="107"/>
      <c r="CI1225" s="109"/>
      <c r="CK1225" s="10"/>
      <c r="CL1225" s="106"/>
      <c r="CR1225" s="1"/>
      <c r="CS1225" s="1"/>
      <c r="CT1225" s="1"/>
    </row>
    <row r="1226" spans="2:98">
      <c r="B1226" s="2"/>
      <c r="F1226" s="2"/>
      <c r="H1226" s="3"/>
      <c r="I1226" s="3"/>
      <c r="J1226" s="3"/>
      <c r="K1226" s="3"/>
      <c r="L1226" s="1"/>
      <c r="M1226" s="4"/>
      <c r="O1226" s="1"/>
      <c r="U1226" s="1"/>
      <c r="V1226"/>
      <c r="X1226" s="111"/>
      <c r="Z1226"/>
      <c r="AA1226"/>
      <c r="AB1226"/>
      <c r="AD1226" s="103"/>
      <c r="AE1226" s="103"/>
      <c r="AH1226"/>
      <c r="AK1226" s="107"/>
      <c r="AL1226" s="107"/>
      <c r="AM1226" s="1"/>
      <c r="AP1226" s="100"/>
      <c r="AQ1226" s="100"/>
      <c r="AR1226" s="100"/>
      <c r="AS1226" s="3"/>
      <c r="AT1226" s="151"/>
      <c r="AU1226"/>
      <c r="AV1226" s="147"/>
      <c r="AY1226" s="35"/>
      <c r="BA1226" s="100"/>
      <c r="BB1226" s="100"/>
      <c r="BC1226" s="147"/>
      <c r="BE1226" s="1"/>
      <c r="BI1226"/>
      <c r="BK1226" s="103"/>
      <c r="BL1226" s="152"/>
      <c r="BM1226" s="1"/>
      <c r="BN1226" s="103"/>
      <c r="BO1226" s="147"/>
      <c r="BQ1226" s="147"/>
      <c r="BR1226" s="6"/>
      <c r="BS1226" s="11"/>
      <c r="BT1226" s="105"/>
      <c r="BU1226" s="105"/>
      <c r="BW1226" s="5"/>
      <c r="BX1226" s="5"/>
      <c r="CA1226" s="6"/>
      <c r="CB1226" s="1"/>
      <c r="CD1226" s="23"/>
      <c r="CE1226" s="23"/>
      <c r="CF1226" s="8"/>
      <c r="CG1226" s="107"/>
      <c r="CI1226" s="109"/>
      <c r="CK1226" s="10"/>
      <c r="CL1226" s="106"/>
      <c r="CR1226" s="1"/>
      <c r="CS1226" s="1"/>
      <c r="CT1226" s="1"/>
    </row>
    <row r="1227" spans="2:98">
      <c r="B1227" s="2"/>
      <c r="F1227" s="2"/>
      <c r="H1227" s="3"/>
      <c r="I1227" s="3"/>
      <c r="J1227" s="3"/>
      <c r="K1227" s="3"/>
      <c r="L1227" s="1"/>
      <c r="M1227" s="4"/>
      <c r="O1227" s="1"/>
      <c r="U1227" s="1"/>
      <c r="V1227"/>
      <c r="X1227" s="111"/>
      <c r="Z1227"/>
      <c r="AA1227"/>
      <c r="AB1227"/>
      <c r="AD1227" s="103"/>
      <c r="AE1227" s="103"/>
      <c r="AH1227"/>
      <c r="AK1227" s="107"/>
      <c r="AL1227" s="107"/>
      <c r="AM1227" s="1"/>
      <c r="AP1227" s="100"/>
      <c r="AQ1227" s="100"/>
      <c r="AR1227" s="100"/>
      <c r="AS1227" s="3"/>
      <c r="AT1227" s="151"/>
      <c r="AU1227"/>
      <c r="AV1227" s="147"/>
      <c r="AY1227" s="35"/>
      <c r="BA1227" s="100"/>
      <c r="BB1227" s="100"/>
      <c r="BC1227" s="147"/>
      <c r="BE1227" s="1"/>
      <c r="BI1227"/>
      <c r="BK1227" s="103"/>
      <c r="BL1227" s="152"/>
      <c r="BM1227" s="1"/>
      <c r="BN1227" s="103"/>
      <c r="BO1227" s="147"/>
      <c r="BQ1227" s="147"/>
      <c r="BR1227" s="6"/>
      <c r="BS1227" s="11"/>
      <c r="BT1227" s="105"/>
      <c r="BU1227" s="105"/>
      <c r="BW1227" s="5"/>
      <c r="BX1227" s="5"/>
      <c r="CA1227" s="6"/>
      <c r="CB1227" s="1"/>
      <c r="CD1227" s="23"/>
      <c r="CE1227" s="23"/>
      <c r="CF1227" s="8"/>
      <c r="CG1227" s="107"/>
      <c r="CI1227" s="109"/>
      <c r="CK1227" s="10"/>
      <c r="CL1227" s="106"/>
      <c r="CR1227" s="1"/>
      <c r="CS1227" s="1"/>
      <c r="CT1227" s="1"/>
    </row>
    <row r="1228" spans="2:98">
      <c r="B1228" s="2"/>
      <c r="F1228" s="2"/>
      <c r="H1228" s="3"/>
      <c r="I1228" s="3"/>
      <c r="J1228" s="3"/>
      <c r="K1228" s="3"/>
      <c r="L1228" s="1"/>
      <c r="M1228" s="4"/>
      <c r="O1228" s="1"/>
      <c r="U1228" s="1"/>
      <c r="V1228"/>
      <c r="X1228" s="111"/>
      <c r="Z1228"/>
      <c r="AA1228"/>
      <c r="AB1228"/>
      <c r="AD1228" s="103"/>
      <c r="AE1228" s="103"/>
      <c r="AH1228"/>
      <c r="AK1228" s="107"/>
      <c r="AL1228" s="107"/>
      <c r="AM1228" s="1"/>
      <c r="AP1228" s="100"/>
      <c r="AQ1228" s="100"/>
      <c r="AR1228" s="100"/>
      <c r="AS1228" s="3"/>
      <c r="AT1228" s="151"/>
      <c r="AU1228"/>
      <c r="AV1228" s="147"/>
      <c r="AY1228" s="35"/>
      <c r="BA1228" s="100"/>
      <c r="BB1228" s="100"/>
      <c r="BC1228" s="147"/>
      <c r="BE1228" s="1"/>
      <c r="BI1228"/>
      <c r="BK1228" s="103"/>
      <c r="BL1228" s="152"/>
      <c r="BM1228" s="1"/>
      <c r="BN1228" s="103"/>
      <c r="BO1228" s="147"/>
      <c r="BQ1228" s="147"/>
      <c r="BR1228" s="6"/>
      <c r="BS1228" s="11"/>
      <c r="BT1228" s="105"/>
      <c r="BU1228" s="105"/>
      <c r="BW1228" s="5"/>
      <c r="BX1228" s="5"/>
      <c r="CA1228" s="6"/>
      <c r="CB1228" s="1"/>
      <c r="CD1228" s="23"/>
      <c r="CE1228" s="23"/>
      <c r="CF1228" s="8"/>
      <c r="CG1228" s="107"/>
      <c r="CI1228" s="109"/>
      <c r="CK1228" s="10"/>
      <c r="CL1228" s="106"/>
      <c r="CR1228" s="1"/>
      <c r="CS1228" s="1"/>
      <c r="CT1228" s="1"/>
    </row>
    <row r="1229" spans="2:98">
      <c r="B1229" s="2"/>
      <c r="F1229" s="2"/>
      <c r="H1229" s="3"/>
      <c r="I1229" s="3"/>
      <c r="J1229" s="3"/>
      <c r="K1229" s="3"/>
      <c r="L1229" s="1"/>
      <c r="M1229" s="4"/>
      <c r="O1229" s="1"/>
      <c r="U1229" s="1"/>
      <c r="V1229"/>
      <c r="X1229" s="164"/>
      <c r="Z1229"/>
      <c r="AA1229"/>
      <c r="AB1229"/>
      <c r="AD1229" s="103"/>
      <c r="AE1229" s="103"/>
      <c r="AK1229" s="107"/>
      <c r="AL1229" s="107"/>
      <c r="AM1229" s="1"/>
      <c r="AP1229" s="100"/>
      <c r="AQ1229" s="100"/>
      <c r="AR1229" s="100"/>
      <c r="AS1229" s="3"/>
      <c r="AT1229" s="151"/>
      <c r="AU1229"/>
      <c r="AV1229" s="147"/>
      <c r="AY1229" s="35"/>
      <c r="BA1229" s="100"/>
      <c r="BB1229" s="100"/>
      <c r="BC1229" s="147"/>
      <c r="BE1229" s="1"/>
      <c r="BI1229"/>
      <c r="BK1229" s="103"/>
      <c r="BL1229" s="152"/>
      <c r="BM1229" s="1"/>
      <c r="BN1229" s="103"/>
      <c r="BO1229" s="147"/>
      <c r="BQ1229" s="147"/>
      <c r="BR1229" s="6"/>
      <c r="BS1229" s="11"/>
      <c r="BT1229" s="105"/>
      <c r="BU1229" s="105"/>
      <c r="BW1229" s="5"/>
      <c r="BX1229" s="5"/>
      <c r="CA1229" s="6"/>
      <c r="CB1229" s="1"/>
      <c r="CD1229" s="23"/>
      <c r="CE1229" s="6"/>
      <c r="CF1229" s="8"/>
      <c r="CG1229" s="107"/>
      <c r="CI1229" s="109"/>
      <c r="CK1229" s="10"/>
      <c r="CL1229" s="106"/>
      <c r="CR1229" s="1"/>
      <c r="CS1229" s="1"/>
      <c r="CT1229" s="1"/>
    </row>
    <row r="1230" spans="2:98">
      <c r="B1230" s="2"/>
      <c r="F1230" s="2"/>
      <c r="H1230" s="3"/>
      <c r="I1230" s="3"/>
      <c r="J1230" s="3"/>
      <c r="K1230" s="3"/>
      <c r="L1230" s="1"/>
      <c r="M1230" s="4"/>
      <c r="O1230" s="1"/>
      <c r="U1230" s="1"/>
      <c r="V1230"/>
      <c r="X1230" s="164"/>
      <c r="Z1230"/>
      <c r="AA1230"/>
      <c r="AB1230"/>
      <c r="AD1230" s="103"/>
      <c r="AE1230" s="103"/>
      <c r="AK1230" s="107"/>
      <c r="AL1230" s="107"/>
      <c r="AM1230" s="1"/>
      <c r="AP1230" s="100"/>
      <c r="AQ1230" s="100"/>
      <c r="AR1230" s="100"/>
      <c r="AS1230" s="3"/>
      <c r="AT1230" s="151"/>
      <c r="AU1230"/>
      <c r="AV1230" s="147"/>
      <c r="AY1230" s="35"/>
      <c r="BA1230" s="100"/>
      <c r="BB1230" s="100"/>
      <c r="BC1230" s="147"/>
      <c r="BE1230" s="1"/>
      <c r="BI1230"/>
      <c r="BK1230" s="103"/>
      <c r="BL1230" s="152"/>
      <c r="BM1230" s="1"/>
      <c r="BN1230" s="103"/>
      <c r="BO1230" s="147"/>
      <c r="BQ1230" s="147"/>
      <c r="BR1230" s="147"/>
      <c r="BS1230" s="11"/>
      <c r="BT1230" s="105"/>
      <c r="BU1230" s="105"/>
      <c r="BW1230" s="5"/>
      <c r="BX1230" s="5"/>
      <c r="CA1230" s="6"/>
      <c r="CB1230" s="1"/>
      <c r="CD1230" s="23"/>
      <c r="CE1230" s="6"/>
      <c r="CF1230" s="8"/>
      <c r="CG1230" s="107"/>
      <c r="CI1230" s="109"/>
      <c r="CK1230" s="10"/>
      <c r="CL1230" s="106"/>
      <c r="CR1230" s="1"/>
      <c r="CS1230" s="1"/>
      <c r="CT1230" s="1"/>
    </row>
    <row r="1231" spans="2:98">
      <c r="B1231" s="2"/>
      <c r="F1231" s="2"/>
      <c r="H1231" s="3"/>
      <c r="I1231" s="3"/>
      <c r="J1231" s="3"/>
      <c r="K1231" s="3"/>
      <c r="L1231" s="1"/>
      <c r="M1231" s="4"/>
      <c r="O1231" s="1"/>
      <c r="U1231" s="1"/>
      <c r="V1231"/>
      <c r="X1231" s="164"/>
      <c r="Z1231"/>
      <c r="AA1231"/>
      <c r="AB1231"/>
      <c r="AD1231" s="103"/>
      <c r="AE1231" s="103"/>
      <c r="AH1231"/>
      <c r="AK1231" s="107"/>
      <c r="AL1231" s="107"/>
      <c r="AM1231" s="1"/>
      <c r="AP1231" s="100"/>
      <c r="AQ1231" s="100"/>
      <c r="AR1231" s="100"/>
      <c r="AS1231" s="3"/>
      <c r="AT1231" s="151"/>
      <c r="AU1231"/>
      <c r="AV1231" s="147"/>
      <c r="AY1231" s="35"/>
      <c r="BA1231" s="100"/>
      <c r="BB1231" s="100"/>
      <c r="BC1231" s="147"/>
      <c r="BE1231" s="1"/>
      <c r="BI1231"/>
      <c r="BK1231" s="103"/>
      <c r="BL1231" s="152"/>
      <c r="BM1231" s="1"/>
      <c r="BN1231" s="103"/>
      <c r="BO1231" s="147"/>
      <c r="BQ1231" s="147"/>
      <c r="BR1231" s="6"/>
      <c r="BS1231" s="11"/>
      <c r="BT1231" s="105"/>
      <c r="BU1231" s="105"/>
      <c r="BW1231" s="5"/>
      <c r="BX1231" s="5"/>
      <c r="CA1231" s="6"/>
      <c r="CB1231" s="1"/>
      <c r="CD1231" s="23"/>
      <c r="CE1231" s="6"/>
      <c r="CF1231" s="8"/>
      <c r="CG1231" s="107"/>
      <c r="CI1231" s="109"/>
      <c r="CK1231" s="10"/>
      <c r="CL1231" s="106"/>
      <c r="CR1231" s="1"/>
      <c r="CS1231" s="1"/>
      <c r="CT1231" s="1"/>
    </row>
    <row r="1232" spans="2:98">
      <c r="B1232" s="2"/>
      <c r="F1232" s="2"/>
      <c r="H1232" s="3"/>
      <c r="I1232" s="3"/>
      <c r="J1232" s="3"/>
      <c r="K1232" s="3"/>
      <c r="L1232" s="1"/>
      <c r="M1232" s="4"/>
      <c r="O1232" s="1"/>
      <c r="U1232" s="1"/>
      <c r="V1232"/>
      <c r="X1232" s="164"/>
      <c r="Z1232"/>
      <c r="AA1232"/>
      <c r="AB1232"/>
      <c r="AD1232" s="103"/>
      <c r="AE1232" s="103"/>
      <c r="AH1232"/>
      <c r="AK1232" s="107"/>
      <c r="AL1232" s="107"/>
      <c r="AM1232" s="1"/>
      <c r="AP1232" s="100"/>
      <c r="AQ1232" s="100"/>
      <c r="AR1232" s="100"/>
      <c r="AS1232" s="3"/>
      <c r="AT1232" s="151"/>
      <c r="AU1232"/>
      <c r="AV1232" s="147"/>
      <c r="AY1232" s="35"/>
      <c r="BA1232" s="100"/>
      <c r="BB1232" s="100"/>
      <c r="BC1232" s="147"/>
      <c r="BE1232" s="1"/>
      <c r="BI1232"/>
      <c r="BK1232" s="103"/>
      <c r="BL1232" s="152"/>
      <c r="BM1232" s="1"/>
      <c r="BN1232" s="103"/>
      <c r="BO1232" s="147"/>
      <c r="BQ1232" s="147"/>
      <c r="BR1232" s="6"/>
      <c r="BS1232" s="11"/>
      <c r="BT1232" s="105"/>
      <c r="BU1232" s="105"/>
      <c r="BW1232" s="5"/>
      <c r="BX1232" s="5"/>
      <c r="CA1232" s="6"/>
      <c r="CB1232" s="1"/>
      <c r="CD1232" s="23"/>
      <c r="CE1232" s="6"/>
      <c r="CF1232" s="8"/>
      <c r="CG1232" s="107"/>
      <c r="CI1232" s="109"/>
      <c r="CK1232" s="10"/>
      <c r="CL1232" s="106"/>
      <c r="CR1232" s="1"/>
      <c r="CS1232" s="1"/>
      <c r="CT1232" s="1"/>
    </row>
    <row r="1233" spans="2:98">
      <c r="B1233" s="2"/>
      <c r="F1233" s="2"/>
      <c r="H1233" s="3"/>
      <c r="I1233" s="3"/>
      <c r="J1233" s="3"/>
      <c r="K1233" s="3"/>
      <c r="L1233" s="1"/>
      <c r="M1233" s="4"/>
      <c r="O1233" s="1"/>
      <c r="U1233" s="1"/>
      <c r="V1233"/>
      <c r="X1233" s="164"/>
      <c r="Z1233"/>
      <c r="AA1233"/>
      <c r="AB1233"/>
      <c r="AD1233" s="103"/>
      <c r="AE1233" s="103"/>
      <c r="AH1233"/>
      <c r="AK1233" s="107"/>
      <c r="AL1233" s="107"/>
      <c r="AM1233" s="1"/>
      <c r="AP1233" s="100"/>
      <c r="AQ1233" s="100"/>
      <c r="AR1233" s="100"/>
      <c r="AS1233" s="3"/>
      <c r="AT1233" s="151"/>
      <c r="AU1233"/>
      <c r="AV1233" s="147"/>
      <c r="AY1233" s="35"/>
      <c r="BA1233" s="100"/>
      <c r="BB1233" s="100"/>
      <c r="BC1233" s="147"/>
      <c r="BE1233" s="1"/>
      <c r="BI1233"/>
      <c r="BK1233"/>
      <c r="BL1233" s="152"/>
      <c r="BM1233" s="1"/>
      <c r="BN1233" s="103"/>
      <c r="BO1233" s="147"/>
      <c r="BQ1233" s="147"/>
      <c r="BR1233" s="6"/>
      <c r="BS1233" s="11"/>
      <c r="BT1233" s="105"/>
      <c r="BU1233" s="105"/>
      <c r="BW1233" s="5"/>
      <c r="BX1233" s="5"/>
      <c r="CA1233" s="6"/>
      <c r="CB1233" s="1"/>
      <c r="CD1233" s="23"/>
      <c r="CE1233" s="6"/>
      <c r="CF1233" s="8"/>
      <c r="CG1233" s="107"/>
      <c r="CI1233" s="109"/>
      <c r="CK1233" s="10"/>
      <c r="CL1233" s="106"/>
      <c r="CR1233" s="1"/>
      <c r="CS1233" s="1"/>
      <c r="CT1233" s="1"/>
    </row>
    <row r="1234" spans="2:98">
      <c r="B1234" s="2"/>
      <c r="F1234" s="2"/>
      <c r="H1234" s="3"/>
      <c r="I1234" s="3"/>
      <c r="J1234" s="3"/>
      <c r="K1234" s="3"/>
      <c r="L1234" s="1"/>
      <c r="M1234" s="4"/>
      <c r="O1234" s="1"/>
      <c r="U1234" s="1"/>
      <c r="V1234"/>
      <c r="X1234" s="164"/>
      <c r="Z1234"/>
      <c r="AA1234"/>
      <c r="AB1234"/>
      <c r="AD1234" s="103"/>
      <c r="AE1234" s="103"/>
      <c r="AH1234"/>
      <c r="AK1234" s="107"/>
      <c r="AL1234" s="107"/>
      <c r="AM1234" s="1"/>
      <c r="AP1234" s="100"/>
      <c r="AQ1234" s="100"/>
      <c r="AR1234" s="100"/>
      <c r="AS1234" s="3"/>
      <c r="AT1234" s="151"/>
      <c r="AU1234"/>
      <c r="AV1234" s="147"/>
      <c r="AY1234" s="182"/>
      <c r="BA1234" s="100"/>
      <c r="BB1234" s="100"/>
      <c r="BC1234" s="147"/>
      <c r="BE1234" s="1"/>
      <c r="BI1234"/>
      <c r="BK1234"/>
      <c r="BL1234" s="152"/>
      <c r="BM1234" s="1"/>
      <c r="BN1234" s="103"/>
      <c r="BO1234" s="147"/>
      <c r="BQ1234" s="147"/>
      <c r="BR1234" s="6"/>
      <c r="BS1234" s="11"/>
      <c r="BT1234" s="105"/>
      <c r="BU1234" s="105"/>
      <c r="BW1234" s="5"/>
      <c r="BX1234" s="5"/>
      <c r="CA1234" s="6"/>
      <c r="CB1234" s="1"/>
      <c r="CD1234" s="23"/>
      <c r="CE1234" s="6"/>
      <c r="CF1234" s="8"/>
      <c r="CG1234" s="107"/>
      <c r="CI1234" s="109"/>
      <c r="CK1234" s="10"/>
      <c r="CL1234" s="106"/>
      <c r="CR1234" s="1"/>
      <c r="CS1234" s="1"/>
      <c r="CT1234" s="1"/>
    </row>
    <row r="1235" spans="2:98">
      <c r="B1235" s="2"/>
      <c r="F1235" s="2"/>
      <c r="H1235" s="3"/>
      <c r="I1235" s="3"/>
      <c r="J1235" s="3"/>
      <c r="K1235" s="3"/>
      <c r="L1235" s="1"/>
      <c r="M1235" s="4"/>
      <c r="O1235" s="1"/>
      <c r="U1235" s="1"/>
      <c r="V1235"/>
      <c r="X1235" s="164"/>
      <c r="Z1235"/>
      <c r="AA1235"/>
      <c r="AB1235"/>
      <c r="AD1235" s="103"/>
      <c r="AE1235" s="103"/>
      <c r="AH1235"/>
      <c r="AK1235" s="107"/>
      <c r="AL1235" s="107"/>
      <c r="AM1235" s="1"/>
      <c r="AP1235" s="100"/>
      <c r="AQ1235" s="100"/>
      <c r="AR1235" s="100"/>
      <c r="AS1235" s="3"/>
      <c r="AT1235" s="151"/>
      <c r="AU1235"/>
      <c r="AV1235" s="147"/>
      <c r="AY1235" s="184"/>
      <c r="BA1235" s="100"/>
      <c r="BB1235" s="100"/>
      <c r="BC1235" s="147"/>
      <c r="BE1235" s="1"/>
      <c r="BI1235"/>
      <c r="BK1235"/>
      <c r="BL1235" s="152"/>
      <c r="BM1235" s="1"/>
      <c r="BN1235" s="103"/>
      <c r="BO1235" s="147"/>
      <c r="BQ1235" s="147"/>
      <c r="BR1235" s="6"/>
      <c r="BS1235" s="11"/>
      <c r="BT1235" s="105"/>
      <c r="BU1235" s="105"/>
      <c r="BW1235" s="5"/>
      <c r="BX1235" s="5"/>
      <c r="CA1235" s="6"/>
      <c r="CB1235" s="1"/>
      <c r="CD1235" s="23"/>
      <c r="CE1235" s="6"/>
      <c r="CF1235" s="8"/>
      <c r="CG1235" s="107"/>
      <c r="CI1235" s="109"/>
      <c r="CK1235" s="10"/>
      <c r="CL1235" s="106"/>
      <c r="CR1235" s="1"/>
      <c r="CS1235" s="1"/>
      <c r="CT1235" s="1"/>
    </row>
    <row r="1236" spans="2:98">
      <c r="B1236" s="2"/>
      <c r="F1236" s="2"/>
      <c r="H1236" s="3"/>
      <c r="I1236" s="3"/>
      <c r="J1236" s="3"/>
      <c r="K1236" s="3"/>
      <c r="L1236" s="1"/>
      <c r="M1236" s="4"/>
      <c r="O1236" s="1"/>
      <c r="U1236" s="1"/>
      <c r="V1236"/>
      <c r="X1236" s="164"/>
      <c r="Y1236" s="165"/>
      <c r="Z1236"/>
      <c r="AA1236"/>
      <c r="AB1236"/>
      <c r="AD1236" s="103"/>
      <c r="AE1236" s="103"/>
      <c r="AH1236"/>
      <c r="AK1236" s="107"/>
      <c r="AL1236" s="107"/>
      <c r="AM1236" s="1"/>
      <c r="AP1236" s="100"/>
      <c r="AQ1236" s="100"/>
      <c r="AR1236" s="100"/>
      <c r="AS1236" s="3"/>
      <c r="AT1236" s="151"/>
      <c r="AU1236"/>
      <c r="AV1236" s="147"/>
      <c r="AY1236" s="184"/>
      <c r="BA1236" s="100"/>
      <c r="BB1236" s="100"/>
      <c r="BC1236" s="147"/>
      <c r="BE1236" s="1"/>
      <c r="BI1236"/>
      <c r="BK1236"/>
      <c r="BL1236" s="152"/>
      <c r="BM1236" s="1"/>
      <c r="BN1236" s="103"/>
      <c r="BO1236" s="147"/>
      <c r="BQ1236" s="147"/>
      <c r="BR1236" s="6"/>
      <c r="BS1236" s="11"/>
      <c r="BT1236" s="105"/>
      <c r="BU1236" s="105"/>
      <c r="BW1236" s="5"/>
      <c r="BX1236" s="5"/>
      <c r="CA1236" s="6"/>
      <c r="CB1236" s="1"/>
      <c r="CD1236" s="23"/>
      <c r="CE1236" s="6"/>
      <c r="CF1236" s="8"/>
      <c r="CG1236" s="107"/>
      <c r="CI1236" s="109"/>
      <c r="CK1236" s="10"/>
      <c r="CL1236" s="106"/>
      <c r="CR1236" s="1"/>
      <c r="CS1236" s="1"/>
      <c r="CT1236" s="1"/>
    </row>
    <row r="1237" spans="2:98">
      <c r="B1237" s="2"/>
      <c r="F1237" s="2"/>
      <c r="H1237" s="3"/>
      <c r="I1237" s="3"/>
      <c r="J1237" s="3"/>
      <c r="K1237" s="3"/>
      <c r="L1237" s="1"/>
      <c r="M1237" s="4"/>
      <c r="O1237" s="1"/>
      <c r="U1237" s="1"/>
      <c r="V1237"/>
      <c r="X1237" s="164"/>
      <c r="Y1237"/>
      <c r="Z1237"/>
      <c r="AA1237"/>
      <c r="AB1237"/>
      <c r="AD1237" s="103"/>
      <c r="AE1237" s="103"/>
      <c r="AH1237"/>
      <c r="AK1237" s="107"/>
      <c r="AL1237" s="107"/>
      <c r="AM1237" s="1"/>
      <c r="AP1237" s="100"/>
      <c r="AQ1237" s="100"/>
      <c r="AR1237" s="100"/>
      <c r="AS1237" s="3"/>
      <c r="AT1237" s="151"/>
      <c r="AU1237"/>
      <c r="AV1237" s="147"/>
      <c r="AY1237" s="182"/>
      <c r="BA1237" s="100"/>
      <c r="BB1237" s="100"/>
      <c r="BC1237" s="147"/>
      <c r="BE1237" s="1"/>
      <c r="BI1237"/>
      <c r="BK1237"/>
      <c r="BL1237" s="152"/>
      <c r="BM1237" s="1"/>
      <c r="BN1237" s="103"/>
      <c r="BO1237" s="147"/>
      <c r="BQ1237" s="147"/>
      <c r="BR1237" s="6"/>
      <c r="BS1237" s="11"/>
      <c r="BT1237" s="105"/>
      <c r="BU1237" s="105"/>
      <c r="BW1237" s="5"/>
      <c r="BX1237" s="5"/>
      <c r="CA1237" s="6"/>
      <c r="CB1237" s="1"/>
      <c r="CD1237" s="23"/>
      <c r="CE1237" s="6"/>
      <c r="CF1237" s="8"/>
      <c r="CG1237" s="107"/>
      <c r="CI1237" s="109"/>
      <c r="CK1237" s="10"/>
      <c r="CL1237" s="106"/>
      <c r="CR1237" s="1"/>
      <c r="CS1237" s="1"/>
      <c r="CT1237" s="1"/>
    </row>
    <row r="1238" spans="2:98">
      <c r="B1238" s="2"/>
      <c r="F1238" s="2"/>
      <c r="H1238" s="3"/>
      <c r="I1238" s="3"/>
      <c r="J1238" s="3"/>
      <c r="K1238" s="3"/>
      <c r="L1238" s="1"/>
      <c r="M1238" s="4"/>
      <c r="O1238" s="1"/>
      <c r="U1238" s="1"/>
      <c r="V1238"/>
      <c r="X1238" s="164"/>
      <c r="Z1238"/>
      <c r="AA1238"/>
      <c r="AB1238"/>
      <c r="AD1238" s="103"/>
      <c r="AE1238" s="103"/>
      <c r="AF1238" s="127"/>
      <c r="AH1238"/>
      <c r="AK1238" s="107"/>
      <c r="AL1238" s="107"/>
      <c r="AM1238" s="1"/>
      <c r="AP1238" s="100"/>
      <c r="AQ1238" s="100"/>
      <c r="AR1238" s="100"/>
      <c r="AS1238" s="3"/>
      <c r="AT1238" s="151"/>
      <c r="AU1238"/>
      <c r="AV1238" s="147"/>
      <c r="AY1238" s="35"/>
      <c r="BA1238" s="100"/>
      <c r="BB1238" s="100"/>
      <c r="BC1238" s="147"/>
      <c r="BE1238" s="1"/>
      <c r="BI1238"/>
      <c r="BK1238" s="103"/>
      <c r="BL1238" s="152"/>
      <c r="BM1238" s="1"/>
      <c r="BN1238" s="103"/>
      <c r="BO1238" s="147"/>
      <c r="BQ1238" s="147"/>
      <c r="BR1238" s="6"/>
      <c r="BS1238" s="11"/>
      <c r="BT1238" s="105"/>
      <c r="BU1238" s="105"/>
      <c r="BW1238" s="5"/>
      <c r="BX1238" s="5"/>
      <c r="CA1238" s="6"/>
      <c r="CB1238" s="1"/>
      <c r="CD1238" s="23"/>
      <c r="CE1238" s="6"/>
      <c r="CF1238" s="8"/>
      <c r="CG1238" s="107"/>
      <c r="CI1238" s="109"/>
      <c r="CK1238" s="10"/>
      <c r="CL1238" s="106"/>
      <c r="CR1238" s="1"/>
      <c r="CS1238" s="1"/>
      <c r="CT1238" s="1"/>
    </row>
    <row r="1239" spans="2:98">
      <c r="B1239" s="2"/>
      <c r="F1239" s="2"/>
      <c r="H1239" s="3"/>
      <c r="I1239" s="3"/>
      <c r="J1239" s="3"/>
      <c r="K1239" s="3"/>
      <c r="L1239" s="1"/>
      <c r="M1239" s="4"/>
      <c r="O1239" s="1"/>
      <c r="U1239" s="1"/>
      <c r="V1239" s="199"/>
      <c r="X1239" s="164"/>
      <c r="Z1239"/>
      <c r="AA1239"/>
      <c r="AB1239"/>
      <c r="AD1239" s="103"/>
      <c r="AE1239" s="103"/>
      <c r="AH1239"/>
      <c r="AK1239" s="107"/>
      <c r="AL1239" s="107"/>
      <c r="AM1239" s="1"/>
      <c r="AP1239" s="100"/>
      <c r="AQ1239" s="100"/>
      <c r="AR1239" s="100"/>
      <c r="AS1239" s="3"/>
      <c r="AT1239" s="151"/>
      <c r="AU1239"/>
      <c r="AV1239" s="147"/>
      <c r="AY1239" s="35"/>
      <c r="BA1239" s="100"/>
      <c r="BB1239" s="100"/>
      <c r="BC1239" s="147"/>
      <c r="BE1239" s="1"/>
      <c r="BI1239"/>
      <c r="BK1239" s="118"/>
      <c r="BL1239" s="152"/>
      <c r="BM1239" s="1"/>
      <c r="BN1239" s="103"/>
      <c r="BO1239" s="147"/>
      <c r="BQ1239" s="147"/>
      <c r="BR1239" s="6"/>
      <c r="BS1239" s="11"/>
      <c r="BT1239" s="105"/>
      <c r="BU1239" s="105"/>
      <c r="BW1239" s="5"/>
      <c r="BX1239" s="5"/>
      <c r="CA1239" s="6"/>
      <c r="CB1239" s="1"/>
      <c r="CD1239" s="23"/>
      <c r="CE1239" s="6"/>
      <c r="CF1239" s="8"/>
      <c r="CG1239" s="107"/>
      <c r="CI1239" s="109"/>
      <c r="CK1239" s="10"/>
      <c r="CL1239" s="106"/>
      <c r="CR1239" s="1"/>
      <c r="CS1239" s="1"/>
      <c r="CT1239" s="1"/>
    </row>
    <row r="1240" spans="2:98">
      <c r="B1240" s="2"/>
      <c r="F1240" s="2"/>
      <c r="H1240" s="3"/>
      <c r="I1240" s="3"/>
      <c r="J1240" s="3"/>
      <c r="K1240" s="3"/>
      <c r="L1240" s="1"/>
      <c r="M1240" s="4"/>
      <c r="O1240" s="1"/>
      <c r="U1240" s="1"/>
      <c r="V1240"/>
      <c r="X1240" s="164"/>
      <c r="Z1240"/>
      <c r="AA1240"/>
      <c r="AB1240"/>
      <c r="AD1240" s="103"/>
      <c r="AE1240" s="103"/>
      <c r="AH1240"/>
      <c r="AK1240" s="107"/>
      <c r="AL1240" s="107"/>
      <c r="AM1240" s="1"/>
      <c r="AP1240" s="100"/>
      <c r="AQ1240" s="100"/>
      <c r="AR1240" s="100"/>
      <c r="AS1240" s="3"/>
      <c r="AT1240" s="151"/>
      <c r="AU1240"/>
      <c r="AV1240" s="147"/>
      <c r="AY1240" s="35"/>
      <c r="BA1240" s="100"/>
      <c r="BB1240" s="100"/>
      <c r="BC1240" s="147"/>
      <c r="BE1240" s="1"/>
      <c r="BI1240"/>
      <c r="BK1240" s="103"/>
      <c r="BL1240" s="152"/>
      <c r="BM1240" s="1"/>
      <c r="BN1240" s="103"/>
      <c r="BO1240" s="147"/>
      <c r="BQ1240" s="147"/>
      <c r="BR1240" s="6"/>
      <c r="BS1240" s="11"/>
      <c r="BT1240" s="105"/>
      <c r="BU1240" s="105"/>
      <c r="BW1240" s="5"/>
      <c r="BX1240" s="5"/>
      <c r="CA1240" s="6"/>
      <c r="CB1240" s="1"/>
      <c r="CD1240" s="23"/>
      <c r="CE1240" s="6"/>
      <c r="CF1240" s="8"/>
      <c r="CG1240" s="107"/>
      <c r="CI1240" s="109"/>
      <c r="CK1240" s="10"/>
      <c r="CL1240" s="106"/>
      <c r="CR1240" s="1"/>
      <c r="CS1240" s="1"/>
      <c r="CT1240" s="1"/>
    </row>
    <row r="1241" spans="2:98">
      <c r="B1241" s="2"/>
      <c r="F1241" s="2"/>
      <c r="H1241" s="3"/>
      <c r="I1241" s="3"/>
      <c r="J1241" s="3"/>
      <c r="K1241" s="3"/>
      <c r="L1241" s="1"/>
      <c r="M1241" s="4"/>
      <c r="O1241" s="1"/>
      <c r="U1241" s="1"/>
      <c r="V1241"/>
      <c r="X1241" s="164"/>
      <c r="Y1241" s="165"/>
      <c r="Z1241"/>
      <c r="AA1241"/>
      <c r="AB1241"/>
      <c r="AD1241" s="103"/>
      <c r="AE1241" s="103"/>
      <c r="AH1241"/>
      <c r="AK1241" s="107"/>
      <c r="AL1241" s="107"/>
      <c r="AM1241" s="1"/>
      <c r="AP1241" s="100"/>
      <c r="AQ1241" s="100"/>
      <c r="AR1241" s="100"/>
      <c r="AS1241" s="3"/>
      <c r="AT1241" s="151"/>
      <c r="AU1241"/>
      <c r="AV1241" s="147"/>
      <c r="AY1241" s="182"/>
      <c r="BA1241" s="100"/>
      <c r="BB1241" s="100"/>
      <c r="BC1241" s="147"/>
      <c r="BE1241" s="1"/>
      <c r="BI1241"/>
      <c r="BK1241" s="103"/>
      <c r="BL1241" s="152"/>
      <c r="BM1241" s="1"/>
      <c r="BN1241" s="103"/>
      <c r="BO1241" s="147"/>
      <c r="BQ1241" s="147"/>
      <c r="BR1241" s="6"/>
      <c r="BS1241" s="11"/>
      <c r="BT1241" s="105"/>
      <c r="BU1241" s="105"/>
      <c r="BW1241" s="5"/>
      <c r="BX1241" s="5"/>
      <c r="CA1241" s="6"/>
      <c r="CB1241" s="1"/>
      <c r="CD1241" s="23"/>
      <c r="CE1241" s="6"/>
      <c r="CF1241" s="8"/>
      <c r="CG1241" s="107"/>
      <c r="CI1241" s="109"/>
      <c r="CK1241" s="10"/>
      <c r="CL1241" s="106"/>
      <c r="CR1241" s="1"/>
      <c r="CS1241" s="1"/>
      <c r="CT1241" s="1"/>
    </row>
    <row r="1242" spans="2:98">
      <c r="B1242" s="2"/>
      <c r="F1242" s="2"/>
      <c r="H1242" s="3"/>
      <c r="I1242" s="3"/>
      <c r="J1242" s="3"/>
      <c r="K1242" s="3"/>
      <c r="L1242" s="1"/>
      <c r="M1242" s="4"/>
      <c r="O1242" s="1"/>
      <c r="U1242" s="1"/>
      <c r="V1242"/>
      <c r="X1242" s="164"/>
      <c r="Y1242" s="165"/>
      <c r="Z1242"/>
      <c r="AA1242"/>
      <c r="AB1242"/>
      <c r="AD1242" s="103"/>
      <c r="AE1242" s="103"/>
      <c r="AH1242"/>
      <c r="AK1242" s="107"/>
      <c r="AL1242" s="107"/>
      <c r="AM1242" s="1"/>
      <c r="AP1242" s="100"/>
      <c r="AQ1242" s="100"/>
      <c r="AR1242" s="100"/>
      <c r="AS1242" s="3"/>
      <c r="AT1242" s="151"/>
      <c r="AU1242"/>
      <c r="AV1242" s="147"/>
      <c r="AY1242" s="35"/>
      <c r="BA1242" s="100"/>
      <c r="BB1242" s="100"/>
      <c r="BC1242" s="147"/>
      <c r="BE1242" s="1"/>
      <c r="BI1242"/>
      <c r="BK1242" s="103"/>
      <c r="BL1242" s="152"/>
      <c r="BM1242" s="1"/>
      <c r="BN1242" s="103"/>
      <c r="BO1242" s="147"/>
      <c r="BQ1242" s="147"/>
      <c r="BR1242" s="6"/>
      <c r="BS1242" s="11"/>
      <c r="BT1242" s="105"/>
      <c r="BU1242" s="105"/>
      <c r="BW1242" s="5"/>
      <c r="BX1242" s="5"/>
      <c r="CA1242" s="6"/>
      <c r="CB1242" s="1"/>
      <c r="CD1242" s="23"/>
      <c r="CE1242" s="6"/>
      <c r="CF1242" s="8"/>
      <c r="CG1242" s="107"/>
      <c r="CI1242" s="109"/>
      <c r="CK1242" s="10"/>
      <c r="CL1242" s="106"/>
      <c r="CR1242" s="1"/>
      <c r="CS1242" s="1"/>
      <c r="CT1242" s="1"/>
    </row>
    <row r="1243" spans="2:98">
      <c r="B1243" s="2"/>
      <c r="F1243" s="2"/>
      <c r="H1243" s="3"/>
      <c r="I1243" s="3"/>
      <c r="J1243" s="3"/>
      <c r="K1243" s="3"/>
      <c r="L1243" s="1"/>
      <c r="M1243" s="4"/>
      <c r="O1243" s="1"/>
      <c r="U1243" s="1"/>
      <c r="V1243"/>
      <c r="X1243" s="3"/>
      <c r="Z1243"/>
      <c r="AA1243"/>
      <c r="AB1243"/>
      <c r="AD1243" s="103"/>
      <c r="AE1243" s="103"/>
      <c r="AH1243"/>
      <c r="AK1243" s="5"/>
      <c r="AL1243" s="5"/>
      <c r="AM1243" s="1"/>
      <c r="AP1243" s="100"/>
      <c r="AQ1243" s="100"/>
      <c r="AR1243" s="100"/>
      <c r="AS1243" s="3"/>
      <c r="AT1243" s="151"/>
      <c r="AU1243"/>
      <c r="AV1243" s="147"/>
      <c r="AY1243" s="35"/>
      <c r="BA1243" s="100"/>
      <c r="BB1243" s="100"/>
      <c r="BC1243" s="147"/>
      <c r="BE1243" s="1"/>
      <c r="BI1243" s="103"/>
      <c r="BK1243" s="103"/>
      <c r="BL1243" s="152"/>
      <c r="BM1243" s="1"/>
      <c r="BN1243" s="103"/>
      <c r="BO1243" s="147"/>
      <c r="BQ1243" s="147"/>
      <c r="BR1243" s="6"/>
      <c r="BS1243" s="11"/>
      <c r="BT1243" s="105"/>
      <c r="BU1243" s="105"/>
      <c r="BW1243" s="5"/>
      <c r="BX1243" s="5"/>
      <c r="CA1243" s="6"/>
      <c r="CB1243" s="1"/>
      <c r="CD1243" s="23"/>
      <c r="CE1243" s="6"/>
      <c r="CF1243" s="8"/>
      <c r="CG1243" s="107"/>
      <c r="CI1243" s="109"/>
      <c r="CK1243" s="10"/>
      <c r="CL1243" s="106"/>
      <c r="CR1243" s="1"/>
      <c r="CS1243" s="1"/>
      <c r="CT1243" s="1"/>
    </row>
    <row r="1244" spans="2:98">
      <c r="B1244" s="2"/>
      <c r="F1244" s="2"/>
      <c r="H1244" s="3"/>
      <c r="I1244" s="3"/>
      <c r="J1244" s="3"/>
      <c r="K1244" s="3"/>
      <c r="L1244" s="1"/>
      <c r="M1244" s="4"/>
      <c r="O1244" s="1"/>
      <c r="U1244" s="1"/>
      <c r="V1244"/>
      <c r="X1244" s="164"/>
      <c r="Z1244"/>
      <c r="AA1244"/>
      <c r="AB1244"/>
      <c r="AD1244" s="103"/>
      <c r="AE1244" s="103"/>
      <c r="AH1244"/>
      <c r="AK1244" s="107"/>
      <c r="AL1244" s="107"/>
      <c r="AM1244" s="1"/>
      <c r="AP1244" s="100"/>
      <c r="AQ1244" s="100"/>
      <c r="AR1244" s="100"/>
      <c r="AS1244" s="3"/>
      <c r="AT1244" s="151"/>
      <c r="AU1244"/>
      <c r="AV1244" s="147"/>
      <c r="AY1244" s="35"/>
      <c r="BA1244" s="100"/>
      <c r="BB1244" s="100"/>
      <c r="BC1244" s="147"/>
      <c r="BE1244" s="1"/>
      <c r="BI1244"/>
      <c r="BK1244" s="103"/>
      <c r="BL1244" s="152"/>
      <c r="BM1244" s="1"/>
      <c r="BN1244" s="103"/>
      <c r="BO1244" s="147"/>
      <c r="BQ1244" s="147"/>
      <c r="BR1244" s="6"/>
      <c r="BS1244" s="11"/>
      <c r="BT1244" s="105"/>
      <c r="BU1244" s="105"/>
      <c r="BW1244" s="5"/>
      <c r="BX1244" s="5"/>
      <c r="CA1244" s="6"/>
      <c r="CB1244" s="1"/>
      <c r="CD1244" s="23"/>
      <c r="CE1244" s="6"/>
      <c r="CF1244" s="8"/>
      <c r="CG1244" s="107"/>
      <c r="CI1244" s="109"/>
      <c r="CK1244" s="10"/>
      <c r="CL1244" s="106"/>
      <c r="CR1244" s="1"/>
      <c r="CS1244" s="1"/>
      <c r="CT1244" s="1"/>
    </row>
    <row r="1245" spans="2:98">
      <c r="B1245" s="2"/>
      <c r="F1245" s="2"/>
      <c r="H1245" s="3"/>
      <c r="I1245" s="3"/>
      <c r="J1245" s="3"/>
      <c r="K1245" s="3"/>
      <c r="L1245" s="1"/>
      <c r="M1245" s="4"/>
      <c r="O1245" s="1"/>
      <c r="U1245" s="1"/>
      <c r="V1245"/>
      <c r="X1245" s="164"/>
      <c r="Z1245"/>
      <c r="AA1245"/>
      <c r="AB1245"/>
      <c r="AD1245" s="103"/>
      <c r="AE1245" s="103"/>
      <c r="AH1245"/>
      <c r="AK1245" s="107"/>
      <c r="AL1245" s="107"/>
      <c r="AM1245" s="1"/>
      <c r="AP1245" s="100"/>
      <c r="AQ1245" s="100"/>
      <c r="AR1245" s="100"/>
      <c r="AS1245" s="3"/>
      <c r="AT1245" s="151"/>
      <c r="AU1245"/>
      <c r="AV1245" s="147"/>
      <c r="AY1245" s="35"/>
      <c r="BA1245" s="100"/>
      <c r="BB1245" s="100"/>
      <c r="BC1245" s="147"/>
      <c r="BE1245" s="1"/>
      <c r="BI1245"/>
      <c r="BK1245" s="103"/>
      <c r="BL1245" s="152"/>
      <c r="BM1245" s="1"/>
      <c r="BN1245" s="103"/>
      <c r="BO1245" s="147"/>
      <c r="BQ1245" s="147"/>
      <c r="BR1245" s="6"/>
      <c r="BS1245" s="11"/>
      <c r="BT1245" s="105"/>
      <c r="BU1245" s="105"/>
      <c r="BW1245" s="5"/>
      <c r="BX1245" s="5"/>
      <c r="CA1245" s="6"/>
      <c r="CB1245" s="1"/>
      <c r="CD1245" s="23"/>
      <c r="CE1245" s="6"/>
      <c r="CF1245" s="8"/>
      <c r="CG1245" s="107"/>
      <c r="CI1245" s="109"/>
      <c r="CK1245" s="10"/>
      <c r="CL1245" s="106"/>
      <c r="CR1245" s="1"/>
      <c r="CS1245" s="1"/>
      <c r="CT1245" s="1"/>
    </row>
    <row r="1246" spans="2:98">
      <c r="B1246" s="2"/>
      <c r="F1246" s="2"/>
      <c r="H1246" s="3"/>
      <c r="I1246" s="3"/>
      <c r="J1246" s="3"/>
      <c r="K1246" s="3"/>
      <c r="L1246" s="1"/>
      <c r="M1246" s="4"/>
      <c r="O1246" s="1"/>
      <c r="U1246" s="1"/>
      <c r="V1246"/>
      <c r="X1246" s="164"/>
      <c r="Z1246"/>
      <c r="AA1246"/>
      <c r="AB1246"/>
      <c r="AD1246" s="103"/>
      <c r="AE1246" s="103"/>
      <c r="AH1246"/>
      <c r="AK1246" s="107"/>
      <c r="AL1246" s="107"/>
      <c r="AM1246" s="1"/>
      <c r="AP1246" s="100"/>
      <c r="AQ1246" s="100"/>
      <c r="AR1246" s="100"/>
      <c r="AS1246" s="3"/>
      <c r="AT1246" s="151"/>
      <c r="AU1246"/>
      <c r="AV1246" s="147"/>
      <c r="AY1246" s="35"/>
      <c r="BA1246" s="100"/>
      <c r="BB1246" s="100"/>
      <c r="BC1246" s="147"/>
      <c r="BE1246" s="1"/>
      <c r="BI1246"/>
      <c r="BK1246" s="103"/>
      <c r="BL1246" s="152"/>
      <c r="BM1246" s="1"/>
      <c r="BN1246" s="103"/>
      <c r="BO1246" s="147"/>
      <c r="BQ1246" s="6"/>
      <c r="BR1246" s="6"/>
      <c r="BS1246" s="6"/>
      <c r="BT1246" s="105"/>
      <c r="BU1246" s="105"/>
      <c r="BW1246" s="5"/>
      <c r="BX1246" s="5"/>
      <c r="CA1246" s="6"/>
      <c r="CB1246" s="1"/>
      <c r="CD1246" s="23"/>
      <c r="CE1246" s="6"/>
      <c r="CF1246" s="8"/>
      <c r="CG1246" s="107"/>
      <c r="CI1246" s="109"/>
      <c r="CK1246" s="10"/>
      <c r="CL1246" s="106"/>
      <c r="CR1246" s="1"/>
      <c r="CS1246" s="1"/>
      <c r="CT1246" s="1"/>
    </row>
    <row r="1247" spans="2:98">
      <c r="B1247" s="2"/>
      <c r="F1247" s="2"/>
      <c r="H1247" s="3"/>
      <c r="I1247" s="3"/>
      <c r="J1247" s="3"/>
      <c r="K1247" s="3"/>
      <c r="L1247" s="1"/>
      <c r="M1247" s="4"/>
      <c r="O1247" s="1"/>
      <c r="U1247" s="1"/>
      <c r="V1247"/>
      <c r="X1247" s="164"/>
      <c r="Z1247"/>
      <c r="AA1247"/>
      <c r="AB1247"/>
      <c r="AD1247" s="103"/>
      <c r="AE1247" s="103"/>
      <c r="AH1247"/>
      <c r="AK1247" s="107"/>
      <c r="AL1247" s="107"/>
      <c r="AM1247" s="1"/>
      <c r="AP1247" s="100"/>
      <c r="AQ1247" s="100"/>
      <c r="AR1247" s="100"/>
      <c r="AS1247" s="3"/>
      <c r="AT1247" s="151"/>
      <c r="AU1247"/>
      <c r="AV1247" s="147"/>
      <c r="AY1247" s="35"/>
      <c r="BA1247" s="100"/>
      <c r="BB1247" s="100"/>
      <c r="BC1247" s="147"/>
      <c r="BE1247" s="1"/>
      <c r="BI1247"/>
      <c r="BK1247" s="103"/>
      <c r="BL1247" s="152"/>
      <c r="BM1247" s="1"/>
      <c r="BN1247" s="103"/>
      <c r="BO1247" s="147"/>
      <c r="BQ1247" s="147"/>
      <c r="BR1247" s="6"/>
      <c r="BS1247" s="11"/>
      <c r="BT1247" s="105"/>
      <c r="BU1247" s="105"/>
      <c r="BW1247" s="5"/>
      <c r="BX1247" s="5"/>
      <c r="CA1247" s="6"/>
      <c r="CB1247" s="1"/>
      <c r="CD1247" s="23"/>
      <c r="CE1247" s="6"/>
      <c r="CF1247" s="8"/>
      <c r="CG1247" s="107"/>
      <c r="CI1247" s="109"/>
      <c r="CK1247" s="10"/>
      <c r="CL1247" s="106"/>
      <c r="CR1247" s="1"/>
      <c r="CS1247" s="1"/>
      <c r="CT1247" s="1"/>
    </row>
    <row r="1248" spans="2:98">
      <c r="B1248" s="2"/>
      <c r="F1248" s="2"/>
      <c r="H1248" s="3"/>
      <c r="I1248" s="3"/>
      <c r="J1248" s="3"/>
      <c r="K1248" s="3"/>
      <c r="L1248" s="1"/>
      <c r="M1248" s="4"/>
      <c r="O1248" s="1"/>
      <c r="U1248" s="1"/>
      <c r="V1248"/>
      <c r="X1248" s="164"/>
      <c r="Z1248"/>
      <c r="AA1248"/>
      <c r="AB1248"/>
      <c r="AD1248" s="103"/>
      <c r="AE1248" s="103"/>
      <c r="AH1248"/>
      <c r="AK1248" s="107"/>
      <c r="AL1248" s="107"/>
      <c r="AM1248" s="1"/>
      <c r="AP1248" s="100"/>
      <c r="AQ1248" s="100"/>
      <c r="AR1248" s="100"/>
      <c r="AS1248" s="3"/>
      <c r="AT1248" s="151"/>
      <c r="AU1248"/>
      <c r="AV1248" s="147"/>
      <c r="AY1248" s="35"/>
      <c r="BA1248" s="100"/>
      <c r="BB1248" s="100"/>
      <c r="BC1248" s="147"/>
      <c r="BE1248" s="1"/>
      <c r="BI1248"/>
      <c r="BK1248" s="103"/>
      <c r="BL1248" s="152"/>
      <c r="BM1248" s="1"/>
      <c r="BN1248" s="103"/>
      <c r="BO1248" s="147"/>
      <c r="BQ1248" s="147"/>
      <c r="BR1248" s="6"/>
      <c r="BS1248" s="11"/>
      <c r="BT1248" s="105"/>
      <c r="BU1248" s="105"/>
      <c r="BW1248" s="5"/>
      <c r="BX1248" s="5"/>
      <c r="CA1248" s="6"/>
      <c r="CB1248" s="1"/>
      <c r="CD1248" s="23"/>
      <c r="CE1248" s="6"/>
      <c r="CF1248" s="8"/>
      <c r="CG1248" s="107"/>
      <c r="CI1248" s="109"/>
      <c r="CK1248" s="10"/>
      <c r="CL1248" s="106"/>
      <c r="CR1248" s="1"/>
      <c r="CS1248" s="1"/>
      <c r="CT1248" s="1"/>
    </row>
    <row r="1249" spans="2:98">
      <c r="B1249" s="2"/>
      <c r="F1249" s="2"/>
      <c r="H1249" s="3"/>
      <c r="I1249" s="3"/>
      <c r="J1249" s="3"/>
      <c r="K1249" s="3"/>
      <c r="L1249" s="1"/>
      <c r="M1249" s="4"/>
      <c r="O1249" s="1"/>
      <c r="U1249" s="1"/>
      <c r="V1249"/>
      <c r="X1249" s="164"/>
      <c r="Z1249"/>
      <c r="AA1249"/>
      <c r="AB1249"/>
      <c r="AD1249" s="103"/>
      <c r="AE1249" s="103"/>
      <c r="AH1249"/>
      <c r="AK1249" s="107"/>
      <c r="AL1249" s="107"/>
      <c r="AM1249" s="1"/>
      <c r="AP1249" s="100"/>
      <c r="AQ1249" s="100"/>
      <c r="AR1249" s="100"/>
      <c r="AS1249" s="3"/>
      <c r="AT1249" s="151"/>
      <c r="AU1249"/>
      <c r="AV1249" s="147"/>
      <c r="AY1249" s="35"/>
      <c r="BA1249" s="100"/>
      <c r="BB1249" s="100"/>
      <c r="BC1249" s="147"/>
      <c r="BE1249" s="1"/>
      <c r="BI1249"/>
      <c r="BK1249" s="103"/>
      <c r="BL1249" s="152"/>
      <c r="BM1249" s="1"/>
      <c r="BN1249" s="103"/>
      <c r="BO1249" s="147"/>
      <c r="BQ1249" s="147"/>
      <c r="BR1249" s="6"/>
      <c r="BS1249" s="11"/>
      <c r="BT1249" s="105"/>
      <c r="BU1249" s="105"/>
      <c r="BW1249" s="5"/>
      <c r="BX1249" s="5"/>
      <c r="CA1249" s="6"/>
      <c r="CB1249" s="1"/>
      <c r="CD1249" s="23"/>
      <c r="CE1249" s="6"/>
      <c r="CF1249" s="8"/>
      <c r="CG1249" s="107"/>
      <c r="CI1249" s="109"/>
      <c r="CK1249" s="10"/>
      <c r="CL1249" s="106"/>
      <c r="CR1249" s="1"/>
      <c r="CS1249" s="1"/>
      <c r="CT1249" s="1"/>
    </row>
    <row r="1250" spans="2:98">
      <c r="B1250" s="2"/>
      <c r="F1250" s="2"/>
      <c r="H1250" s="3"/>
      <c r="I1250" s="3"/>
      <c r="J1250" s="3"/>
      <c r="K1250" s="3"/>
      <c r="L1250" s="1"/>
      <c r="M1250" s="4"/>
      <c r="O1250" s="1"/>
      <c r="U1250" s="1"/>
      <c r="V1250"/>
      <c r="X1250" s="164"/>
      <c r="Z1250"/>
      <c r="AA1250"/>
      <c r="AB1250"/>
      <c r="AD1250" s="103"/>
      <c r="AE1250" s="103"/>
      <c r="AH1250"/>
      <c r="AK1250" s="107"/>
      <c r="AL1250" s="107"/>
      <c r="AM1250" s="1"/>
      <c r="AP1250" s="100"/>
      <c r="AQ1250" s="100"/>
      <c r="AR1250" s="100"/>
      <c r="AS1250" s="3"/>
      <c r="AT1250" s="151"/>
      <c r="AU1250"/>
      <c r="AV1250" s="147"/>
      <c r="AY1250" s="35"/>
      <c r="BA1250" s="100"/>
      <c r="BB1250" s="100"/>
      <c r="BC1250" s="147"/>
      <c r="BE1250" s="1"/>
      <c r="BI1250"/>
      <c r="BK1250" s="103"/>
      <c r="BL1250" s="152"/>
      <c r="BM1250" s="1"/>
      <c r="BN1250" s="103"/>
      <c r="BO1250" s="147"/>
      <c r="BQ1250" s="147"/>
      <c r="BR1250" s="6"/>
      <c r="BS1250" s="11"/>
      <c r="BT1250" s="105"/>
      <c r="BU1250" s="105"/>
      <c r="BW1250" s="5"/>
      <c r="BX1250" s="5"/>
      <c r="CA1250" s="6"/>
      <c r="CB1250" s="1"/>
      <c r="CD1250" s="23"/>
      <c r="CE1250" s="6"/>
      <c r="CF1250" s="8"/>
      <c r="CG1250" s="107"/>
      <c r="CI1250" s="109"/>
      <c r="CK1250" s="10"/>
      <c r="CL1250" s="106"/>
      <c r="CR1250" s="1"/>
      <c r="CS1250" s="1"/>
      <c r="CT1250" s="1"/>
    </row>
    <row r="1251" spans="2:98">
      <c r="B1251" s="2"/>
      <c r="F1251" s="2"/>
      <c r="H1251" s="3"/>
      <c r="I1251" s="3"/>
      <c r="J1251" s="3"/>
      <c r="K1251" s="3"/>
      <c r="L1251" s="1"/>
      <c r="M1251" s="4"/>
      <c r="O1251" s="1"/>
      <c r="U1251" s="1"/>
      <c r="V1251"/>
      <c r="X1251" s="164"/>
      <c r="Z1251"/>
      <c r="AA1251"/>
      <c r="AB1251"/>
      <c r="AD1251" s="103"/>
      <c r="AE1251" s="103"/>
      <c r="AH1251"/>
      <c r="AK1251" s="107"/>
      <c r="AL1251" s="107"/>
      <c r="AM1251" s="1"/>
      <c r="AP1251" s="100"/>
      <c r="AQ1251" s="100"/>
      <c r="AR1251" s="100"/>
      <c r="AS1251" s="3"/>
      <c r="AT1251" s="151"/>
      <c r="AU1251"/>
      <c r="AV1251" s="147"/>
      <c r="AY1251" s="35"/>
      <c r="BA1251" s="100"/>
      <c r="BB1251" s="100"/>
      <c r="BC1251" s="147"/>
      <c r="BE1251" s="1"/>
      <c r="BI1251"/>
      <c r="BK1251" s="103"/>
      <c r="BL1251" s="152"/>
      <c r="BM1251" s="1"/>
      <c r="BN1251" s="103"/>
      <c r="BO1251" s="147"/>
      <c r="BQ1251" s="147"/>
      <c r="BR1251" s="6"/>
      <c r="BS1251" s="11"/>
      <c r="BT1251" s="105"/>
      <c r="BU1251" s="105"/>
      <c r="BW1251" s="5"/>
      <c r="BX1251" s="5"/>
      <c r="CA1251" s="6"/>
      <c r="CB1251" s="1"/>
      <c r="CD1251" s="23"/>
      <c r="CE1251" s="6"/>
      <c r="CF1251" s="8"/>
      <c r="CG1251" s="107"/>
      <c r="CI1251" s="109"/>
      <c r="CK1251" s="10"/>
      <c r="CL1251" s="106"/>
      <c r="CR1251" s="1"/>
      <c r="CS1251" s="1"/>
      <c r="CT1251" s="1"/>
    </row>
    <row r="1252" spans="2:98">
      <c r="B1252" s="2"/>
      <c r="F1252" s="2"/>
      <c r="H1252" s="3"/>
      <c r="I1252" s="3"/>
      <c r="J1252" s="3"/>
      <c r="K1252" s="3"/>
      <c r="L1252" s="1"/>
      <c r="M1252" s="4"/>
      <c r="O1252" s="1"/>
      <c r="U1252" s="1"/>
      <c r="V1252"/>
      <c r="X1252" s="164"/>
      <c r="Y1252" s="165"/>
      <c r="Z1252"/>
      <c r="AA1252"/>
      <c r="AB1252"/>
      <c r="AD1252" s="103"/>
      <c r="AE1252" s="103"/>
      <c r="AH1252"/>
      <c r="AK1252" s="107"/>
      <c r="AL1252" s="107"/>
      <c r="AM1252" s="1"/>
      <c r="AP1252" s="100"/>
      <c r="AQ1252" s="100"/>
      <c r="AR1252" s="100"/>
      <c r="AS1252" s="3"/>
      <c r="AT1252" s="151"/>
      <c r="AU1252"/>
      <c r="AV1252" s="147"/>
      <c r="AY1252" s="35"/>
      <c r="BA1252" s="100"/>
      <c r="BB1252" s="100"/>
      <c r="BC1252" s="147"/>
      <c r="BE1252" s="1"/>
      <c r="BI1252"/>
      <c r="BK1252" s="103"/>
      <c r="BL1252" s="152"/>
      <c r="BM1252" s="1"/>
      <c r="BN1252" s="103"/>
      <c r="BO1252" s="147"/>
      <c r="BQ1252" s="147"/>
      <c r="BR1252" s="6"/>
      <c r="BS1252" s="11"/>
      <c r="BT1252" s="105"/>
      <c r="BU1252" s="105"/>
      <c r="BW1252" s="5"/>
      <c r="BX1252" s="5"/>
      <c r="CA1252" s="6"/>
      <c r="CB1252" s="1"/>
      <c r="CD1252" s="23"/>
      <c r="CE1252" s="6"/>
      <c r="CF1252" s="8"/>
      <c r="CG1252" s="107"/>
      <c r="CI1252" s="109"/>
      <c r="CK1252" s="10"/>
      <c r="CL1252" s="106"/>
      <c r="CR1252" s="1"/>
      <c r="CS1252" s="1"/>
      <c r="CT1252" s="1"/>
    </row>
    <row r="1253" spans="2:98">
      <c r="B1253" s="2"/>
      <c r="F1253" s="2"/>
      <c r="H1253" s="3"/>
      <c r="I1253" s="3"/>
      <c r="J1253" s="3"/>
      <c r="K1253" s="3"/>
      <c r="L1253" s="1"/>
      <c r="M1253" s="4"/>
      <c r="O1253" s="1"/>
      <c r="U1253" s="1"/>
      <c r="V1253"/>
      <c r="X1253" s="164"/>
      <c r="Z1253"/>
      <c r="AA1253"/>
      <c r="AB1253"/>
      <c r="AD1253" s="103"/>
      <c r="AE1253" s="103"/>
      <c r="AH1253"/>
      <c r="AK1253" s="107"/>
      <c r="AL1253" s="107"/>
      <c r="AM1253" s="1"/>
      <c r="AP1253" s="100"/>
      <c r="AQ1253" s="100"/>
      <c r="AR1253" s="100"/>
      <c r="AS1253" s="3"/>
      <c r="AT1253" s="151"/>
      <c r="AU1253"/>
      <c r="AV1253" s="147"/>
      <c r="AY1253" s="35"/>
      <c r="BA1253" s="100"/>
      <c r="BB1253" s="100"/>
      <c r="BC1253" s="147"/>
      <c r="BE1253" s="1"/>
      <c r="BI1253"/>
      <c r="BK1253" s="103"/>
      <c r="BL1253" s="152"/>
      <c r="BM1253" s="1"/>
      <c r="BN1253" s="103"/>
      <c r="BO1253" s="147"/>
      <c r="BQ1253" s="147"/>
      <c r="BR1253" s="6"/>
      <c r="BS1253" s="11"/>
      <c r="BT1253" s="105"/>
      <c r="BU1253" s="105"/>
      <c r="BW1253" s="5"/>
      <c r="BX1253" s="5"/>
      <c r="CA1253" s="6"/>
      <c r="CB1253" s="1"/>
      <c r="CD1253" s="23"/>
      <c r="CE1253" s="6"/>
      <c r="CF1253" s="8"/>
      <c r="CG1253" s="107"/>
      <c r="CI1253" s="109"/>
      <c r="CK1253" s="10"/>
      <c r="CL1253" s="106"/>
      <c r="CR1253" s="1"/>
      <c r="CS1253" s="1"/>
      <c r="CT1253" s="1"/>
    </row>
    <row r="1254" spans="2:98">
      <c r="B1254" s="2"/>
      <c r="F1254" s="2"/>
      <c r="H1254" s="3"/>
      <c r="I1254" s="3"/>
      <c r="J1254" s="3"/>
      <c r="K1254" s="3"/>
      <c r="L1254" s="1"/>
      <c r="M1254" s="4"/>
      <c r="O1254" s="1"/>
      <c r="U1254" s="1"/>
      <c r="V1254"/>
      <c r="X1254" s="164"/>
      <c r="Z1254"/>
      <c r="AA1254"/>
      <c r="AB1254"/>
      <c r="AD1254" s="103"/>
      <c r="AE1254" s="103"/>
      <c r="AH1254"/>
      <c r="AK1254" s="107"/>
      <c r="AL1254" s="107"/>
      <c r="AM1254" s="1"/>
      <c r="AP1254" s="100"/>
      <c r="AQ1254" s="100"/>
      <c r="AR1254" s="100"/>
      <c r="AS1254" s="3"/>
      <c r="AT1254" s="151"/>
      <c r="AU1254"/>
      <c r="AV1254" s="147"/>
      <c r="AY1254" s="35"/>
      <c r="BA1254" s="100"/>
      <c r="BB1254" s="100"/>
      <c r="BC1254" s="147"/>
      <c r="BE1254" s="1"/>
      <c r="BI1254"/>
      <c r="BK1254"/>
      <c r="BL1254" s="152"/>
      <c r="BM1254" s="1"/>
      <c r="BN1254" s="103"/>
      <c r="BO1254" s="147"/>
      <c r="BQ1254" s="147"/>
      <c r="BR1254" s="6"/>
      <c r="BS1254" s="11"/>
      <c r="BT1254" s="105"/>
      <c r="BU1254" s="105"/>
      <c r="BW1254" s="5"/>
      <c r="BX1254" s="5"/>
      <c r="CA1254" s="6"/>
      <c r="CB1254" s="1"/>
      <c r="CD1254" s="23"/>
      <c r="CE1254" s="6"/>
      <c r="CF1254" s="8"/>
      <c r="CG1254" s="107"/>
      <c r="CI1254" s="109"/>
      <c r="CK1254" s="10"/>
      <c r="CL1254" s="106"/>
      <c r="CR1254" s="1"/>
      <c r="CS1254" s="1"/>
      <c r="CT1254" s="1"/>
    </row>
    <row r="1255" spans="2:98">
      <c r="B1255" s="2"/>
      <c r="F1255" s="2"/>
      <c r="H1255" s="3"/>
      <c r="I1255" s="3"/>
      <c r="J1255" s="3"/>
      <c r="K1255" s="3"/>
      <c r="L1255" s="1"/>
      <c r="M1255" s="4"/>
      <c r="O1255" s="1"/>
      <c r="U1255" s="1"/>
      <c r="V1255"/>
      <c r="X1255" s="111"/>
      <c r="Z1255"/>
      <c r="AA1255"/>
      <c r="AB1255"/>
      <c r="AD1255" s="103"/>
      <c r="AE1255" s="103"/>
      <c r="AH1255"/>
      <c r="AK1255" s="107"/>
      <c r="AL1255" s="107"/>
      <c r="AM1255" s="1"/>
      <c r="AP1255" s="100"/>
      <c r="AQ1255" s="100"/>
      <c r="AR1255" s="100"/>
      <c r="AS1255" s="3"/>
      <c r="AT1255" s="151"/>
      <c r="AU1255"/>
      <c r="AV1255" s="147"/>
      <c r="AY1255" s="35"/>
      <c r="BA1255" s="100"/>
      <c r="BB1255" s="100"/>
      <c r="BC1255" s="147"/>
      <c r="BE1255" s="1"/>
      <c r="BI1255"/>
      <c r="BK1255" s="103"/>
      <c r="BL1255" s="152"/>
      <c r="BM1255" s="1"/>
      <c r="BN1255" s="103"/>
      <c r="BO1255" s="147"/>
      <c r="BQ1255" s="147"/>
      <c r="BR1255" s="6"/>
      <c r="BS1255" s="11"/>
      <c r="BT1255" s="105"/>
      <c r="BU1255" s="105"/>
      <c r="BW1255" s="5"/>
      <c r="BX1255" s="5"/>
      <c r="CA1255" s="6"/>
      <c r="CB1255" s="1"/>
      <c r="CD1255" s="23"/>
      <c r="CE1255" s="6"/>
      <c r="CF1255" s="8"/>
      <c r="CG1255" s="107"/>
      <c r="CI1255" s="109"/>
      <c r="CK1255" s="10"/>
      <c r="CL1255" s="106"/>
      <c r="CR1255" s="1"/>
      <c r="CS1255" s="1"/>
      <c r="CT1255" s="1"/>
    </row>
    <row r="1256" spans="2:98">
      <c r="B1256" s="2"/>
      <c r="F1256" s="2"/>
      <c r="H1256" s="3"/>
      <c r="I1256" s="3"/>
      <c r="J1256" s="3"/>
      <c r="K1256" s="3"/>
      <c r="L1256" s="1"/>
      <c r="M1256" s="4"/>
      <c r="O1256" s="1"/>
      <c r="U1256" s="1"/>
      <c r="V1256"/>
      <c r="X1256" s="111"/>
      <c r="Z1256"/>
      <c r="AA1256"/>
      <c r="AB1256"/>
      <c r="AD1256" s="103"/>
      <c r="AE1256" s="103"/>
      <c r="AH1256"/>
      <c r="AK1256" s="107"/>
      <c r="AL1256" s="107"/>
      <c r="AM1256" s="1"/>
      <c r="AP1256" s="100"/>
      <c r="AQ1256" s="100"/>
      <c r="AR1256" s="100"/>
      <c r="AS1256" s="3"/>
      <c r="AT1256" s="151"/>
      <c r="AU1256"/>
      <c r="AV1256" s="147"/>
      <c r="AY1256" s="182"/>
      <c r="BA1256" s="100"/>
      <c r="BB1256" s="100"/>
      <c r="BC1256" s="147"/>
      <c r="BE1256" s="1"/>
      <c r="BI1256"/>
      <c r="BK1256"/>
      <c r="BL1256" s="152"/>
      <c r="BM1256" s="1"/>
      <c r="BN1256" s="103"/>
      <c r="BO1256" s="147"/>
      <c r="BQ1256" s="147"/>
      <c r="BR1256" s="6"/>
      <c r="BS1256" s="11"/>
      <c r="BT1256" s="105"/>
      <c r="BU1256" s="105"/>
      <c r="BW1256" s="5"/>
      <c r="BX1256" s="5"/>
      <c r="CA1256" s="6"/>
      <c r="CB1256" s="1"/>
      <c r="CD1256" s="23"/>
      <c r="CE1256" s="6"/>
      <c r="CF1256" s="8"/>
      <c r="CG1256" s="107"/>
      <c r="CI1256" s="109"/>
      <c r="CK1256" s="10"/>
      <c r="CL1256" s="106"/>
      <c r="CR1256" s="1"/>
      <c r="CS1256" s="1"/>
      <c r="CT1256" s="1"/>
    </row>
    <row r="1257" spans="2:98">
      <c r="B1257" s="2"/>
      <c r="F1257" s="2"/>
      <c r="H1257" s="3"/>
      <c r="I1257" s="3"/>
      <c r="J1257" s="3"/>
      <c r="K1257" s="3"/>
      <c r="L1257" s="1"/>
      <c r="M1257" s="4"/>
      <c r="O1257" s="1"/>
      <c r="U1257" s="1"/>
      <c r="V1257"/>
      <c r="X1257" s="111"/>
      <c r="Z1257"/>
      <c r="AA1257"/>
      <c r="AB1257"/>
      <c r="AD1257" s="103"/>
      <c r="AE1257" s="103"/>
      <c r="AH1257"/>
      <c r="AK1257" s="107"/>
      <c r="AL1257" s="107"/>
      <c r="AM1257" s="1"/>
      <c r="AP1257" s="100"/>
      <c r="AQ1257" s="100"/>
      <c r="AR1257" s="100"/>
      <c r="AS1257" s="3"/>
      <c r="AT1257" s="151"/>
      <c r="AU1257"/>
      <c r="AV1257" s="147"/>
      <c r="AY1257" s="182"/>
      <c r="BA1257" s="100"/>
      <c r="BB1257" s="100"/>
      <c r="BC1257" s="147"/>
      <c r="BE1257" s="1"/>
      <c r="BI1257"/>
      <c r="BK1257"/>
      <c r="BL1257" s="152"/>
      <c r="BM1257" s="1"/>
      <c r="BN1257" s="103"/>
      <c r="BO1257" s="147"/>
      <c r="BQ1257" s="147"/>
      <c r="BR1257" s="6"/>
      <c r="BS1257" s="11"/>
      <c r="BT1257" s="105"/>
      <c r="BU1257" s="105"/>
      <c r="BW1257" s="5"/>
      <c r="BX1257" s="5"/>
      <c r="CA1257" s="6"/>
      <c r="CB1257" s="1"/>
      <c r="CD1257" s="23"/>
      <c r="CE1257" s="6"/>
      <c r="CF1257" s="8"/>
      <c r="CG1257" s="107"/>
      <c r="CI1257" s="109"/>
      <c r="CK1257" s="10"/>
      <c r="CL1257" s="106"/>
      <c r="CR1257" s="1"/>
      <c r="CS1257" s="1"/>
      <c r="CT1257" s="1"/>
    </row>
    <row r="1258" spans="2:98">
      <c r="B1258" s="2"/>
      <c r="F1258" s="2"/>
      <c r="H1258" s="3"/>
      <c r="I1258" s="3"/>
      <c r="J1258" s="3"/>
      <c r="K1258" s="3"/>
      <c r="L1258" s="1"/>
      <c r="M1258" s="4"/>
      <c r="O1258" s="1"/>
      <c r="U1258" s="1"/>
      <c r="V1258"/>
      <c r="X1258" s="111"/>
      <c r="Z1258" s="103"/>
      <c r="AA1258"/>
      <c r="AB1258"/>
      <c r="AD1258" s="103"/>
      <c r="AE1258" s="103"/>
      <c r="AH1258"/>
      <c r="AK1258" s="107"/>
      <c r="AL1258" s="107"/>
      <c r="AM1258" s="1"/>
      <c r="AP1258" s="100"/>
      <c r="AQ1258" s="100"/>
      <c r="AR1258" s="100"/>
      <c r="AS1258" s="3"/>
      <c r="AT1258" s="151"/>
      <c r="AU1258"/>
      <c r="AV1258" s="147"/>
      <c r="AY1258" s="182"/>
      <c r="BA1258" s="100"/>
      <c r="BB1258" s="100"/>
      <c r="BC1258" s="147"/>
      <c r="BE1258" s="1"/>
      <c r="BI1258"/>
      <c r="BK1258" s="103"/>
      <c r="BL1258" s="152"/>
      <c r="BM1258" s="1"/>
      <c r="BN1258" s="103"/>
      <c r="BO1258" s="147"/>
      <c r="BQ1258" s="147"/>
      <c r="BR1258" s="6"/>
      <c r="BS1258" s="11"/>
      <c r="BT1258" s="105"/>
      <c r="BU1258" s="105"/>
      <c r="BV1258" s="188"/>
      <c r="BW1258" s="5"/>
      <c r="BX1258" s="5"/>
      <c r="CA1258" s="6"/>
      <c r="CB1258" s="1"/>
      <c r="CD1258" s="23"/>
      <c r="CE1258" s="6"/>
      <c r="CF1258" s="8"/>
      <c r="CG1258" s="107"/>
      <c r="CI1258" s="109"/>
      <c r="CK1258" s="10"/>
      <c r="CL1258" s="106"/>
      <c r="CR1258" s="1"/>
      <c r="CS1258" s="1"/>
      <c r="CT1258" s="1"/>
    </row>
    <row r="1259" spans="2:98">
      <c r="B1259" s="2"/>
      <c r="F1259" s="2"/>
      <c r="H1259" s="3"/>
      <c r="I1259" s="3"/>
      <c r="J1259" s="3"/>
      <c r="K1259" s="3"/>
      <c r="L1259" s="1"/>
      <c r="M1259" s="4"/>
      <c r="O1259" s="1"/>
      <c r="U1259" s="1"/>
      <c r="V1259"/>
      <c r="X1259" s="111"/>
      <c r="Z1259"/>
      <c r="AA1259"/>
      <c r="AB1259"/>
      <c r="AD1259" s="103"/>
      <c r="AE1259" s="103"/>
      <c r="AH1259"/>
      <c r="AK1259" s="107"/>
      <c r="AL1259" s="107"/>
      <c r="AM1259" s="1"/>
      <c r="AP1259" s="100"/>
      <c r="AQ1259" s="100"/>
      <c r="AR1259" s="100"/>
      <c r="AS1259" s="3"/>
      <c r="AT1259" s="151"/>
      <c r="AU1259"/>
      <c r="AV1259" s="147"/>
      <c r="AY1259" s="35"/>
      <c r="BA1259" s="100"/>
      <c r="BB1259" s="100"/>
      <c r="BC1259" s="147"/>
      <c r="BE1259" s="1"/>
      <c r="BI1259"/>
      <c r="BK1259" s="103"/>
      <c r="BL1259" s="152"/>
      <c r="BM1259" s="1"/>
      <c r="BN1259" s="103"/>
      <c r="BO1259" s="147"/>
      <c r="BQ1259" s="147"/>
      <c r="BR1259" s="6"/>
      <c r="BS1259" s="11"/>
      <c r="BT1259" s="105"/>
      <c r="BU1259" s="105"/>
      <c r="BW1259" s="5"/>
      <c r="BX1259" s="5"/>
      <c r="CA1259" s="6"/>
      <c r="CB1259" s="1"/>
      <c r="CD1259" s="23"/>
      <c r="CE1259" s="6"/>
      <c r="CF1259" s="8"/>
      <c r="CG1259" s="107"/>
      <c r="CI1259" s="109"/>
      <c r="CK1259" s="10"/>
      <c r="CL1259" s="106"/>
      <c r="CR1259" s="1"/>
      <c r="CS1259" s="1"/>
      <c r="CT1259" s="1"/>
    </row>
    <row r="1260" spans="2:98">
      <c r="B1260" s="2"/>
      <c r="F1260" s="2"/>
      <c r="H1260" s="3"/>
      <c r="I1260" s="3"/>
      <c r="J1260" s="3"/>
      <c r="K1260" s="3"/>
      <c r="L1260" s="1"/>
      <c r="M1260" s="4"/>
      <c r="O1260" s="1"/>
      <c r="U1260" s="1"/>
      <c r="V1260"/>
      <c r="X1260" s="111"/>
      <c r="Z1260"/>
      <c r="AA1260"/>
      <c r="AB1260"/>
      <c r="AD1260" s="103"/>
      <c r="AE1260" s="103"/>
      <c r="AH1260"/>
      <c r="AK1260" s="107"/>
      <c r="AL1260" s="107"/>
      <c r="AM1260" s="1"/>
      <c r="AP1260" s="100"/>
      <c r="AQ1260" s="100"/>
      <c r="AR1260" s="100"/>
      <c r="AS1260" s="3"/>
      <c r="AT1260" s="151"/>
      <c r="AU1260"/>
      <c r="AV1260" s="147"/>
      <c r="AY1260" s="35"/>
      <c r="BA1260" s="100"/>
      <c r="BB1260" s="100"/>
      <c r="BC1260" s="147"/>
      <c r="BE1260" s="1"/>
      <c r="BI1260"/>
      <c r="BK1260" s="103"/>
      <c r="BL1260" s="152"/>
      <c r="BM1260" s="1"/>
      <c r="BN1260" s="103"/>
      <c r="BO1260" s="147"/>
      <c r="BQ1260" s="147"/>
      <c r="BR1260" s="6"/>
      <c r="BS1260" s="11"/>
      <c r="BT1260" s="105"/>
      <c r="BU1260" s="105"/>
      <c r="BW1260" s="5"/>
      <c r="BX1260" s="5"/>
      <c r="CA1260" s="6"/>
      <c r="CB1260" s="1"/>
      <c r="CD1260" s="23"/>
      <c r="CE1260" s="6"/>
      <c r="CF1260" s="8"/>
      <c r="CG1260" s="107"/>
      <c r="CI1260" s="109"/>
      <c r="CK1260" s="10"/>
      <c r="CL1260" s="106"/>
      <c r="CR1260" s="1"/>
      <c r="CS1260" s="1"/>
      <c r="CT1260" s="1"/>
    </row>
    <row r="1261" spans="2:98">
      <c r="B1261" s="2"/>
      <c r="F1261" s="2"/>
      <c r="H1261" s="3"/>
      <c r="I1261" s="3"/>
      <c r="J1261" s="3"/>
      <c r="K1261" s="3"/>
      <c r="L1261" s="1"/>
      <c r="M1261" s="4"/>
      <c r="O1261" s="1"/>
      <c r="U1261" s="1"/>
      <c r="V1261"/>
      <c r="X1261" s="111"/>
      <c r="Z1261"/>
      <c r="AA1261"/>
      <c r="AB1261"/>
      <c r="AD1261" s="103"/>
      <c r="AE1261" s="103"/>
      <c r="AH1261"/>
      <c r="AK1261" s="107"/>
      <c r="AL1261" s="107"/>
      <c r="AM1261" s="1"/>
      <c r="AP1261" s="100"/>
      <c r="AQ1261" s="100"/>
      <c r="AR1261" s="100"/>
      <c r="AS1261" s="3"/>
      <c r="AT1261" s="151"/>
      <c r="AU1261"/>
      <c r="AV1261" s="147"/>
      <c r="AY1261" s="35"/>
      <c r="BA1261" s="100"/>
      <c r="BB1261" s="100"/>
      <c r="BC1261" s="147"/>
      <c r="BE1261" s="1"/>
      <c r="BI1261"/>
      <c r="BK1261" s="103"/>
      <c r="BL1261" s="152"/>
      <c r="BM1261" s="1"/>
      <c r="BN1261" s="103"/>
      <c r="BO1261" s="147"/>
      <c r="BQ1261" s="147"/>
      <c r="BR1261" s="6"/>
      <c r="BS1261" s="11"/>
      <c r="BT1261" s="105"/>
      <c r="BU1261" s="105"/>
      <c r="BW1261" s="5"/>
      <c r="BX1261" s="5"/>
      <c r="CA1261" s="6"/>
      <c r="CB1261" s="1"/>
      <c r="CD1261" s="23"/>
      <c r="CE1261" s="6"/>
      <c r="CF1261" s="8"/>
      <c r="CG1261" s="107"/>
      <c r="CI1261" s="109"/>
      <c r="CK1261" s="10"/>
      <c r="CL1261" s="106"/>
      <c r="CR1261" s="1"/>
      <c r="CS1261" s="1"/>
      <c r="CT1261" s="1"/>
    </row>
    <row r="1262" spans="2:98">
      <c r="B1262" s="2"/>
      <c r="F1262" s="2"/>
      <c r="H1262" s="3"/>
      <c r="I1262" s="3"/>
      <c r="J1262" s="3"/>
      <c r="K1262" s="3"/>
      <c r="L1262" s="1"/>
      <c r="M1262" s="4"/>
      <c r="O1262" s="1"/>
      <c r="U1262" s="1"/>
      <c r="V1262"/>
      <c r="X1262" s="111"/>
      <c r="Z1262"/>
      <c r="AA1262"/>
      <c r="AB1262"/>
      <c r="AD1262" s="103"/>
      <c r="AE1262" s="103"/>
      <c r="AH1262"/>
      <c r="AK1262" s="107"/>
      <c r="AL1262" s="107"/>
      <c r="AM1262" s="1"/>
      <c r="AP1262" s="100"/>
      <c r="AQ1262" s="100"/>
      <c r="AR1262" s="100"/>
      <c r="AS1262" s="3"/>
      <c r="AT1262" s="151"/>
      <c r="AU1262"/>
      <c r="AV1262" s="147"/>
      <c r="AY1262" s="35"/>
      <c r="BA1262" s="100"/>
      <c r="BB1262" s="100"/>
      <c r="BC1262" s="147"/>
      <c r="BE1262" s="1"/>
      <c r="BI1262"/>
      <c r="BK1262" s="103"/>
      <c r="BL1262" s="152"/>
      <c r="BM1262" s="1"/>
      <c r="BN1262" s="103"/>
      <c r="BO1262" s="147"/>
      <c r="BQ1262" s="147"/>
      <c r="BR1262" s="6"/>
      <c r="BS1262" s="11"/>
      <c r="BT1262" s="105"/>
      <c r="BU1262" s="105"/>
      <c r="BW1262" s="5"/>
      <c r="BX1262" s="5"/>
      <c r="CA1262" s="6"/>
      <c r="CB1262" s="1"/>
      <c r="CD1262" s="23"/>
      <c r="CE1262" s="6"/>
      <c r="CF1262" s="8"/>
      <c r="CG1262" s="107"/>
      <c r="CI1262" s="109"/>
      <c r="CK1262" s="10"/>
      <c r="CL1262" s="106"/>
      <c r="CR1262" s="1"/>
      <c r="CS1262" s="1"/>
      <c r="CT1262" s="1"/>
    </row>
    <row r="1263" spans="2:98">
      <c r="B1263" s="2"/>
      <c r="F1263" s="2"/>
      <c r="H1263" s="3"/>
      <c r="I1263" s="3"/>
      <c r="J1263" s="3"/>
      <c r="K1263" s="3"/>
      <c r="L1263" s="1"/>
      <c r="M1263" s="4"/>
      <c r="O1263" s="1"/>
      <c r="U1263" s="1"/>
      <c r="V1263"/>
      <c r="X1263" s="111"/>
      <c r="Z1263"/>
      <c r="AA1263"/>
      <c r="AB1263"/>
      <c r="AD1263" s="103"/>
      <c r="AE1263" s="103"/>
      <c r="AH1263"/>
      <c r="AK1263" s="107"/>
      <c r="AL1263" s="107"/>
      <c r="AM1263" s="1"/>
      <c r="AP1263" s="100"/>
      <c r="AQ1263" s="100"/>
      <c r="AR1263" s="100"/>
      <c r="AS1263" s="3"/>
      <c r="AT1263" s="151"/>
      <c r="AU1263"/>
      <c r="AV1263" s="147"/>
      <c r="AY1263" s="182"/>
      <c r="BA1263" s="100"/>
      <c r="BB1263" s="100"/>
      <c r="BC1263" s="147"/>
      <c r="BE1263" s="1"/>
      <c r="BI1263"/>
      <c r="BK1263"/>
      <c r="BL1263" s="152"/>
      <c r="BM1263" s="1"/>
      <c r="BN1263" s="103"/>
      <c r="BO1263" s="147"/>
      <c r="BQ1263" s="147"/>
      <c r="BR1263" s="6"/>
      <c r="BS1263" s="11"/>
      <c r="BT1263" s="105"/>
      <c r="BU1263" s="105"/>
      <c r="BW1263" s="5"/>
      <c r="BX1263" s="5"/>
      <c r="CA1263" s="6"/>
      <c r="CB1263" s="1"/>
      <c r="CD1263" s="23"/>
      <c r="CE1263" s="6"/>
      <c r="CF1263" s="8"/>
      <c r="CG1263" s="107"/>
      <c r="CI1263" s="109"/>
      <c r="CK1263" s="10"/>
      <c r="CL1263" s="106"/>
      <c r="CR1263" s="1"/>
      <c r="CS1263" s="1"/>
      <c r="CT1263" s="1"/>
    </row>
    <row r="1264" spans="2:98">
      <c r="B1264" s="2"/>
      <c r="F1264" s="2"/>
      <c r="H1264" s="3"/>
      <c r="I1264" s="3"/>
      <c r="J1264" s="3"/>
      <c r="K1264" s="3"/>
      <c r="L1264" s="1"/>
      <c r="M1264" s="4"/>
      <c r="O1264" s="1"/>
      <c r="U1264" s="1"/>
      <c r="V1264"/>
      <c r="X1264" s="111"/>
      <c r="Z1264"/>
      <c r="AA1264"/>
      <c r="AB1264"/>
      <c r="AD1264" s="103"/>
      <c r="AE1264" s="103"/>
      <c r="AH1264"/>
      <c r="AK1264" s="107"/>
      <c r="AL1264" s="107"/>
      <c r="AM1264" s="1"/>
      <c r="AP1264" s="100"/>
      <c r="AQ1264" s="100"/>
      <c r="AR1264" s="100"/>
      <c r="AS1264" s="3"/>
      <c r="AT1264" s="151"/>
      <c r="AU1264"/>
      <c r="AV1264" s="147"/>
      <c r="AY1264" s="182"/>
      <c r="BA1264" s="100"/>
      <c r="BB1264" s="100"/>
      <c r="BC1264" s="147"/>
      <c r="BE1264" s="1"/>
      <c r="BI1264"/>
      <c r="BK1264"/>
      <c r="BL1264" s="152"/>
      <c r="BM1264" s="1"/>
      <c r="BN1264" s="103"/>
      <c r="BO1264" s="147"/>
      <c r="BQ1264" s="147"/>
      <c r="BR1264" s="6"/>
      <c r="BS1264" s="11"/>
      <c r="BT1264" s="105"/>
      <c r="BU1264" s="105"/>
      <c r="BW1264" s="5"/>
      <c r="BX1264" s="5"/>
      <c r="CA1264" s="6"/>
      <c r="CB1264" s="1"/>
      <c r="CD1264" s="23"/>
      <c r="CE1264" s="6"/>
      <c r="CF1264" s="8"/>
      <c r="CG1264" s="107"/>
      <c r="CI1264" s="109"/>
      <c r="CK1264" s="10"/>
      <c r="CL1264" s="106"/>
      <c r="CR1264" s="1"/>
      <c r="CS1264" s="1"/>
      <c r="CT1264" s="1"/>
    </row>
    <row r="1265" spans="1:100">
      <c r="B1265" s="2"/>
      <c r="F1265" s="2"/>
      <c r="H1265" s="3"/>
      <c r="I1265" s="3"/>
      <c r="J1265" s="3"/>
      <c r="K1265" s="3"/>
      <c r="L1265" s="1"/>
      <c r="M1265" s="4"/>
      <c r="O1265" s="1"/>
      <c r="U1265" s="1"/>
      <c r="V1265"/>
      <c r="X1265" s="111"/>
      <c r="Z1265"/>
      <c r="AA1265"/>
      <c r="AB1265"/>
      <c r="AD1265" s="103"/>
      <c r="AE1265" s="103"/>
      <c r="AH1265"/>
      <c r="AK1265" s="107"/>
      <c r="AL1265" s="107"/>
      <c r="AM1265" s="1"/>
      <c r="AP1265" s="100"/>
      <c r="AQ1265" s="100"/>
      <c r="AR1265" s="100"/>
      <c r="AS1265" s="3"/>
      <c r="AT1265" s="151"/>
      <c r="AU1265"/>
      <c r="AV1265" s="147"/>
      <c r="AY1265" s="182"/>
      <c r="BA1265" s="100"/>
      <c r="BB1265" s="100"/>
      <c r="BC1265" s="147"/>
      <c r="BE1265" s="1"/>
      <c r="BI1265"/>
      <c r="BK1265"/>
      <c r="BL1265" s="152"/>
      <c r="BM1265" s="1"/>
      <c r="BN1265" s="103"/>
      <c r="BO1265" s="147"/>
      <c r="BQ1265" s="147"/>
      <c r="BR1265" s="6"/>
      <c r="BS1265" s="11"/>
      <c r="BT1265" s="105"/>
      <c r="BU1265" s="105"/>
      <c r="BW1265" s="5"/>
      <c r="BX1265" s="5"/>
      <c r="CA1265" s="6"/>
      <c r="CB1265" s="1"/>
      <c r="CD1265" s="23"/>
      <c r="CE1265" s="6"/>
      <c r="CF1265" s="8"/>
      <c r="CG1265" s="107"/>
      <c r="CI1265" s="109"/>
      <c r="CK1265" s="10"/>
      <c r="CL1265" s="106"/>
      <c r="CR1265" s="1"/>
      <c r="CS1265" s="1"/>
      <c r="CT1265" s="1"/>
    </row>
    <row r="1266" spans="1:100" s="145" customFormat="1">
      <c r="A1266" s="2"/>
      <c r="B1266" s="2"/>
      <c r="C1266" s="1"/>
      <c r="D1266" s="1"/>
      <c r="E1266" s="2"/>
      <c r="F1266" s="2"/>
      <c r="G1266" s="3"/>
      <c r="H1266" s="3"/>
      <c r="I1266" s="3"/>
      <c r="J1266" s="3"/>
      <c r="K1266" s="3"/>
      <c r="L1266" s="1"/>
      <c r="M1266" s="4"/>
      <c r="N1266" s="1"/>
      <c r="O1266" s="1"/>
      <c r="P1266"/>
      <c r="Q1266"/>
      <c r="R1266"/>
      <c r="S1266"/>
      <c r="T1266" s="1"/>
      <c r="U1266" s="1"/>
      <c r="V1266"/>
      <c r="W1266" s="1"/>
      <c r="X1266" s="111"/>
      <c r="Y1266" s="103"/>
      <c r="Z1266"/>
      <c r="AA1266"/>
      <c r="AB1266"/>
      <c r="AC1266" s="38"/>
      <c r="AD1266" s="103"/>
      <c r="AE1266" s="103"/>
      <c r="AF1266"/>
      <c r="AG1266"/>
      <c r="AH1266"/>
      <c r="AI1266" s="5"/>
      <c r="AJ1266" s="5"/>
      <c r="AK1266" s="107"/>
      <c r="AL1266" s="107"/>
      <c r="AM1266" s="1"/>
      <c r="AN1266"/>
      <c r="AO1266"/>
      <c r="AP1266" s="100"/>
      <c r="AQ1266" s="100"/>
      <c r="AR1266" s="100"/>
      <c r="AS1266" s="3"/>
      <c r="AT1266" s="151"/>
      <c r="AU1266"/>
      <c r="AV1266" s="147"/>
      <c r="AW1266" s="3"/>
      <c r="AX1266"/>
      <c r="AY1266" s="182"/>
      <c r="AZ1266"/>
      <c r="BA1266" s="100"/>
      <c r="BB1266" s="100"/>
      <c r="BC1266" s="147"/>
      <c r="BD1266" s="1"/>
      <c r="BE1266" s="1"/>
      <c r="BF1266"/>
      <c r="BG1266"/>
      <c r="BH1266"/>
      <c r="BI1266"/>
      <c r="BJ1266" s="1"/>
      <c r="BK1266"/>
      <c r="BL1266" s="152"/>
      <c r="BM1266" s="1"/>
      <c r="BN1266" s="103"/>
      <c r="BO1266" s="147"/>
      <c r="BP1266" s="1"/>
      <c r="BQ1266" s="147"/>
      <c r="BR1266" s="6"/>
      <c r="BS1266" s="11"/>
      <c r="BT1266" s="105"/>
      <c r="BU1266" s="105"/>
      <c r="BV1266"/>
      <c r="BW1266" s="5"/>
      <c r="BX1266" s="5"/>
      <c r="BY1266" s="1"/>
      <c r="BZ1266" s="1"/>
      <c r="CA1266" s="6"/>
      <c r="CB1266" s="1"/>
      <c r="CC1266"/>
      <c r="CD1266" s="23"/>
      <c r="CE1266" s="6"/>
      <c r="CF1266" s="8"/>
      <c r="CG1266" s="107"/>
      <c r="CH1266" s="1"/>
      <c r="CI1266" s="109"/>
      <c r="CJ1266" s="10"/>
      <c r="CK1266" s="10"/>
      <c r="CL1266" s="106"/>
      <c r="CM1266" s="1"/>
      <c r="CN1266" s="1"/>
      <c r="CO1266" s="1"/>
      <c r="CP1266" s="1"/>
      <c r="CQ1266" s="1"/>
      <c r="CR1266" s="1"/>
      <c r="CS1266" s="1"/>
      <c r="CT1266" s="1"/>
      <c r="CU1266"/>
      <c r="CV1266"/>
    </row>
    <row r="1267" spans="1:100">
      <c r="B1267" s="2"/>
      <c r="F1267" s="2"/>
      <c r="H1267" s="3"/>
      <c r="I1267" s="3"/>
      <c r="J1267" s="3"/>
      <c r="K1267" s="3"/>
      <c r="L1267" s="1"/>
      <c r="M1267" s="4"/>
      <c r="O1267" s="1"/>
      <c r="U1267" s="1"/>
      <c r="V1267"/>
      <c r="X1267" s="111"/>
      <c r="Z1267"/>
      <c r="AA1267"/>
      <c r="AB1267"/>
      <c r="AD1267" s="103"/>
      <c r="AE1267" s="103"/>
      <c r="AH1267"/>
      <c r="AK1267" s="107"/>
      <c r="AL1267" s="107"/>
      <c r="AM1267" s="1"/>
      <c r="AP1267" s="100"/>
      <c r="AQ1267" s="100"/>
      <c r="AR1267" s="100"/>
      <c r="AS1267" s="3"/>
      <c r="AT1267" s="151"/>
      <c r="AU1267"/>
      <c r="AV1267" s="147"/>
      <c r="AY1267" s="182"/>
      <c r="BA1267" s="100"/>
      <c r="BB1267" s="100"/>
      <c r="BC1267" s="147"/>
      <c r="BE1267" s="1"/>
      <c r="BI1267"/>
      <c r="BK1267"/>
      <c r="BL1267" s="152"/>
      <c r="BM1267" s="1"/>
      <c r="BN1267" s="103"/>
      <c r="BO1267" s="147"/>
      <c r="BQ1267" s="147"/>
      <c r="BR1267" s="6"/>
      <c r="BS1267" s="11"/>
      <c r="BT1267" s="105"/>
      <c r="BU1267" s="105"/>
      <c r="BW1267" s="5"/>
      <c r="BX1267" s="5"/>
      <c r="CA1267" s="6"/>
      <c r="CB1267" s="1"/>
      <c r="CD1267" s="23"/>
      <c r="CE1267" s="6"/>
      <c r="CF1267" s="8"/>
      <c r="CG1267" s="107"/>
      <c r="CI1267" s="109"/>
      <c r="CK1267" s="10"/>
      <c r="CL1267" s="106"/>
      <c r="CR1267" s="1"/>
      <c r="CS1267" s="1"/>
      <c r="CT1267" s="1"/>
    </row>
    <row r="1268" spans="1:100">
      <c r="B1268" s="2"/>
      <c r="F1268" s="2"/>
      <c r="H1268" s="3"/>
      <c r="I1268" s="3"/>
      <c r="J1268" s="3"/>
      <c r="K1268" s="3"/>
      <c r="L1268" s="1"/>
      <c r="M1268" s="4"/>
      <c r="O1268" s="1"/>
      <c r="U1268" s="1"/>
      <c r="V1268"/>
      <c r="X1268" s="111"/>
      <c r="Z1268"/>
      <c r="AA1268"/>
      <c r="AB1268"/>
      <c r="AD1268" s="103"/>
      <c r="AE1268" s="103"/>
      <c r="AH1268"/>
      <c r="AK1268" s="107"/>
      <c r="AL1268" s="107"/>
      <c r="AM1268" s="1"/>
      <c r="AP1268" s="100"/>
      <c r="AQ1268" s="100"/>
      <c r="AR1268" s="100"/>
      <c r="AS1268" s="3"/>
      <c r="AT1268" s="151"/>
      <c r="AU1268"/>
      <c r="AV1268" s="147"/>
      <c r="AY1268" s="182"/>
      <c r="BA1268" s="100"/>
      <c r="BB1268" s="100"/>
      <c r="BC1268" s="147"/>
      <c r="BE1268" s="1"/>
      <c r="BI1268"/>
      <c r="BK1268"/>
      <c r="BL1268" s="152"/>
      <c r="BM1268" s="1"/>
      <c r="BN1268" s="103"/>
      <c r="BO1268" s="147"/>
      <c r="BQ1268" s="147"/>
      <c r="BR1268" s="6"/>
      <c r="BS1268" s="11"/>
      <c r="BT1268" s="105"/>
      <c r="BU1268" s="105"/>
      <c r="BW1268" s="5"/>
      <c r="BX1268" s="5"/>
      <c r="CA1268" s="6"/>
      <c r="CB1268" s="1"/>
      <c r="CD1268" s="23"/>
      <c r="CE1268" s="6"/>
      <c r="CF1268" s="8"/>
      <c r="CG1268" s="107"/>
      <c r="CI1268" s="109"/>
      <c r="CK1268" s="10"/>
      <c r="CL1268" s="106"/>
      <c r="CR1268" s="1"/>
      <c r="CS1268" s="1"/>
      <c r="CT1268" s="1"/>
    </row>
    <row r="1269" spans="1:100">
      <c r="B1269" s="2"/>
      <c r="F1269" s="2"/>
      <c r="H1269" s="3"/>
      <c r="I1269" s="3"/>
      <c r="J1269" s="3"/>
      <c r="K1269" s="3"/>
      <c r="L1269" s="1"/>
      <c r="M1269" s="4"/>
      <c r="O1269" s="1"/>
      <c r="U1269" s="1"/>
      <c r="V1269"/>
      <c r="X1269" s="111"/>
      <c r="Z1269"/>
      <c r="AA1269"/>
      <c r="AB1269"/>
      <c r="AD1269" s="103"/>
      <c r="AE1269" s="103"/>
      <c r="AH1269"/>
      <c r="AK1269" s="107"/>
      <c r="AL1269" s="107"/>
      <c r="AM1269" s="1"/>
      <c r="AP1269" s="100"/>
      <c r="AQ1269" s="100"/>
      <c r="AR1269" s="100"/>
      <c r="AS1269" s="3"/>
      <c r="AT1269" s="151"/>
      <c r="AU1269"/>
      <c r="AV1269" s="147"/>
      <c r="AY1269" s="182"/>
      <c r="BA1269" s="100"/>
      <c r="BB1269" s="100"/>
      <c r="BC1269" s="147"/>
      <c r="BE1269" s="1"/>
      <c r="BI1269"/>
      <c r="BK1269" s="103"/>
      <c r="BL1269" s="152"/>
      <c r="BM1269" s="1"/>
      <c r="BN1269" s="103"/>
      <c r="BO1269" s="147"/>
      <c r="BQ1269" s="147"/>
      <c r="BR1269" s="6"/>
      <c r="BS1269" s="11"/>
      <c r="BT1269" s="105"/>
      <c r="BU1269" s="105"/>
      <c r="BW1269" s="5"/>
      <c r="BX1269" s="5"/>
      <c r="CA1269" s="6"/>
      <c r="CB1269" s="1"/>
      <c r="CD1269" s="23"/>
      <c r="CE1269" s="6"/>
      <c r="CF1269" s="8"/>
      <c r="CG1269" s="107"/>
      <c r="CI1269" s="109"/>
      <c r="CK1269" s="10"/>
      <c r="CL1269" s="106"/>
      <c r="CR1269" s="1"/>
      <c r="CS1269" s="1"/>
      <c r="CT1269" s="1"/>
    </row>
    <row r="1270" spans="1:100">
      <c r="B1270" s="2"/>
      <c r="F1270" s="2"/>
      <c r="H1270" s="3"/>
      <c r="I1270" s="3"/>
      <c r="J1270" s="3"/>
      <c r="K1270" s="3"/>
      <c r="L1270" s="1"/>
      <c r="M1270" s="4"/>
      <c r="O1270" s="1"/>
      <c r="U1270" s="1"/>
      <c r="V1270"/>
      <c r="X1270" s="111"/>
      <c r="Z1270"/>
      <c r="AA1270"/>
      <c r="AB1270"/>
      <c r="AD1270" s="103"/>
      <c r="AE1270" s="103"/>
      <c r="AH1270"/>
      <c r="AK1270" s="107"/>
      <c r="AL1270" s="107"/>
      <c r="AM1270" s="1"/>
      <c r="AP1270" s="100"/>
      <c r="AQ1270" s="100"/>
      <c r="AR1270" s="100"/>
      <c r="AS1270" s="3"/>
      <c r="AT1270" s="151"/>
      <c r="AU1270"/>
      <c r="AV1270" s="147"/>
      <c r="AY1270" s="182"/>
      <c r="BA1270" s="100"/>
      <c r="BB1270" s="100"/>
      <c r="BC1270" s="147"/>
      <c r="BE1270" s="1"/>
      <c r="BI1270"/>
      <c r="BK1270"/>
      <c r="BL1270" s="152"/>
      <c r="BM1270" s="1"/>
      <c r="BN1270" s="103"/>
      <c r="BO1270" s="147"/>
      <c r="BQ1270" s="147"/>
      <c r="BR1270" s="6"/>
      <c r="BS1270" s="11"/>
      <c r="BT1270" s="105"/>
      <c r="BU1270" s="105"/>
      <c r="BW1270" s="5"/>
      <c r="BX1270" s="5"/>
      <c r="CA1270" s="6"/>
      <c r="CB1270" s="1"/>
      <c r="CD1270" s="23"/>
      <c r="CE1270" s="6"/>
      <c r="CF1270" s="8"/>
      <c r="CG1270" s="107"/>
      <c r="CI1270" s="109"/>
      <c r="CK1270" s="10"/>
      <c r="CL1270" s="106"/>
      <c r="CR1270" s="1"/>
      <c r="CS1270" s="1"/>
      <c r="CT1270" s="1"/>
    </row>
    <row r="1271" spans="1:100">
      <c r="B1271" s="2"/>
      <c r="F1271" s="2"/>
      <c r="H1271" s="3"/>
      <c r="I1271" s="3"/>
      <c r="J1271" s="3"/>
      <c r="K1271" s="3"/>
      <c r="L1271" s="1"/>
      <c r="M1271" s="4"/>
      <c r="O1271" s="1"/>
      <c r="U1271" s="1"/>
      <c r="V1271"/>
      <c r="X1271" s="111"/>
      <c r="Z1271"/>
      <c r="AA1271"/>
      <c r="AB1271"/>
      <c r="AD1271" s="103"/>
      <c r="AE1271" s="103"/>
      <c r="AH1271"/>
      <c r="AK1271" s="107"/>
      <c r="AL1271" s="107"/>
      <c r="AM1271" s="1"/>
      <c r="AP1271" s="100"/>
      <c r="AQ1271" s="100"/>
      <c r="AR1271" s="100"/>
      <c r="AS1271" s="3"/>
      <c r="AT1271" s="151"/>
      <c r="AU1271"/>
      <c r="AV1271" s="147"/>
      <c r="AY1271" s="182"/>
      <c r="BA1271" s="100"/>
      <c r="BB1271" s="100"/>
      <c r="BC1271" s="147"/>
      <c r="BE1271" s="1"/>
      <c r="BI1271"/>
      <c r="BK1271"/>
      <c r="BL1271" s="152"/>
      <c r="BM1271" s="1"/>
      <c r="BN1271" s="103"/>
      <c r="BO1271" s="147"/>
      <c r="BQ1271" s="147"/>
      <c r="BR1271" s="6"/>
      <c r="BS1271" s="11"/>
      <c r="BT1271" s="105"/>
      <c r="BU1271" s="105"/>
      <c r="BW1271" s="5"/>
      <c r="BX1271" s="5"/>
      <c r="CA1271" s="6"/>
      <c r="CB1271" s="1"/>
      <c r="CD1271" s="23"/>
      <c r="CE1271" s="6"/>
      <c r="CF1271" s="8"/>
      <c r="CG1271" s="107"/>
      <c r="CI1271" s="109"/>
      <c r="CK1271" s="10"/>
      <c r="CL1271" s="106"/>
      <c r="CR1271" s="1"/>
      <c r="CS1271" s="1"/>
      <c r="CT1271" s="1"/>
    </row>
    <row r="1272" spans="1:100">
      <c r="B1272" s="2"/>
      <c r="F1272" s="2"/>
      <c r="H1272" s="3"/>
      <c r="I1272" s="3"/>
      <c r="J1272" s="3"/>
      <c r="K1272" s="3"/>
      <c r="L1272" s="1"/>
      <c r="M1272" s="4"/>
      <c r="O1272" s="1"/>
      <c r="U1272" s="1"/>
      <c r="V1272"/>
      <c r="X1272" s="111"/>
      <c r="Z1272"/>
      <c r="AA1272"/>
      <c r="AB1272"/>
      <c r="AD1272" s="103"/>
      <c r="AE1272" s="103"/>
      <c r="AH1272"/>
      <c r="AK1272" s="107"/>
      <c r="AL1272" s="107"/>
      <c r="AM1272" s="1"/>
      <c r="AP1272" s="100"/>
      <c r="AQ1272" s="100"/>
      <c r="AR1272" s="100"/>
      <c r="AS1272" s="3"/>
      <c r="AT1272" s="151"/>
      <c r="AU1272"/>
      <c r="AV1272" s="147"/>
      <c r="AY1272" s="35"/>
      <c r="BA1272" s="100"/>
      <c r="BB1272" s="100"/>
      <c r="BC1272" s="147"/>
      <c r="BE1272" s="1"/>
      <c r="BI1272"/>
      <c r="BK1272"/>
      <c r="BL1272" s="152"/>
      <c r="BM1272" s="1"/>
      <c r="BN1272" s="103"/>
      <c r="BO1272" s="147"/>
      <c r="BQ1272" s="147"/>
      <c r="BR1272" s="6"/>
      <c r="BS1272" s="11"/>
      <c r="BT1272" s="105"/>
      <c r="BU1272" s="105"/>
      <c r="BW1272" s="5"/>
      <c r="BX1272" s="5"/>
      <c r="CA1272" s="6"/>
      <c r="CB1272" s="1"/>
      <c r="CD1272" s="23"/>
      <c r="CE1272" s="6"/>
      <c r="CF1272" s="8"/>
      <c r="CG1272" s="107"/>
      <c r="CI1272" s="109"/>
      <c r="CK1272" s="10"/>
      <c r="CL1272" s="106"/>
      <c r="CR1272" s="1"/>
      <c r="CS1272" s="1"/>
      <c r="CT1272" s="1"/>
    </row>
    <row r="1273" spans="1:100" s="145" customFormat="1">
      <c r="A1273" s="2"/>
      <c r="B1273" s="2"/>
      <c r="C1273" s="1"/>
      <c r="D1273" s="1"/>
      <c r="E1273" s="2"/>
      <c r="F1273" s="2"/>
      <c r="G1273" s="3"/>
      <c r="H1273" s="3"/>
      <c r="I1273" s="3"/>
      <c r="J1273" s="3"/>
      <c r="K1273" s="3"/>
      <c r="L1273" s="1"/>
      <c r="M1273" s="4"/>
      <c r="N1273" s="1"/>
      <c r="O1273" s="1"/>
      <c r="P1273"/>
      <c r="Q1273"/>
      <c r="R1273"/>
      <c r="S1273"/>
      <c r="T1273" s="1"/>
      <c r="U1273" s="1"/>
      <c r="V1273"/>
      <c r="W1273" s="1"/>
      <c r="X1273" s="111"/>
      <c r="Y1273" s="103"/>
      <c r="Z1273"/>
      <c r="AA1273"/>
      <c r="AB1273"/>
      <c r="AC1273" s="38"/>
      <c r="AD1273" s="103"/>
      <c r="AE1273" s="103"/>
      <c r="AF1273"/>
      <c r="AG1273"/>
      <c r="AH1273"/>
      <c r="AI1273" s="5"/>
      <c r="AJ1273" s="5"/>
      <c r="AK1273" s="107"/>
      <c r="AL1273" s="107"/>
      <c r="AM1273" s="1"/>
      <c r="AN1273"/>
      <c r="AO1273"/>
      <c r="AP1273" s="100"/>
      <c r="AQ1273" s="100"/>
      <c r="AR1273" s="100"/>
      <c r="AS1273" s="3"/>
      <c r="AT1273" s="151"/>
      <c r="AU1273"/>
      <c r="AV1273" s="147"/>
      <c r="AW1273" s="3"/>
      <c r="AX1273"/>
      <c r="AY1273" s="182"/>
      <c r="AZ1273"/>
      <c r="BA1273" s="100"/>
      <c r="BB1273" s="100"/>
      <c r="BC1273" s="147"/>
      <c r="BD1273" s="1"/>
      <c r="BE1273" s="1"/>
      <c r="BF1273"/>
      <c r="BG1273"/>
      <c r="BH1273"/>
      <c r="BI1273"/>
      <c r="BJ1273" s="1"/>
      <c r="BK1273" s="103"/>
      <c r="BL1273" s="152"/>
      <c r="BM1273" s="1"/>
      <c r="BN1273" s="103"/>
      <c r="BO1273" s="147"/>
      <c r="BP1273" s="1"/>
      <c r="BQ1273" s="147"/>
      <c r="BR1273" s="6"/>
      <c r="BS1273" s="11"/>
      <c r="BT1273" s="105"/>
      <c r="BU1273" s="105"/>
      <c r="BV1273"/>
      <c r="BW1273" s="5"/>
      <c r="BX1273" s="5"/>
      <c r="BY1273" s="1"/>
      <c r="BZ1273" s="1"/>
      <c r="CA1273" s="6"/>
      <c r="CB1273" s="1"/>
      <c r="CC1273"/>
      <c r="CD1273" s="23"/>
      <c r="CE1273" s="6"/>
      <c r="CF1273" s="8"/>
      <c r="CG1273" s="107"/>
      <c r="CH1273" s="1"/>
      <c r="CI1273" s="109"/>
      <c r="CJ1273" s="10"/>
      <c r="CK1273" s="10"/>
      <c r="CL1273" s="106"/>
      <c r="CM1273" s="1"/>
      <c r="CN1273" s="1"/>
      <c r="CO1273" s="1"/>
      <c r="CP1273" s="1"/>
      <c r="CQ1273" s="1"/>
      <c r="CR1273" s="1"/>
      <c r="CS1273" s="1"/>
      <c r="CT1273" s="1"/>
      <c r="CU1273"/>
      <c r="CV1273"/>
    </row>
    <row r="1274" spans="1:100">
      <c r="B1274" s="2"/>
      <c r="F1274" s="2"/>
      <c r="H1274" s="3"/>
      <c r="I1274" s="3"/>
      <c r="J1274" s="3"/>
      <c r="K1274" s="3"/>
      <c r="L1274" s="1"/>
      <c r="M1274" s="4"/>
      <c r="O1274" s="1"/>
      <c r="U1274" s="1"/>
      <c r="V1274"/>
      <c r="X1274" s="111"/>
      <c r="Z1274"/>
      <c r="AA1274"/>
      <c r="AB1274"/>
      <c r="AD1274" s="103"/>
      <c r="AE1274" s="103"/>
      <c r="AH1274"/>
      <c r="AK1274" s="107"/>
      <c r="AL1274" s="107"/>
      <c r="AM1274" s="1"/>
      <c r="AP1274" s="100"/>
      <c r="AQ1274" s="100"/>
      <c r="AR1274" s="100"/>
      <c r="AS1274" s="3"/>
      <c r="AT1274" s="151"/>
      <c r="AU1274"/>
      <c r="AV1274" s="147"/>
      <c r="AY1274" s="182"/>
      <c r="BA1274" s="100"/>
      <c r="BB1274" s="100"/>
      <c r="BC1274" s="147"/>
      <c r="BE1274" s="1"/>
      <c r="BI1274"/>
      <c r="BK1274"/>
      <c r="BL1274" s="152"/>
      <c r="BM1274" s="1"/>
      <c r="BN1274" s="103"/>
      <c r="BO1274" s="147"/>
      <c r="BQ1274" s="147"/>
      <c r="BR1274" s="6"/>
      <c r="BS1274" s="11"/>
      <c r="BT1274" s="105"/>
      <c r="BU1274" s="105"/>
      <c r="BW1274" s="5"/>
      <c r="BX1274" s="5"/>
      <c r="CA1274" s="6"/>
      <c r="CB1274" s="1"/>
      <c r="CD1274" s="23"/>
      <c r="CE1274" s="6"/>
      <c r="CF1274" s="8"/>
      <c r="CG1274" s="107"/>
      <c r="CI1274" s="109"/>
      <c r="CK1274" s="10"/>
      <c r="CL1274" s="106"/>
      <c r="CR1274" s="1"/>
      <c r="CS1274" s="1"/>
      <c r="CT1274" s="1"/>
    </row>
    <row r="1275" spans="1:100">
      <c r="B1275" s="2"/>
      <c r="F1275" s="2"/>
      <c r="H1275" s="3"/>
      <c r="I1275" s="3"/>
      <c r="J1275" s="3"/>
      <c r="K1275" s="3"/>
      <c r="L1275" s="1"/>
      <c r="M1275" s="4"/>
      <c r="O1275" s="1"/>
      <c r="U1275" s="1"/>
      <c r="V1275"/>
      <c r="X1275" s="111"/>
      <c r="Z1275"/>
      <c r="AA1275"/>
      <c r="AB1275"/>
      <c r="AD1275" s="103"/>
      <c r="AE1275" s="103"/>
      <c r="AH1275"/>
      <c r="AK1275" s="107"/>
      <c r="AL1275" s="107"/>
      <c r="AM1275" s="1"/>
      <c r="AP1275" s="100"/>
      <c r="AQ1275" s="100"/>
      <c r="AR1275" s="100"/>
      <c r="AS1275" s="3"/>
      <c r="AT1275" s="151"/>
      <c r="AU1275"/>
      <c r="AV1275" s="147"/>
      <c r="AY1275" s="182"/>
      <c r="BA1275" s="100"/>
      <c r="BB1275" s="100"/>
      <c r="BC1275" s="147"/>
      <c r="BE1275" s="1"/>
      <c r="BI1275"/>
      <c r="BK1275" s="103"/>
      <c r="BL1275" s="152"/>
      <c r="BM1275" s="1"/>
      <c r="BN1275" s="103"/>
      <c r="BO1275" s="147"/>
      <c r="BQ1275" s="147"/>
      <c r="BR1275" s="6"/>
      <c r="BS1275" s="11"/>
      <c r="BT1275" s="105"/>
      <c r="BU1275" s="105"/>
      <c r="BW1275" s="5"/>
      <c r="BX1275" s="5"/>
      <c r="CA1275" s="6"/>
      <c r="CB1275" s="1"/>
      <c r="CD1275" s="23"/>
      <c r="CE1275" s="6"/>
      <c r="CF1275" s="8"/>
      <c r="CG1275" s="107"/>
      <c r="CI1275" s="109"/>
      <c r="CK1275" s="10"/>
      <c r="CL1275" s="106"/>
      <c r="CR1275" s="1"/>
      <c r="CS1275" s="1"/>
      <c r="CT1275" s="1"/>
    </row>
    <row r="1276" spans="1:100">
      <c r="B1276" s="2"/>
      <c r="F1276" s="2"/>
      <c r="H1276" s="3"/>
      <c r="I1276" s="3"/>
      <c r="J1276" s="3"/>
      <c r="K1276" s="3"/>
      <c r="L1276" s="1"/>
      <c r="M1276" s="4"/>
      <c r="O1276" s="1"/>
      <c r="U1276" s="1"/>
      <c r="V1276"/>
      <c r="X1276" s="111"/>
      <c r="Z1276"/>
      <c r="AA1276"/>
      <c r="AB1276"/>
      <c r="AD1276" s="103"/>
      <c r="AE1276" s="103"/>
      <c r="AH1276"/>
      <c r="AK1276" s="107"/>
      <c r="AL1276" s="107"/>
      <c r="AM1276" s="1"/>
      <c r="AP1276" s="100"/>
      <c r="AQ1276" s="100"/>
      <c r="AR1276" s="100"/>
      <c r="AS1276" s="3"/>
      <c r="AT1276" s="151"/>
      <c r="AU1276"/>
      <c r="AV1276" s="147"/>
      <c r="AY1276" s="35"/>
      <c r="BA1276" s="100"/>
      <c r="BB1276" s="100"/>
      <c r="BC1276" s="147"/>
      <c r="BE1276" s="1"/>
      <c r="BI1276"/>
      <c r="BK1276" s="103"/>
      <c r="BL1276" s="147"/>
      <c r="BM1276" s="1"/>
      <c r="BN1276" s="103"/>
      <c r="BO1276" s="147"/>
      <c r="BQ1276" s="147"/>
      <c r="BR1276" s="6"/>
      <c r="BS1276" s="11"/>
      <c r="BT1276" s="105"/>
      <c r="BU1276" s="105"/>
      <c r="BW1276" s="5"/>
      <c r="BX1276" s="5"/>
      <c r="CA1276" s="6"/>
      <c r="CB1276" s="1"/>
      <c r="CD1276" s="23"/>
      <c r="CE1276" s="6"/>
      <c r="CF1276" s="8"/>
      <c r="CG1276" s="107"/>
      <c r="CI1276" s="109"/>
      <c r="CK1276" s="10"/>
      <c r="CL1276" s="106"/>
      <c r="CR1276" s="1"/>
      <c r="CS1276" s="1"/>
      <c r="CT1276" s="1"/>
    </row>
    <row r="1277" spans="1:100">
      <c r="B1277" s="2"/>
      <c r="F1277" s="2"/>
      <c r="H1277" s="3"/>
      <c r="I1277" s="3"/>
      <c r="J1277" s="3"/>
      <c r="K1277" s="3"/>
      <c r="L1277" s="1"/>
      <c r="M1277" s="4"/>
      <c r="O1277" s="1"/>
      <c r="U1277" s="1"/>
      <c r="V1277"/>
      <c r="X1277" s="111"/>
      <c r="Z1277"/>
      <c r="AD1277" s="103"/>
      <c r="AE1277" s="103"/>
      <c r="AK1277" s="107"/>
      <c r="AL1277" s="107"/>
      <c r="AM1277" s="1"/>
      <c r="AP1277" s="100"/>
      <c r="AQ1277" s="100"/>
      <c r="AR1277" s="100"/>
      <c r="AS1277" s="3"/>
      <c r="AT1277" s="151"/>
      <c r="AU1277"/>
      <c r="AV1277" s="147"/>
      <c r="AY1277" s="182"/>
      <c r="BA1277" s="100"/>
      <c r="BB1277" s="100"/>
      <c r="BC1277" s="147"/>
      <c r="BE1277" s="1"/>
      <c r="BI1277"/>
      <c r="BK1277"/>
      <c r="BL1277" s="152"/>
      <c r="BM1277" s="1"/>
      <c r="BN1277" s="103"/>
      <c r="BO1277" s="147"/>
      <c r="BQ1277" s="147"/>
      <c r="BR1277" s="6"/>
      <c r="BS1277" s="11"/>
      <c r="BT1277" s="105"/>
      <c r="BU1277" s="105"/>
      <c r="BW1277" s="5"/>
      <c r="BX1277" s="5"/>
      <c r="CA1277" s="6"/>
      <c r="CB1277" s="1"/>
      <c r="CD1277" s="23"/>
      <c r="CE1277" s="6"/>
      <c r="CF1277" s="8"/>
      <c r="CG1277" s="107"/>
      <c r="CI1277" s="109"/>
      <c r="CK1277" s="10"/>
      <c r="CL1277" s="106"/>
      <c r="CR1277" s="1"/>
      <c r="CS1277" s="1"/>
      <c r="CT1277" s="1"/>
    </row>
    <row r="1278" spans="1:100">
      <c r="B1278" s="2"/>
      <c r="F1278" s="2"/>
      <c r="H1278" s="3"/>
      <c r="I1278" s="3"/>
      <c r="J1278" s="3"/>
      <c r="K1278" s="3"/>
      <c r="L1278" s="1"/>
      <c r="M1278" s="4"/>
      <c r="O1278" s="1"/>
      <c r="U1278" s="1"/>
      <c r="V1278"/>
      <c r="X1278" s="111"/>
      <c r="Z1278"/>
      <c r="AA1278"/>
      <c r="AB1278"/>
      <c r="AD1278" s="103"/>
      <c r="AE1278" s="103"/>
      <c r="AF1278" s="127"/>
      <c r="AH1278"/>
      <c r="AK1278" s="107"/>
      <c r="AL1278" s="107"/>
      <c r="AM1278" s="1"/>
      <c r="AP1278" s="100"/>
      <c r="AQ1278" s="100"/>
      <c r="AR1278" s="100"/>
      <c r="AS1278" s="3"/>
      <c r="AT1278" s="151"/>
      <c r="AU1278"/>
      <c r="AV1278" s="147"/>
      <c r="AY1278" s="182"/>
      <c r="BA1278" s="100"/>
      <c r="BB1278" s="100"/>
      <c r="BC1278" s="147"/>
      <c r="BE1278" s="1"/>
      <c r="BI1278"/>
      <c r="BK1278"/>
      <c r="BL1278" s="152"/>
      <c r="BM1278" s="1"/>
      <c r="BN1278" s="103"/>
      <c r="BO1278" s="147"/>
      <c r="BQ1278" s="147"/>
      <c r="BR1278" s="6"/>
      <c r="BS1278" s="11"/>
      <c r="BT1278" s="105"/>
      <c r="BU1278" s="105"/>
      <c r="BW1278" s="5"/>
      <c r="BX1278" s="5"/>
      <c r="CA1278" s="6"/>
      <c r="CB1278" s="1"/>
      <c r="CD1278" s="23"/>
      <c r="CE1278" s="6"/>
      <c r="CF1278" s="8"/>
      <c r="CG1278" s="107"/>
      <c r="CI1278" s="109"/>
      <c r="CK1278" s="10"/>
      <c r="CL1278" s="106"/>
      <c r="CR1278" s="1"/>
      <c r="CS1278" s="1"/>
      <c r="CT1278" s="1"/>
    </row>
    <row r="1279" spans="1:100">
      <c r="B1279" s="2"/>
      <c r="F1279" s="2"/>
      <c r="H1279" s="3"/>
      <c r="I1279" s="3"/>
      <c r="J1279" s="3"/>
      <c r="K1279" s="3"/>
      <c r="L1279" s="1"/>
      <c r="M1279" s="4"/>
      <c r="O1279" s="1"/>
      <c r="U1279" s="1"/>
      <c r="V1279"/>
      <c r="X1279" s="111"/>
      <c r="Y1279"/>
      <c r="Z1279"/>
      <c r="AA1279"/>
      <c r="AB1279"/>
      <c r="AD1279" s="103"/>
      <c r="AE1279" s="103"/>
      <c r="AH1279"/>
      <c r="AK1279" s="107"/>
      <c r="AL1279" s="107"/>
      <c r="AM1279" s="1"/>
      <c r="AP1279" s="100"/>
      <c r="AQ1279" s="100"/>
      <c r="AR1279" s="100"/>
      <c r="AS1279" s="3"/>
      <c r="AT1279" s="151"/>
      <c r="AU1279"/>
      <c r="AV1279" s="147"/>
      <c r="AY1279" s="182"/>
      <c r="BA1279" s="100"/>
      <c r="BB1279" s="100"/>
      <c r="BC1279" s="147"/>
      <c r="BE1279" s="1"/>
      <c r="BI1279"/>
      <c r="BK1279" s="103"/>
      <c r="BL1279" s="152"/>
      <c r="BM1279" s="1"/>
      <c r="BN1279" s="103"/>
      <c r="BO1279" s="147"/>
      <c r="BQ1279" s="147"/>
      <c r="BR1279" s="6"/>
      <c r="BS1279" s="11"/>
      <c r="BT1279" s="105"/>
      <c r="BU1279" s="105"/>
      <c r="BW1279" s="5"/>
      <c r="BX1279" s="5"/>
      <c r="CA1279" s="6"/>
      <c r="CB1279" s="1"/>
      <c r="CD1279" s="23"/>
      <c r="CE1279" s="6"/>
      <c r="CF1279" s="8"/>
      <c r="CG1279" s="107"/>
      <c r="CI1279" s="109"/>
      <c r="CK1279" s="10"/>
      <c r="CL1279" s="106"/>
      <c r="CR1279" s="1"/>
      <c r="CS1279" s="1"/>
      <c r="CT1279" s="1"/>
    </row>
    <row r="1280" spans="1:100">
      <c r="B1280" s="2"/>
      <c r="F1280" s="2"/>
      <c r="H1280" s="3"/>
      <c r="I1280" s="3"/>
      <c r="J1280" s="3"/>
      <c r="K1280" s="3"/>
      <c r="L1280" s="1"/>
      <c r="M1280" s="4"/>
      <c r="O1280" s="1"/>
      <c r="U1280" s="1"/>
      <c r="V1280"/>
      <c r="X1280" s="111"/>
      <c r="Z1280"/>
      <c r="AA1280"/>
      <c r="AB1280"/>
      <c r="AD1280" s="103"/>
      <c r="AE1280" s="103"/>
      <c r="AH1280"/>
      <c r="AK1280" s="107"/>
      <c r="AL1280" s="107"/>
      <c r="AM1280" s="1"/>
      <c r="AP1280" s="100"/>
      <c r="AQ1280" s="100"/>
      <c r="AR1280" s="100"/>
      <c r="AS1280" s="3"/>
      <c r="AT1280" s="151"/>
      <c r="AU1280"/>
      <c r="AV1280" s="147"/>
      <c r="AY1280" s="182"/>
      <c r="BA1280" s="100"/>
      <c r="BB1280" s="100"/>
      <c r="BC1280" s="147"/>
      <c r="BE1280" s="1"/>
      <c r="BI1280"/>
      <c r="BK1280"/>
      <c r="BL1280" s="152"/>
      <c r="BM1280" s="1"/>
      <c r="BN1280" s="103"/>
      <c r="BO1280" s="147"/>
      <c r="BQ1280" s="147"/>
      <c r="BR1280" s="6"/>
      <c r="BS1280" s="11"/>
      <c r="BT1280" s="105"/>
      <c r="BU1280" s="105"/>
      <c r="BW1280" s="5"/>
      <c r="BX1280" s="5"/>
      <c r="CA1280" s="6"/>
      <c r="CB1280" s="1"/>
      <c r="CD1280" s="23"/>
      <c r="CE1280" s="6"/>
      <c r="CF1280" s="8"/>
      <c r="CG1280" s="107"/>
      <c r="CI1280" s="109"/>
      <c r="CK1280" s="10"/>
      <c r="CL1280" s="106"/>
      <c r="CR1280" s="1"/>
      <c r="CS1280" s="1"/>
      <c r="CT1280" s="1"/>
    </row>
    <row r="1281" spans="1:98">
      <c r="B1281" s="2"/>
      <c r="F1281" s="2"/>
      <c r="H1281" s="3"/>
      <c r="I1281" s="3"/>
      <c r="J1281" s="3"/>
      <c r="K1281" s="3"/>
      <c r="L1281" s="1"/>
      <c r="M1281" s="4"/>
      <c r="O1281" s="1"/>
      <c r="U1281" s="1"/>
      <c r="V1281"/>
      <c r="X1281" s="111"/>
      <c r="Z1281"/>
      <c r="AA1281"/>
      <c r="AB1281"/>
      <c r="AD1281" s="103"/>
      <c r="AE1281" s="103"/>
      <c r="AH1281"/>
      <c r="AK1281" s="107"/>
      <c r="AL1281" s="107"/>
      <c r="AM1281" s="1"/>
      <c r="AP1281" s="100"/>
      <c r="AQ1281" s="100"/>
      <c r="AR1281" s="100"/>
      <c r="AS1281" s="3"/>
      <c r="AT1281" s="151"/>
      <c r="AU1281"/>
      <c r="AV1281" s="147"/>
      <c r="AY1281" s="182"/>
      <c r="BA1281" s="100"/>
      <c r="BB1281" s="100"/>
      <c r="BC1281" s="147"/>
      <c r="BE1281" s="1"/>
      <c r="BI1281"/>
      <c r="BK1281"/>
      <c r="BL1281" s="152"/>
      <c r="BM1281" s="1"/>
      <c r="BN1281" s="103"/>
      <c r="BO1281" s="147"/>
      <c r="BQ1281" s="147"/>
      <c r="BR1281" s="6"/>
      <c r="BS1281" s="11"/>
      <c r="BT1281" s="105"/>
      <c r="BU1281" s="105"/>
      <c r="BW1281" s="5"/>
      <c r="BX1281" s="5"/>
      <c r="CA1281" s="6"/>
      <c r="CB1281" s="1"/>
      <c r="CD1281" s="23"/>
      <c r="CE1281" s="6"/>
      <c r="CF1281" s="8"/>
      <c r="CG1281" s="107"/>
      <c r="CI1281" s="109"/>
      <c r="CK1281" s="10"/>
      <c r="CL1281" s="106"/>
      <c r="CR1281" s="1"/>
      <c r="CS1281" s="1"/>
      <c r="CT1281" s="1"/>
    </row>
    <row r="1282" spans="1:98">
      <c r="B1282" s="2"/>
      <c r="F1282" s="2"/>
      <c r="H1282" s="3"/>
      <c r="I1282" s="3"/>
      <c r="J1282" s="3"/>
      <c r="K1282" s="3"/>
      <c r="L1282" s="1"/>
      <c r="M1282" s="4"/>
      <c r="O1282" s="1"/>
      <c r="U1282" s="1"/>
      <c r="V1282"/>
      <c r="X1282" s="111"/>
      <c r="Z1282"/>
      <c r="AD1282" s="103"/>
      <c r="AE1282" s="103"/>
      <c r="AK1282" s="107"/>
      <c r="AL1282" s="107"/>
      <c r="AM1282" s="1"/>
      <c r="AP1282" s="100"/>
      <c r="AQ1282" s="100"/>
      <c r="AR1282" s="100"/>
      <c r="AS1282" s="3"/>
      <c r="AT1282" s="151"/>
      <c r="AU1282"/>
      <c r="AV1282" s="147"/>
      <c r="AY1282" s="182"/>
      <c r="BA1282" s="100"/>
      <c r="BB1282" s="100"/>
      <c r="BC1282" s="147"/>
      <c r="BE1282" s="1"/>
      <c r="BI1282"/>
      <c r="BK1282"/>
      <c r="BL1282" s="152"/>
      <c r="BM1282" s="1"/>
      <c r="BN1282" s="103"/>
      <c r="BO1282" s="147"/>
      <c r="BQ1282" s="147"/>
      <c r="BR1282" s="6"/>
      <c r="BS1282" s="11"/>
      <c r="BT1282" s="105"/>
      <c r="BU1282" s="105"/>
      <c r="BW1282" s="5"/>
      <c r="BX1282" s="5"/>
      <c r="CA1282" s="6"/>
      <c r="CB1282" s="1"/>
      <c r="CD1282" s="23"/>
      <c r="CE1282" s="6"/>
      <c r="CF1282" s="8"/>
      <c r="CG1282" s="107"/>
      <c r="CI1282" s="109"/>
      <c r="CK1282" s="10"/>
      <c r="CL1282" s="106"/>
      <c r="CR1282" s="1"/>
      <c r="CS1282" s="1"/>
      <c r="CT1282" s="1"/>
    </row>
    <row r="1283" spans="1:98">
      <c r="B1283" s="2"/>
      <c r="F1283" s="2"/>
      <c r="H1283" s="3"/>
      <c r="I1283" s="3"/>
      <c r="J1283" s="3"/>
      <c r="K1283" s="3"/>
      <c r="L1283" s="1"/>
      <c r="M1283" s="4"/>
      <c r="O1283" s="1"/>
      <c r="U1283" s="1"/>
      <c r="V1283"/>
      <c r="X1283" s="111"/>
      <c r="Z1283"/>
      <c r="AA1283"/>
      <c r="AB1283"/>
      <c r="AD1283" s="103"/>
      <c r="AE1283" s="103"/>
      <c r="AH1283"/>
      <c r="AK1283" s="107"/>
      <c r="AL1283" s="107"/>
      <c r="AM1283" s="1"/>
      <c r="AP1283" s="100"/>
      <c r="AQ1283" s="100"/>
      <c r="AR1283" s="100"/>
      <c r="AS1283" s="3"/>
      <c r="AT1283" s="151"/>
      <c r="AU1283"/>
      <c r="AV1283" s="147"/>
      <c r="AY1283" s="182"/>
      <c r="BA1283" s="100"/>
      <c r="BB1283" s="100"/>
      <c r="BC1283" s="147"/>
      <c r="BE1283" s="1"/>
      <c r="BI1283"/>
      <c r="BK1283"/>
      <c r="BL1283" s="152"/>
      <c r="BM1283" s="1"/>
      <c r="BN1283" s="103"/>
      <c r="BO1283" s="147"/>
      <c r="BQ1283" s="147"/>
      <c r="BR1283" s="6"/>
      <c r="BS1283" s="11"/>
      <c r="BT1283" s="105"/>
      <c r="BU1283" s="105"/>
      <c r="BW1283" s="5"/>
      <c r="BX1283" s="5"/>
      <c r="CA1283" s="6"/>
      <c r="CB1283" s="1"/>
      <c r="CD1283" s="23"/>
      <c r="CE1283" s="6"/>
      <c r="CF1283" s="8"/>
      <c r="CG1283" s="107"/>
      <c r="CI1283" s="109"/>
      <c r="CK1283" s="10"/>
      <c r="CL1283" s="106"/>
      <c r="CR1283" s="1"/>
      <c r="CS1283" s="1"/>
      <c r="CT1283" s="1"/>
    </row>
    <row r="1284" spans="1:98">
      <c r="B1284" s="2"/>
      <c r="F1284" s="2"/>
      <c r="H1284" s="3"/>
      <c r="I1284" s="3"/>
      <c r="J1284" s="3"/>
      <c r="K1284" s="3"/>
      <c r="L1284" s="1"/>
      <c r="M1284" s="4"/>
      <c r="O1284" s="1"/>
      <c r="U1284" s="1"/>
      <c r="V1284"/>
      <c r="X1284" s="111"/>
      <c r="Z1284"/>
      <c r="AA1284"/>
      <c r="AB1284"/>
      <c r="AD1284" s="103"/>
      <c r="AE1284" s="103"/>
      <c r="AH1284"/>
      <c r="AK1284" s="107"/>
      <c r="AL1284" s="107"/>
      <c r="AM1284" s="1"/>
      <c r="AP1284" s="100"/>
      <c r="AQ1284" s="100"/>
      <c r="AR1284" s="100"/>
      <c r="AS1284" s="3"/>
      <c r="AT1284" s="151"/>
      <c r="AU1284"/>
      <c r="AV1284" s="147"/>
      <c r="AY1284" s="35"/>
      <c r="BA1284" s="100"/>
      <c r="BB1284" s="100"/>
      <c r="BC1284" s="147"/>
      <c r="BE1284" s="1"/>
      <c r="BI1284"/>
      <c r="BK1284"/>
      <c r="BL1284" s="152"/>
      <c r="BM1284" s="1"/>
      <c r="BN1284" s="103"/>
      <c r="BO1284" s="147"/>
      <c r="BQ1284" s="147"/>
      <c r="BR1284" s="6"/>
      <c r="BS1284" s="11"/>
      <c r="BT1284" s="105"/>
      <c r="BU1284" s="105"/>
      <c r="BW1284" s="5"/>
      <c r="BX1284" s="5"/>
      <c r="CA1284" s="6"/>
      <c r="CB1284" s="1"/>
      <c r="CD1284" s="23"/>
      <c r="CE1284" s="6"/>
      <c r="CF1284" s="8"/>
      <c r="CG1284" s="107"/>
      <c r="CI1284" s="109"/>
      <c r="CK1284" s="10"/>
      <c r="CL1284" s="106"/>
      <c r="CR1284" s="1"/>
      <c r="CS1284" s="1"/>
      <c r="CT1284" s="1"/>
    </row>
    <row r="1285" spans="1:98">
      <c r="B1285" s="2"/>
      <c r="F1285" s="2"/>
      <c r="H1285" s="3"/>
      <c r="I1285" s="3"/>
      <c r="J1285" s="3"/>
      <c r="K1285" s="3"/>
      <c r="L1285" s="1"/>
      <c r="M1285" s="4"/>
      <c r="O1285" s="1"/>
      <c r="U1285" s="1"/>
      <c r="V1285"/>
      <c r="X1285" s="111"/>
      <c r="Z1285"/>
      <c r="AA1285"/>
      <c r="AB1285"/>
      <c r="AD1285" s="103"/>
      <c r="AE1285" s="103"/>
      <c r="AH1285"/>
      <c r="AK1285" s="107"/>
      <c r="AL1285" s="107"/>
      <c r="AM1285" s="1"/>
      <c r="AP1285" s="100"/>
      <c r="AQ1285" s="100"/>
      <c r="AR1285" s="100"/>
      <c r="AS1285" s="3"/>
      <c r="AT1285" s="151"/>
      <c r="AU1285"/>
      <c r="AV1285" s="147"/>
      <c r="AY1285" s="182"/>
      <c r="BA1285" s="100"/>
      <c r="BB1285" s="100"/>
      <c r="BC1285" s="147"/>
      <c r="BE1285" s="1"/>
      <c r="BI1285"/>
      <c r="BK1285"/>
      <c r="BL1285" s="152"/>
      <c r="BM1285" s="1"/>
      <c r="BN1285" s="103"/>
      <c r="BO1285" s="147"/>
      <c r="BQ1285" s="147"/>
      <c r="BR1285" s="6"/>
      <c r="BS1285" s="11"/>
      <c r="BT1285" s="105"/>
      <c r="BU1285" s="105"/>
      <c r="BW1285" s="5"/>
      <c r="BX1285" s="5"/>
      <c r="CA1285" s="6"/>
      <c r="CB1285" s="1"/>
      <c r="CD1285" s="23"/>
      <c r="CE1285" s="6"/>
      <c r="CF1285" s="8"/>
      <c r="CG1285" s="107"/>
      <c r="CI1285" s="109"/>
      <c r="CK1285" s="10"/>
      <c r="CL1285" s="106"/>
      <c r="CR1285" s="1"/>
      <c r="CS1285" s="1"/>
      <c r="CT1285" s="1"/>
    </row>
    <row r="1286" spans="1:98">
      <c r="A1286" s="158"/>
      <c r="B1286" s="158"/>
      <c r="C1286" s="144"/>
      <c r="D1286" s="144"/>
      <c r="E1286" s="158"/>
      <c r="F1286" s="158"/>
      <c r="G1286" s="137"/>
      <c r="H1286" s="137"/>
      <c r="I1286" s="137"/>
      <c r="J1286" s="137"/>
      <c r="K1286" s="137"/>
      <c r="L1286" s="1"/>
      <c r="M1286" s="4"/>
      <c r="N1286" s="144"/>
      <c r="O1286" s="144"/>
      <c r="P1286" s="145"/>
      <c r="Q1286" s="145"/>
      <c r="R1286" s="145"/>
      <c r="S1286" s="145"/>
      <c r="T1286" s="144"/>
      <c r="U1286" s="144"/>
      <c r="V1286" s="145"/>
      <c r="W1286" s="144"/>
      <c r="X1286" s="172"/>
      <c r="Y1286" s="141"/>
      <c r="Z1286" s="145"/>
      <c r="AA1286" s="145"/>
      <c r="AB1286" s="145"/>
      <c r="AC1286" s="143"/>
      <c r="AD1286" s="141"/>
      <c r="AE1286" s="141"/>
      <c r="AF1286" s="145"/>
      <c r="AG1286" s="145"/>
      <c r="AH1286" s="145"/>
      <c r="AI1286" s="138"/>
      <c r="AJ1286" s="138"/>
      <c r="AK1286" s="175"/>
      <c r="AL1286" s="175"/>
      <c r="AM1286" s="144"/>
      <c r="AN1286" s="145"/>
      <c r="AO1286" s="145"/>
      <c r="AP1286" s="140"/>
      <c r="AQ1286" s="140"/>
      <c r="AR1286" s="140"/>
      <c r="AS1286" s="137"/>
      <c r="AT1286" s="176"/>
      <c r="AU1286" s="145"/>
      <c r="AV1286" s="173"/>
      <c r="AW1286" s="137"/>
      <c r="AX1286" s="145"/>
      <c r="AY1286" s="183"/>
      <c r="AZ1286" s="145"/>
      <c r="BA1286" s="140"/>
      <c r="BB1286" s="140"/>
      <c r="BC1286" s="173"/>
      <c r="BD1286" s="144"/>
      <c r="BE1286" s="144"/>
      <c r="BF1286" s="145"/>
      <c r="BG1286" s="145"/>
      <c r="BH1286" s="145"/>
      <c r="BI1286" s="145"/>
      <c r="BJ1286" s="144"/>
      <c r="BK1286" s="141"/>
      <c r="BL1286" s="186"/>
      <c r="BM1286" s="144"/>
      <c r="BN1286" s="141"/>
      <c r="BO1286" s="173"/>
      <c r="BP1286" s="144"/>
      <c r="BQ1286" s="173"/>
      <c r="BR1286" s="144"/>
      <c r="BS1286" s="137"/>
      <c r="BT1286" s="105"/>
      <c r="BU1286" s="105"/>
      <c r="BV1286" s="145"/>
      <c r="BW1286" s="5"/>
      <c r="BX1286" s="5"/>
      <c r="CA1286" s="6"/>
      <c r="CB1286" s="144"/>
      <c r="CC1286" s="145"/>
      <c r="CD1286" s="187"/>
      <c r="CE1286" s="134"/>
      <c r="CF1286" s="190"/>
      <c r="CG1286" s="175"/>
      <c r="CH1286" s="144"/>
      <c r="CI1286" s="177"/>
      <c r="CJ1286" s="139"/>
      <c r="CK1286" s="139"/>
      <c r="CL1286" s="136"/>
      <c r="CM1286" s="144"/>
      <c r="CN1286" s="144"/>
      <c r="CO1286" s="144"/>
      <c r="CR1286" s="1"/>
      <c r="CS1286" s="1"/>
      <c r="CT1286" s="1"/>
    </row>
    <row r="1287" spans="1:98">
      <c r="A1287" s="158"/>
      <c r="B1287" s="158"/>
      <c r="C1287" s="144"/>
      <c r="D1287" s="144"/>
      <c r="E1287" s="158"/>
      <c r="F1287" s="158"/>
      <c r="G1287" s="137"/>
      <c r="H1287" s="137"/>
      <c r="I1287" s="137"/>
      <c r="J1287" s="137"/>
      <c r="K1287" s="137"/>
      <c r="L1287" s="1"/>
      <c r="M1287" s="4"/>
      <c r="N1287" s="144"/>
      <c r="O1287" s="144"/>
      <c r="P1287" s="145"/>
      <c r="Q1287" s="145"/>
      <c r="R1287" s="145"/>
      <c r="S1287" s="145"/>
      <c r="T1287" s="144"/>
      <c r="U1287" s="144"/>
      <c r="V1287" s="145"/>
      <c r="W1287" s="144"/>
      <c r="X1287" s="172"/>
      <c r="Y1287" s="141"/>
      <c r="Z1287" s="145"/>
      <c r="AA1287" s="145"/>
      <c r="AB1287" s="145"/>
      <c r="AC1287" s="143"/>
      <c r="AD1287" s="141"/>
      <c r="AE1287" s="141"/>
      <c r="AF1287" s="145"/>
      <c r="AG1287" s="145"/>
      <c r="AH1287" s="145"/>
      <c r="AI1287" s="138"/>
      <c r="AJ1287" s="138"/>
      <c r="AK1287" s="175"/>
      <c r="AL1287" s="175"/>
      <c r="AM1287" s="144"/>
      <c r="AN1287" s="145"/>
      <c r="AO1287" s="145"/>
      <c r="AP1287" s="140"/>
      <c r="AQ1287" s="140"/>
      <c r="AR1287" s="140"/>
      <c r="AS1287" s="137"/>
      <c r="AT1287" s="176"/>
      <c r="AU1287" s="145"/>
      <c r="AV1287" s="173"/>
      <c r="AW1287" s="137"/>
      <c r="AX1287" s="145"/>
      <c r="AY1287" s="183"/>
      <c r="AZ1287" s="145"/>
      <c r="BA1287" s="140"/>
      <c r="BB1287" s="140"/>
      <c r="BC1287" s="173"/>
      <c r="BD1287" s="144"/>
      <c r="BE1287" s="144"/>
      <c r="BF1287" s="145"/>
      <c r="BG1287" s="145"/>
      <c r="BH1287" s="145"/>
      <c r="BI1287" s="145"/>
      <c r="BJ1287" s="144"/>
      <c r="BK1287" s="141"/>
      <c r="BL1287" s="186"/>
      <c r="BM1287" s="144"/>
      <c r="BN1287" s="141"/>
      <c r="BO1287" s="173"/>
      <c r="BP1287" s="144"/>
      <c r="BQ1287" s="173"/>
      <c r="BR1287" s="144"/>
      <c r="BS1287" s="137"/>
      <c r="BT1287" s="105"/>
      <c r="BU1287" s="105"/>
      <c r="BV1287" s="145"/>
      <c r="BW1287" s="5"/>
      <c r="BX1287" s="5"/>
      <c r="CA1287" s="6"/>
      <c r="CB1287" s="144"/>
      <c r="CC1287" s="145"/>
      <c r="CD1287" s="187"/>
      <c r="CE1287" s="134"/>
      <c r="CF1287" s="8"/>
      <c r="CG1287" s="175"/>
      <c r="CH1287" s="144"/>
      <c r="CI1287" s="177"/>
      <c r="CJ1287" s="139"/>
      <c r="CK1287" s="139"/>
      <c r="CL1287" s="136"/>
      <c r="CM1287" s="144"/>
      <c r="CN1287" s="144"/>
      <c r="CO1287" s="144"/>
      <c r="CR1287" s="1"/>
      <c r="CS1287" s="1"/>
      <c r="CT1287" s="1"/>
    </row>
    <row r="1288" spans="1:98">
      <c r="B1288" s="2"/>
      <c r="F1288" s="2"/>
      <c r="H1288" s="3"/>
      <c r="I1288" s="3"/>
      <c r="J1288" s="3"/>
      <c r="K1288" s="3"/>
      <c r="L1288" s="1"/>
      <c r="M1288" s="4"/>
      <c r="O1288" s="1"/>
      <c r="U1288" s="1"/>
      <c r="V1288"/>
      <c r="X1288" s="111"/>
      <c r="Z1288"/>
      <c r="AA1288"/>
      <c r="AB1288"/>
      <c r="AD1288" s="103"/>
      <c r="AE1288" s="103"/>
      <c r="AH1288"/>
      <c r="AK1288" s="107"/>
      <c r="AL1288" s="107"/>
      <c r="AM1288" s="1"/>
      <c r="AP1288" s="100"/>
      <c r="AQ1288" s="100"/>
      <c r="AR1288" s="100"/>
      <c r="AS1288" s="3"/>
      <c r="AT1288" s="151"/>
      <c r="AU1288"/>
      <c r="AV1288" s="147"/>
      <c r="AY1288" s="182"/>
      <c r="BA1288" s="100"/>
      <c r="BB1288" s="100"/>
      <c r="BC1288" s="147"/>
      <c r="BE1288" s="1"/>
      <c r="BI1288"/>
      <c r="BK1288"/>
      <c r="BL1288" s="152"/>
      <c r="BM1288" s="1"/>
      <c r="BN1288" s="103"/>
      <c r="BO1288" s="147"/>
      <c r="BQ1288" s="147"/>
      <c r="BR1288" s="6"/>
      <c r="BS1288" s="11"/>
      <c r="BT1288" s="105"/>
      <c r="BU1288" s="105"/>
      <c r="BW1288" s="5"/>
      <c r="BX1288" s="5"/>
      <c r="CA1288" s="6"/>
      <c r="CB1288" s="1"/>
      <c r="CD1288" s="23"/>
      <c r="CE1288" s="6"/>
      <c r="CF1288" s="8"/>
      <c r="CG1288" s="107"/>
      <c r="CI1288" s="109"/>
      <c r="CK1288" s="10"/>
      <c r="CL1288" s="106"/>
      <c r="CR1288" s="1"/>
      <c r="CS1288" s="1"/>
      <c r="CT1288" s="1"/>
    </row>
    <row r="1289" spans="1:98">
      <c r="B1289" s="2"/>
      <c r="F1289" s="2"/>
      <c r="H1289" s="3"/>
      <c r="I1289" s="3"/>
      <c r="J1289" s="3"/>
      <c r="K1289" s="3"/>
      <c r="L1289" s="1"/>
      <c r="M1289" s="4"/>
      <c r="O1289" s="1"/>
      <c r="U1289" s="1"/>
      <c r="V1289"/>
      <c r="X1289" s="111"/>
      <c r="Z1289"/>
      <c r="AA1289"/>
      <c r="AB1289"/>
      <c r="AD1289" s="103"/>
      <c r="AE1289" s="103"/>
      <c r="AH1289"/>
      <c r="AK1289" s="107"/>
      <c r="AL1289" s="107"/>
      <c r="AM1289" s="1"/>
      <c r="AP1289" s="100"/>
      <c r="AQ1289" s="100"/>
      <c r="AR1289" s="100"/>
      <c r="AS1289" s="3"/>
      <c r="AT1289" s="151"/>
      <c r="AU1289"/>
      <c r="AV1289" s="147"/>
      <c r="AY1289" s="182"/>
      <c r="BA1289" s="100"/>
      <c r="BB1289" s="100"/>
      <c r="BC1289" s="147"/>
      <c r="BE1289" s="1"/>
      <c r="BI1289"/>
      <c r="BK1289"/>
      <c r="BL1289" s="152"/>
      <c r="BM1289" s="1"/>
      <c r="BN1289" s="103"/>
      <c r="BO1289" s="147"/>
      <c r="BQ1289" s="147"/>
      <c r="BR1289" s="6"/>
      <c r="BS1289" s="11"/>
      <c r="BT1289" s="105"/>
      <c r="BU1289" s="105"/>
      <c r="BW1289" s="5"/>
      <c r="BX1289" s="5"/>
      <c r="CA1289" s="6"/>
      <c r="CB1289" s="1"/>
      <c r="CD1289" s="23"/>
      <c r="CE1289" s="6"/>
      <c r="CF1289" s="8"/>
      <c r="CG1289" s="107"/>
      <c r="CI1289" s="109"/>
      <c r="CK1289" s="10"/>
      <c r="CL1289" s="106"/>
      <c r="CR1289" s="1"/>
      <c r="CS1289" s="1"/>
      <c r="CT1289" s="1"/>
    </row>
    <row r="1290" spans="1:98">
      <c r="B1290" s="2"/>
      <c r="F1290" s="2"/>
      <c r="H1290" s="3"/>
      <c r="I1290" s="3"/>
      <c r="J1290" s="3"/>
      <c r="K1290" s="3"/>
      <c r="L1290" s="1"/>
      <c r="M1290" s="4"/>
      <c r="O1290" s="1"/>
      <c r="U1290" s="1"/>
      <c r="V1290"/>
      <c r="X1290" s="111"/>
      <c r="Z1290"/>
      <c r="AA1290"/>
      <c r="AB1290"/>
      <c r="AD1290" s="103"/>
      <c r="AE1290" s="103"/>
      <c r="AH1290"/>
      <c r="AK1290" s="107"/>
      <c r="AL1290" s="107"/>
      <c r="AM1290" s="1"/>
      <c r="AP1290" s="100"/>
      <c r="AQ1290" s="100"/>
      <c r="AR1290" s="100"/>
      <c r="AS1290" s="3"/>
      <c r="AT1290" s="151"/>
      <c r="AU1290"/>
      <c r="AV1290" s="147"/>
      <c r="AY1290" s="182"/>
      <c r="BA1290" s="100"/>
      <c r="BB1290" s="100"/>
      <c r="BC1290" s="147"/>
      <c r="BE1290" s="1"/>
      <c r="BI1290"/>
      <c r="BK1290"/>
      <c r="BL1290" s="152"/>
      <c r="BM1290" s="1"/>
      <c r="BN1290" s="103"/>
      <c r="BO1290" s="147"/>
      <c r="BQ1290" s="147"/>
      <c r="BR1290" s="147"/>
      <c r="BS1290" s="11"/>
      <c r="BT1290" s="105"/>
      <c r="BU1290" s="105"/>
      <c r="BW1290" s="5"/>
      <c r="BX1290" s="5"/>
      <c r="CA1290" s="6"/>
      <c r="CB1290" s="1"/>
      <c r="CD1290" s="23"/>
      <c r="CE1290" s="6"/>
      <c r="CF1290" s="8"/>
      <c r="CG1290" s="107"/>
      <c r="CI1290" s="109"/>
      <c r="CK1290" s="10"/>
      <c r="CL1290" s="106"/>
      <c r="CR1290" s="1"/>
      <c r="CS1290" s="1"/>
      <c r="CT1290" s="1"/>
    </row>
    <row r="1291" spans="1:98">
      <c r="B1291" s="2"/>
      <c r="F1291" s="2"/>
      <c r="H1291" s="3"/>
      <c r="I1291" s="3"/>
      <c r="J1291" s="3"/>
      <c r="K1291" s="3"/>
      <c r="L1291" s="1"/>
      <c r="M1291" s="4"/>
      <c r="O1291" s="1"/>
      <c r="U1291" s="1"/>
      <c r="V1291"/>
      <c r="X1291" s="111"/>
      <c r="Z1291"/>
      <c r="AA1291"/>
      <c r="AB1291"/>
      <c r="AD1291" s="103"/>
      <c r="AE1291" s="103"/>
      <c r="AH1291"/>
      <c r="AK1291" s="107"/>
      <c r="AL1291" s="107"/>
      <c r="AM1291" s="1"/>
      <c r="AP1291" s="100"/>
      <c r="AQ1291" s="100"/>
      <c r="AR1291" s="100"/>
      <c r="AS1291" s="3"/>
      <c r="AT1291" s="151"/>
      <c r="AU1291"/>
      <c r="AV1291" s="147"/>
      <c r="AY1291" s="182"/>
      <c r="BA1291" s="100"/>
      <c r="BB1291" s="100"/>
      <c r="BC1291" s="147"/>
      <c r="BE1291" s="1"/>
      <c r="BI1291"/>
      <c r="BK1291" s="103"/>
      <c r="BL1291" s="152"/>
      <c r="BM1291" s="1"/>
      <c r="BN1291" s="103"/>
      <c r="BO1291" s="147"/>
      <c r="BQ1291" s="147"/>
      <c r="BR1291" s="147"/>
      <c r="BS1291" s="11"/>
      <c r="BT1291" s="105"/>
      <c r="BU1291" s="105"/>
      <c r="BW1291" s="5"/>
      <c r="BX1291" s="5"/>
      <c r="CA1291" s="6"/>
      <c r="CB1291" s="1"/>
      <c r="CD1291" s="23"/>
      <c r="CE1291" s="6"/>
      <c r="CF1291" s="8"/>
      <c r="CG1291" s="107"/>
      <c r="CI1291" s="109"/>
      <c r="CK1291" s="10"/>
      <c r="CL1291" s="106"/>
      <c r="CR1291" s="1"/>
      <c r="CS1291" s="1"/>
      <c r="CT1291" s="1"/>
    </row>
    <row r="1292" spans="1:98">
      <c r="B1292" s="2"/>
      <c r="F1292" s="2"/>
      <c r="H1292" s="3"/>
      <c r="I1292" s="3"/>
      <c r="J1292" s="3"/>
      <c r="K1292" s="3"/>
      <c r="L1292" s="1"/>
      <c r="M1292" s="4"/>
      <c r="O1292" s="1"/>
      <c r="U1292" s="1"/>
      <c r="V1292"/>
      <c r="X1292" s="111"/>
      <c r="Z1292"/>
      <c r="AA1292"/>
      <c r="AB1292"/>
      <c r="AD1292" s="103"/>
      <c r="AE1292" s="103"/>
      <c r="AH1292"/>
      <c r="AK1292" s="107"/>
      <c r="AL1292" s="107"/>
      <c r="AM1292" s="1"/>
      <c r="AP1292" s="100"/>
      <c r="AQ1292" s="100"/>
      <c r="AR1292" s="100"/>
      <c r="AS1292" s="3"/>
      <c r="AT1292" s="151"/>
      <c r="AU1292"/>
      <c r="AV1292" s="147"/>
      <c r="AY1292" s="182"/>
      <c r="BA1292" s="100"/>
      <c r="BB1292" s="100"/>
      <c r="BC1292" s="147"/>
      <c r="BE1292" s="1"/>
      <c r="BI1292"/>
      <c r="BK1292"/>
      <c r="BL1292" s="152"/>
      <c r="BM1292" s="1"/>
      <c r="BN1292" s="103"/>
      <c r="BO1292" s="147"/>
      <c r="BQ1292" s="147"/>
      <c r="BR1292" s="147"/>
      <c r="BS1292" s="11"/>
      <c r="BT1292" s="105"/>
      <c r="BU1292" s="105"/>
      <c r="BW1292" s="5"/>
      <c r="BX1292" s="5"/>
      <c r="CA1292" s="6"/>
      <c r="CB1292" s="1"/>
      <c r="CD1292" s="23"/>
      <c r="CE1292" s="6"/>
      <c r="CF1292" s="8"/>
      <c r="CG1292" s="107"/>
      <c r="CI1292" s="109"/>
      <c r="CK1292" s="10"/>
      <c r="CL1292" s="106"/>
      <c r="CR1292" s="1"/>
      <c r="CS1292" s="1"/>
      <c r="CT1292" s="1"/>
    </row>
    <row r="1293" spans="1:98">
      <c r="B1293" s="2"/>
      <c r="F1293" s="2"/>
      <c r="H1293" s="3"/>
      <c r="I1293" s="3"/>
      <c r="J1293" s="3"/>
      <c r="K1293" s="3"/>
      <c r="L1293" s="1"/>
      <c r="M1293" s="4"/>
      <c r="O1293" s="1"/>
      <c r="U1293" s="1"/>
      <c r="V1293"/>
      <c r="X1293" s="111"/>
      <c r="Z1293"/>
      <c r="AA1293"/>
      <c r="AB1293"/>
      <c r="AD1293" s="103"/>
      <c r="AE1293" s="103"/>
      <c r="AH1293"/>
      <c r="AK1293" s="107"/>
      <c r="AL1293" s="107"/>
      <c r="AM1293" s="1"/>
      <c r="AP1293" s="100"/>
      <c r="AQ1293" s="100"/>
      <c r="AR1293" s="100"/>
      <c r="AS1293" s="3"/>
      <c r="AT1293" s="151"/>
      <c r="AU1293"/>
      <c r="AV1293" s="147"/>
      <c r="AY1293" s="182"/>
      <c r="BA1293" s="100"/>
      <c r="BB1293" s="100"/>
      <c r="BC1293" s="147"/>
      <c r="BE1293" s="1"/>
      <c r="BI1293"/>
      <c r="BK1293"/>
      <c r="BL1293" s="152"/>
      <c r="BM1293" s="1"/>
      <c r="BN1293" s="103"/>
      <c r="BO1293" s="147"/>
      <c r="BQ1293" s="147"/>
      <c r="BR1293" s="147"/>
      <c r="BS1293" s="11"/>
      <c r="BT1293" s="105"/>
      <c r="BU1293" s="105"/>
      <c r="BW1293" s="5"/>
      <c r="BX1293" s="5"/>
      <c r="CA1293" s="6"/>
      <c r="CB1293" s="1"/>
      <c r="CD1293" s="23"/>
      <c r="CE1293" s="6"/>
      <c r="CF1293" s="8"/>
      <c r="CG1293" s="107"/>
      <c r="CI1293" s="109"/>
      <c r="CK1293" s="10"/>
      <c r="CL1293" s="106"/>
      <c r="CR1293" s="1"/>
      <c r="CS1293" s="1"/>
      <c r="CT1293" s="1"/>
    </row>
    <row r="1294" spans="1:98">
      <c r="B1294" s="2"/>
      <c r="F1294" s="2"/>
      <c r="H1294" s="3"/>
      <c r="I1294" s="3"/>
      <c r="J1294" s="3"/>
      <c r="K1294" s="3"/>
      <c r="L1294" s="1"/>
      <c r="M1294" s="4"/>
      <c r="O1294" s="1"/>
      <c r="U1294" s="1"/>
      <c r="V1294"/>
      <c r="X1294" s="111"/>
      <c r="Z1294"/>
      <c r="AA1294"/>
      <c r="AB1294"/>
      <c r="AD1294" s="103"/>
      <c r="AE1294" s="103"/>
      <c r="AH1294"/>
      <c r="AK1294" s="107"/>
      <c r="AL1294" s="107"/>
      <c r="AM1294" s="1"/>
      <c r="AP1294" s="100"/>
      <c r="AQ1294" s="100"/>
      <c r="AR1294" s="100"/>
      <c r="AS1294" s="3"/>
      <c r="AT1294" s="151"/>
      <c r="AU1294"/>
      <c r="AV1294" s="147"/>
      <c r="AY1294" s="182"/>
      <c r="BA1294" s="100"/>
      <c r="BB1294" s="100"/>
      <c r="BC1294" s="147"/>
      <c r="BE1294" s="1"/>
      <c r="BI1294"/>
      <c r="BK1294" s="103"/>
      <c r="BL1294" s="152"/>
      <c r="BM1294" s="1"/>
      <c r="BN1294" s="103"/>
      <c r="BO1294" s="147"/>
      <c r="BQ1294" s="147"/>
      <c r="BR1294" s="147"/>
      <c r="BS1294" s="11"/>
      <c r="BT1294" s="105"/>
      <c r="BU1294" s="105"/>
      <c r="BW1294" s="5"/>
      <c r="BX1294" s="5"/>
      <c r="CA1294" s="6"/>
      <c r="CB1294" s="1"/>
      <c r="CD1294" s="23"/>
      <c r="CE1294" s="6"/>
      <c r="CF1294" s="8"/>
      <c r="CG1294" s="107"/>
      <c r="CI1294" s="109"/>
      <c r="CK1294" s="10"/>
      <c r="CL1294" s="106"/>
      <c r="CR1294" s="1"/>
      <c r="CS1294" s="1"/>
      <c r="CT1294" s="1"/>
    </row>
    <row r="1295" spans="1:98">
      <c r="B1295" s="2"/>
      <c r="F1295" s="2"/>
      <c r="H1295" s="3"/>
      <c r="I1295" s="3"/>
      <c r="J1295" s="3"/>
      <c r="K1295" s="3"/>
      <c r="L1295" s="1"/>
      <c r="M1295" s="4"/>
      <c r="O1295" s="1"/>
      <c r="U1295" s="1"/>
      <c r="V1295"/>
      <c r="X1295" s="111"/>
      <c r="Z1295"/>
      <c r="AA1295"/>
      <c r="AB1295"/>
      <c r="AD1295" s="103"/>
      <c r="AE1295" s="103"/>
      <c r="AH1295"/>
      <c r="AK1295" s="107"/>
      <c r="AL1295" s="107"/>
      <c r="AM1295" s="1"/>
      <c r="AP1295" s="100"/>
      <c r="AQ1295" s="100"/>
      <c r="AR1295" s="100"/>
      <c r="AS1295" s="3"/>
      <c r="AT1295" s="151"/>
      <c r="AU1295"/>
      <c r="AV1295" s="147"/>
      <c r="AY1295" s="182"/>
      <c r="BA1295" s="100"/>
      <c r="BB1295" s="100"/>
      <c r="BC1295" s="147"/>
      <c r="BE1295" s="1"/>
      <c r="BI1295"/>
      <c r="BK1295"/>
      <c r="BL1295" s="152"/>
      <c r="BM1295" s="1"/>
      <c r="BN1295" s="103"/>
      <c r="BO1295" s="147"/>
      <c r="BQ1295" s="147"/>
      <c r="BR1295" s="6"/>
      <c r="BS1295" s="11"/>
      <c r="BT1295" s="105"/>
      <c r="BU1295" s="105"/>
      <c r="BW1295" s="5"/>
      <c r="BX1295" s="5"/>
      <c r="CA1295" s="6"/>
      <c r="CB1295" s="1"/>
      <c r="CD1295" s="23"/>
      <c r="CE1295" s="6"/>
      <c r="CF1295" s="8"/>
      <c r="CG1295" s="107"/>
      <c r="CI1295" s="109"/>
      <c r="CK1295" s="10"/>
      <c r="CL1295" s="106"/>
      <c r="CR1295" s="1"/>
      <c r="CS1295" s="1"/>
      <c r="CT1295" s="1"/>
    </row>
    <row r="1296" spans="1:98">
      <c r="B1296" s="2"/>
      <c r="F1296" s="2"/>
      <c r="H1296" s="3"/>
      <c r="I1296" s="3"/>
      <c r="J1296" s="3"/>
      <c r="K1296" s="3"/>
      <c r="L1296" s="1"/>
      <c r="M1296" s="4"/>
      <c r="O1296" s="1"/>
      <c r="U1296" s="1"/>
      <c r="V1296"/>
      <c r="X1296" s="111"/>
      <c r="Z1296"/>
      <c r="AA1296"/>
      <c r="AB1296"/>
      <c r="AD1296" s="103"/>
      <c r="AE1296" s="103"/>
      <c r="AH1296"/>
      <c r="AK1296" s="107"/>
      <c r="AL1296" s="107"/>
      <c r="AM1296" s="1"/>
      <c r="AP1296" s="100"/>
      <c r="AQ1296" s="100"/>
      <c r="AR1296" s="100"/>
      <c r="AS1296" s="3"/>
      <c r="AT1296" s="151"/>
      <c r="AU1296"/>
      <c r="AV1296" s="147"/>
      <c r="AY1296" s="182"/>
      <c r="BA1296" s="100"/>
      <c r="BB1296" s="100"/>
      <c r="BC1296" s="147"/>
      <c r="BE1296" s="1"/>
      <c r="BI1296"/>
      <c r="BK1296"/>
      <c r="BL1296" s="152"/>
      <c r="BM1296" s="1"/>
      <c r="BN1296" s="103"/>
      <c r="BO1296" s="147"/>
      <c r="BQ1296" s="147"/>
      <c r="BR1296" s="147"/>
      <c r="BS1296" s="11"/>
      <c r="BT1296" s="105"/>
      <c r="BU1296" s="105"/>
      <c r="BW1296" s="5"/>
      <c r="BX1296" s="5"/>
      <c r="CA1296" s="6"/>
      <c r="CB1296" s="1"/>
      <c r="CD1296" s="23"/>
      <c r="CE1296" s="6"/>
      <c r="CF1296" s="8"/>
      <c r="CG1296" s="107"/>
      <c r="CI1296" s="109"/>
      <c r="CK1296" s="10"/>
      <c r="CL1296" s="106"/>
      <c r="CR1296" s="1"/>
      <c r="CS1296" s="1"/>
      <c r="CT1296" s="1"/>
    </row>
    <row r="1297" spans="1:100">
      <c r="B1297" s="2"/>
      <c r="F1297" s="2"/>
      <c r="H1297" s="3"/>
      <c r="I1297" s="3"/>
      <c r="J1297" s="3"/>
      <c r="K1297" s="3"/>
      <c r="L1297" s="1"/>
      <c r="M1297" s="4"/>
      <c r="O1297" s="1"/>
      <c r="U1297" s="1"/>
      <c r="V1297"/>
      <c r="X1297" s="111"/>
      <c r="Z1297"/>
      <c r="AA1297"/>
      <c r="AB1297"/>
      <c r="AD1297" s="103"/>
      <c r="AE1297" s="103"/>
      <c r="AH1297"/>
      <c r="AK1297" s="107"/>
      <c r="AL1297" s="107"/>
      <c r="AM1297" s="1"/>
      <c r="AP1297" s="100"/>
      <c r="AQ1297" s="100"/>
      <c r="AR1297" s="100"/>
      <c r="AS1297" s="3"/>
      <c r="AT1297" s="151"/>
      <c r="AU1297"/>
      <c r="AV1297" s="147"/>
      <c r="AY1297" s="182"/>
      <c r="BA1297" s="100"/>
      <c r="BB1297" s="100"/>
      <c r="BC1297" s="147"/>
      <c r="BE1297" s="1"/>
      <c r="BI1297"/>
      <c r="BK1297"/>
      <c r="BL1297" s="152"/>
      <c r="BM1297" s="1"/>
      <c r="BN1297" s="103"/>
      <c r="BO1297" s="147"/>
      <c r="BQ1297" s="147"/>
      <c r="BR1297" s="6"/>
      <c r="BS1297" s="11"/>
      <c r="BT1297" s="105"/>
      <c r="BU1297" s="105"/>
      <c r="BW1297" s="5"/>
      <c r="BX1297" s="5"/>
      <c r="CA1297" s="6"/>
      <c r="CB1297" s="1"/>
      <c r="CD1297" s="23"/>
      <c r="CE1297" s="6"/>
      <c r="CF1297" s="8"/>
      <c r="CG1297" s="107"/>
      <c r="CI1297" s="109"/>
      <c r="CK1297" s="10"/>
      <c r="CL1297" s="106"/>
      <c r="CR1297" s="1"/>
      <c r="CS1297" s="1"/>
      <c r="CT1297" s="1"/>
    </row>
    <row r="1298" spans="1:100">
      <c r="B1298" s="2"/>
      <c r="F1298" s="2"/>
      <c r="H1298" s="3"/>
      <c r="I1298" s="3"/>
      <c r="J1298" s="3"/>
      <c r="K1298" s="3"/>
      <c r="L1298" s="1"/>
      <c r="M1298" s="4"/>
      <c r="O1298" s="1"/>
      <c r="U1298" s="1"/>
      <c r="V1298"/>
      <c r="X1298" s="111"/>
      <c r="Z1298"/>
      <c r="AA1298"/>
      <c r="AB1298"/>
      <c r="AD1298" s="103"/>
      <c r="AE1298" s="103"/>
      <c r="AH1298"/>
      <c r="AK1298" s="107"/>
      <c r="AL1298" s="107"/>
      <c r="AM1298" s="1"/>
      <c r="AP1298" s="100"/>
      <c r="AQ1298" s="100"/>
      <c r="AR1298" s="100"/>
      <c r="AS1298" s="3"/>
      <c r="AT1298" s="151"/>
      <c r="AU1298"/>
      <c r="AV1298" s="147"/>
      <c r="AY1298" s="182"/>
      <c r="BA1298" s="100"/>
      <c r="BB1298" s="100"/>
      <c r="BC1298" s="147"/>
      <c r="BE1298" s="1"/>
      <c r="BI1298"/>
      <c r="BK1298"/>
      <c r="BL1298" s="152"/>
      <c r="BM1298" s="1"/>
      <c r="BN1298" s="103"/>
      <c r="BO1298" s="147"/>
      <c r="BQ1298" s="147"/>
      <c r="BR1298" s="6"/>
      <c r="BS1298" s="11"/>
      <c r="BT1298" s="105"/>
      <c r="BU1298" s="105"/>
      <c r="BW1298" s="5"/>
      <c r="BX1298" s="5"/>
      <c r="CA1298" s="6"/>
      <c r="CB1298" s="1"/>
      <c r="CD1298" s="23"/>
      <c r="CE1298" s="6"/>
      <c r="CF1298" s="8"/>
      <c r="CG1298" s="107"/>
      <c r="CI1298" s="109"/>
      <c r="CK1298" s="10"/>
      <c r="CL1298" s="106"/>
      <c r="CR1298" s="1"/>
      <c r="CS1298" s="1"/>
      <c r="CT1298" s="1"/>
    </row>
    <row r="1299" spans="1:100" s="145" customFormat="1">
      <c r="A1299" s="2"/>
      <c r="B1299" s="2"/>
      <c r="C1299" s="1"/>
      <c r="D1299" s="1"/>
      <c r="E1299" s="2"/>
      <c r="F1299" s="2"/>
      <c r="G1299" s="3"/>
      <c r="H1299" s="3"/>
      <c r="I1299" s="3"/>
      <c r="J1299" s="3"/>
      <c r="K1299" s="3"/>
      <c r="L1299" s="1"/>
      <c r="M1299" s="4"/>
      <c r="N1299" s="1"/>
      <c r="O1299" s="1"/>
      <c r="P1299"/>
      <c r="Q1299"/>
      <c r="R1299"/>
      <c r="S1299"/>
      <c r="T1299" s="1"/>
      <c r="U1299" s="1"/>
      <c r="V1299"/>
      <c r="W1299" s="1"/>
      <c r="X1299" s="111"/>
      <c r="Y1299" s="103"/>
      <c r="Z1299"/>
      <c r="AA1299"/>
      <c r="AB1299"/>
      <c r="AC1299" s="38"/>
      <c r="AD1299" s="103"/>
      <c r="AE1299" s="103"/>
      <c r="AF1299"/>
      <c r="AG1299"/>
      <c r="AH1299"/>
      <c r="AI1299" s="5"/>
      <c r="AJ1299" s="5"/>
      <c r="AK1299" s="107"/>
      <c r="AL1299" s="107"/>
      <c r="AM1299" s="1"/>
      <c r="AN1299"/>
      <c r="AO1299"/>
      <c r="AP1299" s="100"/>
      <c r="AQ1299" s="100"/>
      <c r="AR1299" s="100"/>
      <c r="AS1299" s="3"/>
      <c r="AT1299" s="151"/>
      <c r="AU1299"/>
      <c r="AV1299" s="147"/>
      <c r="AW1299" s="3"/>
      <c r="AX1299"/>
      <c r="AY1299" s="182"/>
      <c r="AZ1299"/>
      <c r="BA1299" s="100"/>
      <c r="BB1299" s="100"/>
      <c r="BC1299" s="147"/>
      <c r="BD1299" s="1"/>
      <c r="BE1299" s="1"/>
      <c r="BF1299"/>
      <c r="BG1299"/>
      <c r="BH1299"/>
      <c r="BI1299"/>
      <c r="BJ1299" s="1"/>
      <c r="BK1299"/>
      <c r="BL1299" s="152"/>
      <c r="BM1299" s="1"/>
      <c r="BN1299" s="103"/>
      <c r="BO1299" s="147"/>
      <c r="BP1299" s="1"/>
      <c r="BQ1299" s="147"/>
      <c r="BR1299" s="6"/>
      <c r="BS1299" s="11"/>
      <c r="BT1299" s="105"/>
      <c r="BU1299" s="105"/>
      <c r="BV1299"/>
      <c r="BW1299" s="5"/>
      <c r="BX1299" s="5"/>
      <c r="BY1299" s="1"/>
      <c r="BZ1299" s="1"/>
      <c r="CA1299" s="6"/>
      <c r="CB1299" s="1"/>
      <c r="CC1299"/>
      <c r="CD1299" s="23"/>
      <c r="CE1299" s="6"/>
      <c r="CF1299" s="8"/>
      <c r="CG1299" s="107"/>
      <c r="CH1299" s="1"/>
      <c r="CI1299" s="109"/>
      <c r="CJ1299" s="10"/>
      <c r="CK1299" s="10"/>
      <c r="CL1299" s="106"/>
      <c r="CM1299" s="1"/>
      <c r="CN1299" s="1"/>
      <c r="CO1299" s="1"/>
      <c r="CP1299" s="1"/>
      <c r="CQ1299" s="1"/>
      <c r="CR1299" s="1"/>
      <c r="CS1299" s="1"/>
      <c r="CT1299" s="1"/>
      <c r="CU1299"/>
      <c r="CV1299"/>
    </row>
    <row r="1300" spans="1:100">
      <c r="B1300" s="2"/>
      <c r="F1300" s="2"/>
      <c r="H1300" s="3"/>
      <c r="I1300" s="3"/>
      <c r="J1300" s="3"/>
      <c r="K1300" s="3"/>
      <c r="L1300" s="1"/>
      <c r="M1300" s="4"/>
      <c r="O1300" s="1"/>
      <c r="U1300" s="1"/>
      <c r="V1300"/>
      <c r="X1300" s="111"/>
      <c r="Z1300"/>
      <c r="AA1300"/>
      <c r="AB1300"/>
      <c r="AD1300" s="103"/>
      <c r="AE1300" s="103"/>
      <c r="AH1300"/>
      <c r="AK1300" s="107"/>
      <c r="AL1300" s="107"/>
      <c r="AM1300" s="1"/>
      <c r="AP1300" s="100"/>
      <c r="AQ1300" s="100"/>
      <c r="AR1300" s="100"/>
      <c r="AS1300" s="3"/>
      <c r="AT1300" s="151"/>
      <c r="AU1300"/>
      <c r="AV1300" s="147"/>
      <c r="AY1300" s="182"/>
      <c r="BA1300" s="100"/>
      <c r="BB1300" s="100"/>
      <c r="BC1300" s="147"/>
      <c r="BE1300" s="1"/>
      <c r="BI1300"/>
      <c r="BK1300"/>
      <c r="BL1300" s="152"/>
      <c r="BM1300" s="1"/>
      <c r="BN1300" s="103"/>
      <c r="BO1300" s="147"/>
      <c r="BQ1300" s="147"/>
      <c r="BR1300" s="6"/>
      <c r="BS1300" s="11"/>
      <c r="BT1300" s="105"/>
      <c r="BU1300" s="105"/>
      <c r="BW1300" s="5"/>
      <c r="BX1300" s="5"/>
      <c r="CA1300" s="6"/>
      <c r="CB1300" s="1"/>
      <c r="CD1300" s="23"/>
      <c r="CE1300" s="6"/>
      <c r="CF1300" s="8"/>
      <c r="CG1300" s="107"/>
      <c r="CI1300" s="109"/>
      <c r="CK1300" s="10"/>
      <c r="CL1300" s="106"/>
      <c r="CR1300" s="1"/>
      <c r="CS1300" s="1"/>
      <c r="CT1300" s="1"/>
    </row>
    <row r="1301" spans="1:100">
      <c r="B1301" s="2"/>
      <c r="F1301" s="2"/>
      <c r="H1301" s="3"/>
      <c r="I1301" s="3"/>
      <c r="J1301" s="3"/>
      <c r="K1301" s="3"/>
      <c r="L1301" s="1"/>
      <c r="M1301" s="4"/>
      <c r="O1301" s="1"/>
      <c r="U1301" s="1"/>
      <c r="V1301"/>
      <c r="X1301" s="111"/>
      <c r="Z1301"/>
      <c r="AA1301"/>
      <c r="AB1301"/>
      <c r="AD1301" s="103"/>
      <c r="AE1301" s="103"/>
      <c r="AH1301"/>
      <c r="AK1301" s="107"/>
      <c r="AL1301" s="107"/>
      <c r="AM1301" s="1"/>
      <c r="AP1301" s="100"/>
      <c r="AQ1301" s="100"/>
      <c r="AR1301" s="100"/>
      <c r="AS1301" s="3"/>
      <c r="AT1301" s="151"/>
      <c r="AU1301"/>
      <c r="AV1301" s="147"/>
      <c r="AY1301" s="182"/>
      <c r="BA1301" s="100"/>
      <c r="BB1301" s="100"/>
      <c r="BC1301" s="147"/>
      <c r="BE1301" s="1"/>
      <c r="BI1301"/>
      <c r="BK1301"/>
      <c r="BL1301" s="152"/>
      <c r="BM1301" s="1"/>
      <c r="BN1301" s="103"/>
      <c r="BO1301" s="6"/>
      <c r="BQ1301" s="6"/>
      <c r="BR1301" s="6"/>
      <c r="BS1301" s="11"/>
      <c r="BT1301" s="105"/>
      <c r="BU1301" s="105"/>
      <c r="BW1301" s="5"/>
      <c r="BX1301" s="5"/>
      <c r="CA1301" s="6"/>
      <c r="CB1301" s="1"/>
      <c r="CD1301" s="23"/>
      <c r="CE1301" s="6"/>
      <c r="CF1301" s="8"/>
      <c r="CG1301" s="107"/>
      <c r="CI1301" s="109"/>
      <c r="CK1301" s="10"/>
      <c r="CL1301" s="106"/>
      <c r="CR1301" s="1"/>
      <c r="CS1301" s="1"/>
      <c r="CT1301" s="1"/>
    </row>
    <row r="1302" spans="1:100">
      <c r="B1302" s="2"/>
      <c r="F1302" s="2"/>
      <c r="H1302" s="3"/>
      <c r="I1302" s="3"/>
      <c r="J1302" s="3"/>
      <c r="K1302" s="3"/>
      <c r="L1302" s="1"/>
      <c r="M1302" s="4"/>
      <c r="O1302" s="1"/>
      <c r="U1302" s="1"/>
      <c r="V1302"/>
      <c r="X1302" s="111"/>
      <c r="Z1302"/>
      <c r="AA1302"/>
      <c r="AB1302"/>
      <c r="AD1302" s="103"/>
      <c r="AE1302" s="103"/>
      <c r="AH1302"/>
      <c r="AK1302" s="107"/>
      <c r="AL1302" s="107"/>
      <c r="AM1302" s="1"/>
      <c r="AP1302" s="100"/>
      <c r="AQ1302" s="100"/>
      <c r="AR1302" s="100"/>
      <c r="AS1302" s="3"/>
      <c r="AT1302" s="151"/>
      <c r="AU1302"/>
      <c r="AV1302" s="147"/>
      <c r="AY1302" s="182"/>
      <c r="BA1302" s="100"/>
      <c r="BB1302" s="100"/>
      <c r="BC1302" s="147"/>
      <c r="BE1302" s="1"/>
      <c r="BI1302"/>
      <c r="BK1302"/>
      <c r="BL1302" s="152"/>
      <c r="BM1302" s="1"/>
      <c r="BN1302" s="103"/>
      <c r="BO1302" s="147"/>
      <c r="BQ1302" s="147"/>
      <c r="BR1302" s="6"/>
      <c r="BS1302" s="11"/>
      <c r="BT1302" s="105"/>
      <c r="BU1302" s="105"/>
      <c r="BW1302" s="5"/>
      <c r="BX1302" s="5"/>
      <c r="CA1302" s="6"/>
      <c r="CB1302" s="1"/>
      <c r="CD1302" s="23"/>
      <c r="CE1302" s="6"/>
      <c r="CF1302" s="8"/>
      <c r="CG1302" s="107"/>
      <c r="CI1302" s="109"/>
      <c r="CK1302" s="10"/>
      <c r="CL1302" s="106"/>
      <c r="CR1302" s="1"/>
      <c r="CS1302" s="1"/>
      <c r="CT1302" s="1"/>
    </row>
    <row r="1303" spans="1:100">
      <c r="B1303" s="2"/>
      <c r="F1303" s="2"/>
      <c r="H1303" s="3"/>
      <c r="I1303" s="3"/>
      <c r="J1303" s="3"/>
      <c r="K1303" s="3"/>
      <c r="L1303" s="1"/>
      <c r="M1303" s="4"/>
      <c r="O1303" s="1"/>
      <c r="U1303" s="1"/>
      <c r="V1303"/>
      <c r="X1303" s="111"/>
      <c r="Z1303"/>
      <c r="AA1303"/>
      <c r="AB1303"/>
      <c r="AD1303" s="103"/>
      <c r="AE1303" s="103"/>
      <c r="AH1303"/>
      <c r="AK1303" s="107"/>
      <c r="AL1303" s="107"/>
      <c r="AM1303" s="1"/>
      <c r="AP1303" s="100"/>
      <c r="AQ1303" s="100"/>
      <c r="AR1303" s="100"/>
      <c r="AS1303" s="3"/>
      <c r="AT1303" s="151"/>
      <c r="AU1303"/>
      <c r="AV1303" s="147"/>
      <c r="AY1303" s="182"/>
      <c r="BA1303" s="100"/>
      <c r="BB1303" s="100"/>
      <c r="BC1303" s="147"/>
      <c r="BE1303" s="1"/>
      <c r="BI1303"/>
      <c r="BK1303"/>
      <c r="BL1303" s="152"/>
      <c r="BM1303" s="1"/>
      <c r="BN1303" s="103"/>
      <c r="BO1303" s="147"/>
      <c r="BQ1303" s="147"/>
      <c r="BR1303" s="6"/>
      <c r="BS1303" s="11"/>
      <c r="BT1303" s="105"/>
      <c r="BU1303" s="105"/>
      <c r="BW1303" s="5"/>
      <c r="BX1303" s="5"/>
      <c r="CA1303" s="6"/>
      <c r="CB1303" s="1"/>
      <c r="CD1303" s="23"/>
      <c r="CE1303" s="6"/>
      <c r="CF1303" s="8"/>
      <c r="CG1303" s="107"/>
      <c r="CI1303" s="109"/>
      <c r="CK1303" s="10"/>
      <c r="CL1303" s="106"/>
      <c r="CR1303" s="1"/>
      <c r="CS1303" s="1"/>
      <c r="CT1303" s="1"/>
    </row>
    <row r="1304" spans="1:100">
      <c r="B1304" s="2"/>
      <c r="F1304" s="2"/>
      <c r="H1304" s="3"/>
      <c r="I1304" s="3"/>
      <c r="J1304" s="3"/>
      <c r="K1304" s="3"/>
      <c r="L1304" s="1"/>
      <c r="M1304" s="4"/>
      <c r="O1304" s="1"/>
      <c r="U1304" s="1"/>
      <c r="V1304"/>
      <c r="X1304" s="111"/>
      <c r="Z1304"/>
      <c r="AA1304"/>
      <c r="AB1304"/>
      <c r="AD1304" s="103"/>
      <c r="AE1304" s="103"/>
      <c r="AK1304" s="107"/>
      <c r="AL1304" s="107"/>
      <c r="AM1304" s="1"/>
      <c r="AP1304" s="100"/>
      <c r="AQ1304" s="100"/>
      <c r="AR1304" s="100"/>
      <c r="AS1304" s="3"/>
      <c r="AT1304" s="151"/>
      <c r="AU1304"/>
      <c r="AV1304" s="147"/>
      <c r="AY1304" s="182"/>
      <c r="BA1304" s="100"/>
      <c r="BB1304" s="100"/>
      <c r="BC1304" s="147"/>
      <c r="BE1304" s="1"/>
      <c r="BI1304"/>
      <c r="BK1304"/>
      <c r="BL1304" s="152"/>
      <c r="BM1304" s="1"/>
      <c r="BN1304" s="103"/>
      <c r="BO1304" s="147"/>
      <c r="BQ1304" s="147"/>
      <c r="BR1304" s="6"/>
      <c r="BS1304" s="11"/>
      <c r="BT1304" s="105"/>
      <c r="BU1304" s="105"/>
      <c r="BW1304" s="5"/>
      <c r="BX1304" s="5"/>
      <c r="CA1304" s="6"/>
      <c r="CB1304" s="1"/>
      <c r="CD1304" s="23"/>
      <c r="CE1304" s="6"/>
      <c r="CF1304" s="8"/>
      <c r="CG1304" s="107"/>
      <c r="CI1304" s="109"/>
      <c r="CK1304" s="10"/>
      <c r="CL1304" s="106"/>
      <c r="CR1304" s="1"/>
      <c r="CS1304" s="1"/>
      <c r="CT1304" s="1"/>
    </row>
    <row r="1305" spans="1:100">
      <c r="B1305" s="2"/>
      <c r="F1305" s="2"/>
      <c r="H1305" s="3"/>
      <c r="I1305" s="3"/>
      <c r="J1305" s="3"/>
      <c r="K1305" s="3"/>
      <c r="L1305" s="1"/>
      <c r="M1305" s="4"/>
      <c r="O1305" s="1"/>
      <c r="U1305" s="1"/>
      <c r="V1305"/>
      <c r="X1305" s="111"/>
      <c r="Z1305"/>
      <c r="AA1305"/>
      <c r="AB1305"/>
      <c r="AD1305" s="103"/>
      <c r="AE1305" s="103"/>
      <c r="AH1305"/>
      <c r="AK1305" s="107"/>
      <c r="AL1305" s="107"/>
      <c r="AM1305" s="1"/>
      <c r="AP1305" s="100"/>
      <c r="AQ1305" s="100"/>
      <c r="AR1305" s="100"/>
      <c r="AS1305" s="3"/>
      <c r="AT1305" s="151"/>
      <c r="AU1305"/>
      <c r="AV1305" s="147"/>
      <c r="AY1305" s="182"/>
      <c r="BA1305" s="100"/>
      <c r="BB1305" s="100"/>
      <c r="BC1305" s="147"/>
      <c r="BE1305" s="1"/>
      <c r="BI1305"/>
      <c r="BK1305"/>
      <c r="BL1305" s="152"/>
      <c r="BM1305" s="1"/>
      <c r="BN1305" s="103"/>
      <c r="BO1305" s="147"/>
      <c r="BQ1305" s="147"/>
      <c r="BR1305" s="6"/>
      <c r="BS1305" s="11"/>
      <c r="BT1305" s="105"/>
      <c r="BU1305" s="105"/>
      <c r="BW1305" s="5"/>
      <c r="BX1305" s="5"/>
      <c r="CA1305" s="6"/>
      <c r="CB1305" s="1"/>
      <c r="CD1305" s="23"/>
      <c r="CE1305" s="6"/>
      <c r="CF1305" s="8"/>
      <c r="CG1305" s="107"/>
      <c r="CI1305" s="109"/>
      <c r="CK1305" s="10"/>
      <c r="CL1305" s="106"/>
      <c r="CR1305" s="1"/>
      <c r="CS1305" s="1"/>
      <c r="CT1305" s="1"/>
    </row>
    <row r="1306" spans="1:100">
      <c r="B1306" s="2"/>
      <c r="F1306" s="2"/>
      <c r="H1306" s="3"/>
      <c r="I1306" s="3"/>
      <c r="J1306" s="3"/>
      <c r="K1306" s="3"/>
      <c r="L1306" s="1"/>
      <c r="M1306" s="4"/>
      <c r="O1306" s="1"/>
      <c r="U1306" s="1"/>
      <c r="V1306"/>
      <c r="X1306" s="111"/>
      <c r="Z1306"/>
      <c r="AA1306"/>
      <c r="AB1306"/>
      <c r="AD1306" s="103"/>
      <c r="AE1306" s="103"/>
      <c r="AH1306"/>
      <c r="AK1306" s="107"/>
      <c r="AL1306" s="107"/>
      <c r="AM1306" s="1"/>
      <c r="AP1306" s="100"/>
      <c r="AQ1306" s="100"/>
      <c r="AR1306" s="100"/>
      <c r="AS1306" s="3"/>
      <c r="AT1306" s="151"/>
      <c r="AU1306"/>
      <c r="AV1306" s="147"/>
      <c r="AY1306" s="182"/>
      <c r="BA1306" s="100"/>
      <c r="BB1306" s="100"/>
      <c r="BC1306" s="147"/>
      <c r="BE1306" s="1"/>
      <c r="BI1306"/>
      <c r="BK1306" s="103"/>
      <c r="BL1306" s="152"/>
      <c r="BM1306" s="1"/>
      <c r="BN1306" s="103"/>
      <c r="BO1306" s="147"/>
      <c r="BQ1306" s="147"/>
      <c r="BR1306" s="6"/>
      <c r="BS1306" s="11"/>
      <c r="BT1306" s="105"/>
      <c r="BU1306" s="105"/>
      <c r="BW1306" s="5"/>
      <c r="BX1306" s="5"/>
      <c r="CA1306" s="6"/>
      <c r="CB1306" s="1"/>
      <c r="CD1306" s="23"/>
      <c r="CE1306" s="6"/>
      <c r="CF1306" s="8"/>
      <c r="CG1306" s="107"/>
      <c r="CI1306" s="109"/>
      <c r="CK1306" s="10"/>
      <c r="CL1306" s="106"/>
      <c r="CR1306" s="1"/>
      <c r="CS1306" s="1"/>
      <c r="CT1306" s="1"/>
    </row>
    <row r="1307" spans="1:100">
      <c r="B1307" s="2"/>
      <c r="F1307" s="2"/>
      <c r="H1307" s="3"/>
      <c r="I1307" s="3"/>
      <c r="J1307" s="3"/>
      <c r="K1307" s="3"/>
      <c r="L1307" s="1"/>
      <c r="M1307" s="4"/>
      <c r="O1307" s="1"/>
      <c r="U1307" s="1"/>
      <c r="V1307"/>
      <c r="X1307" s="111"/>
      <c r="Z1307"/>
      <c r="AA1307"/>
      <c r="AB1307"/>
      <c r="AD1307" s="103"/>
      <c r="AE1307" s="103"/>
      <c r="AH1307"/>
      <c r="AK1307" s="107"/>
      <c r="AL1307" s="107"/>
      <c r="AM1307" s="1"/>
      <c r="AP1307" s="100"/>
      <c r="AQ1307" s="100"/>
      <c r="AR1307" s="100"/>
      <c r="AS1307" s="3"/>
      <c r="AT1307" s="151"/>
      <c r="AU1307"/>
      <c r="AV1307" s="147"/>
      <c r="AY1307" s="182"/>
      <c r="BA1307" s="100"/>
      <c r="BB1307" s="100"/>
      <c r="BC1307" s="147"/>
      <c r="BE1307" s="1"/>
      <c r="BI1307"/>
      <c r="BK1307" s="103"/>
      <c r="BL1307" s="152"/>
      <c r="BM1307" s="1"/>
      <c r="BN1307" s="103"/>
      <c r="BO1307" s="147"/>
      <c r="BQ1307" s="147"/>
      <c r="BR1307" s="6"/>
      <c r="BS1307" s="11"/>
      <c r="BT1307" s="105"/>
      <c r="BU1307" s="105"/>
      <c r="BW1307" s="5"/>
      <c r="BX1307" s="5"/>
      <c r="CA1307" s="6"/>
      <c r="CB1307" s="1"/>
      <c r="CD1307" s="23"/>
      <c r="CE1307" s="6"/>
      <c r="CF1307" s="8"/>
      <c r="CG1307" s="107"/>
      <c r="CI1307" s="109"/>
      <c r="CK1307" s="10"/>
      <c r="CL1307" s="106"/>
      <c r="CR1307" s="1"/>
      <c r="CS1307" s="1"/>
      <c r="CT1307" s="1"/>
    </row>
    <row r="1308" spans="1:100">
      <c r="B1308" s="2"/>
      <c r="F1308" s="2"/>
      <c r="H1308" s="3"/>
      <c r="I1308" s="3"/>
      <c r="J1308" s="3"/>
      <c r="K1308" s="3"/>
      <c r="L1308" s="1"/>
      <c r="M1308" s="4"/>
      <c r="O1308" s="1"/>
      <c r="U1308" s="1"/>
      <c r="V1308"/>
      <c r="X1308" s="111"/>
      <c r="Z1308"/>
      <c r="AA1308"/>
      <c r="AB1308"/>
      <c r="AD1308" s="103"/>
      <c r="AE1308" s="103"/>
      <c r="AH1308"/>
      <c r="AK1308" s="107"/>
      <c r="AL1308" s="107"/>
      <c r="AM1308" s="1"/>
      <c r="AP1308" s="100"/>
      <c r="AQ1308" s="100"/>
      <c r="AR1308" s="100"/>
      <c r="AS1308" s="3"/>
      <c r="AT1308" s="151"/>
      <c r="AU1308"/>
      <c r="AV1308" s="147"/>
      <c r="AY1308" s="182"/>
      <c r="BA1308" s="100"/>
      <c r="BB1308" s="100"/>
      <c r="BC1308" s="147"/>
      <c r="BE1308" s="1"/>
      <c r="BI1308"/>
      <c r="BK1308"/>
      <c r="BL1308" s="152"/>
      <c r="BM1308" s="1"/>
      <c r="BN1308" s="103"/>
      <c r="BO1308" s="147"/>
      <c r="BQ1308" s="147"/>
      <c r="BR1308" s="6"/>
      <c r="BS1308" s="11"/>
      <c r="BT1308" s="105"/>
      <c r="BU1308" s="105"/>
      <c r="BW1308" s="5"/>
      <c r="BX1308" s="5"/>
      <c r="CA1308" s="6"/>
      <c r="CB1308" s="1"/>
      <c r="CD1308" s="23"/>
      <c r="CE1308" s="6"/>
      <c r="CF1308" s="8"/>
      <c r="CG1308" s="107"/>
      <c r="CI1308" s="109"/>
      <c r="CK1308" s="10"/>
      <c r="CL1308" s="106"/>
      <c r="CR1308" s="1"/>
      <c r="CS1308" s="1"/>
      <c r="CT1308" s="1"/>
    </row>
    <row r="1309" spans="1:100">
      <c r="B1309" s="2"/>
      <c r="F1309" s="2"/>
      <c r="H1309" s="3"/>
      <c r="I1309" s="3"/>
      <c r="J1309" s="3"/>
      <c r="K1309" s="3"/>
      <c r="L1309" s="1"/>
      <c r="M1309" s="4"/>
      <c r="O1309" s="1"/>
      <c r="U1309" s="1"/>
      <c r="V1309"/>
      <c r="X1309" s="111"/>
      <c r="Z1309"/>
      <c r="AA1309"/>
      <c r="AB1309"/>
      <c r="AD1309" s="103"/>
      <c r="AE1309" s="103"/>
      <c r="AH1309"/>
      <c r="AK1309" s="107"/>
      <c r="AL1309" s="107"/>
      <c r="AM1309" s="1"/>
      <c r="AP1309" s="100"/>
      <c r="AQ1309" s="100"/>
      <c r="AR1309" s="100"/>
      <c r="AS1309" s="3"/>
      <c r="AT1309" s="151"/>
      <c r="AU1309"/>
      <c r="AV1309" s="147"/>
      <c r="AY1309" s="182"/>
      <c r="BA1309" s="100"/>
      <c r="BB1309" s="100"/>
      <c r="BC1309" s="147"/>
      <c r="BE1309" s="1"/>
      <c r="BI1309"/>
      <c r="BK1309"/>
      <c r="BL1309" s="152"/>
      <c r="BM1309" s="1"/>
      <c r="BN1309" s="103"/>
      <c r="BO1309" s="147"/>
      <c r="BQ1309" s="147"/>
      <c r="BR1309" s="6"/>
      <c r="BS1309" s="11"/>
      <c r="BT1309" s="105"/>
      <c r="BU1309" s="105"/>
      <c r="BW1309" s="5"/>
      <c r="BX1309" s="5"/>
      <c r="CA1309" s="6"/>
      <c r="CB1309" s="1"/>
      <c r="CD1309" s="23"/>
      <c r="CE1309" s="6"/>
      <c r="CF1309" s="8"/>
      <c r="CG1309" s="107"/>
      <c r="CI1309" s="109"/>
      <c r="CK1309" s="10"/>
      <c r="CL1309" s="106"/>
      <c r="CR1309" s="1"/>
      <c r="CS1309" s="1"/>
      <c r="CT1309" s="1"/>
    </row>
    <row r="1310" spans="1:100">
      <c r="B1310" s="2"/>
      <c r="F1310" s="2"/>
      <c r="H1310" s="3"/>
      <c r="I1310" s="3"/>
      <c r="J1310" s="3"/>
      <c r="K1310" s="3"/>
      <c r="L1310" s="1"/>
      <c r="M1310" s="4"/>
      <c r="O1310" s="1"/>
      <c r="U1310" s="1"/>
      <c r="V1310"/>
      <c r="X1310" s="111"/>
      <c r="Z1310"/>
      <c r="AA1310"/>
      <c r="AB1310"/>
      <c r="AD1310" s="103"/>
      <c r="AE1310" s="103"/>
      <c r="AH1310"/>
      <c r="AK1310" s="107"/>
      <c r="AL1310" s="107"/>
      <c r="AM1310" s="1"/>
      <c r="AP1310" s="100"/>
      <c r="AQ1310" s="100"/>
      <c r="AR1310" s="100"/>
      <c r="AS1310" s="3"/>
      <c r="AT1310" s="151"/>
      <c r="AU1310"/>
      <c r="AV1310" s="147"/>
      <c r="AY1310" s="182"/>
      <c r="BA1310" s="100"/>
      <c r="BB1310" s="100"/>
      <c r="BC1310" s="147"/>
      <c r="BE1310" s="1"/>
      <c r="BI1310"/>
      <c r="BK1310" s="103"/>
      <c r="BL1310" s="152"/>
      <c r="BM1310" s="1"/>
      <c r="BN1310" s="103"/>
      <c r="BO1310" s="147"/>
      <c r="BQ1310" s="147"/>
      <c r="BR1310" s="6"/>
      <c r="BS1310" s="11"/>
      <c r="BT1310" s="105"/>
      <c r="BU1310" s="105"/>
      <c r="BW1310" s="5"/>
      <c r="BX1310" s="5"/>
      <c r="CA1310" s="6"/>
      <c r="CB1310" s="1"/>
      <c r="CD1310" s="23"/>
      <c r="CE1310" s="6"/>
      <c r="CF1310" s="8"/>
      <c r="CG1310" s="107"/>
      <c r="CI1310" s="109"/>
      <c r="CK1310" s="10"/>
      <c r="CL1310" s="106"/>
      <c r="CR1310" s="1"/>
      <c r="CS1310" s="1"/>
      <c r="CT1310" s="1"/>
    </row>
    <row r="1311" spans="1:100">
      <c r="B1311" s="2"/>
      <c r="F1311" s="2"/>
      <c r="H1311" s="3"/>
      <c r="I1311" s="3"/>
      <c r="J1311" s="3"/>
      <c r="K1311" s="3"/>
      <c r="L1311" s="1"/>
      <c r="M1311" s="4"/>
      <c r="O1311" s="1"/>
      <c r="U1311" s="1"/>
      <c r="V1311"/>
      <c r="X1311" s="111"/>
      <c r="Z1311"/>
      <c r="AA1311"/>
      <c r="AB1311"/>
      <c r="AD1311" s="103"/>
      <c r="AE1311" s="103"/>
      <c r="AH1311"/>
      <c r="AK1311" s="107"/>
      <c r="AL1311" s="107"/>
      <c r="AM1311" s="1"/>
      <c r="AP1311" s="100"/>
      <c r="AQ1311" s="100"/>
      <c r="AR1311" s="100"/>
      <c r="AS1311" s="3"/>
      <c r="AT1311" s="151"/>
      <c r="AU1311"/>
      <c r="AV1311" s="147"/>
      <c r="AY1311" s="182"/>
      <c r="BA1311" s="100"/>
      <c r="BB1311" s="100"/>
      <c r="BC1311" s="147"/>
      <c r="BE1311" s="1"/>
      <c r="BI1311"/>
      <c r="BK1311" s="103"/>
      <c r="BL1311" s="152"/>
      <c r="BM1311" s="1"/>
      <c r="BN1311" s="103"/>
      <c r="BO1311" s="147"/>
      <c r="BQ1311" s="147"/>
      <c r="BR1311" s="6"/>
      <c r="BS1311" s="11"/>
      <c r="BT1311" s="105"/>
      <c r="BU1311" s="105"/>
      <c r="BW1311" s="5"/>
      <c r="BX1311" s="5"/>
      <c r="CA1311" s="6"/>
      <c r="CB1311" s="1"/>
      <c r="CD1311" s="23"/>
      <c r="CE1311" s="6"/>
      <c r="CF1311" s="8"/>
      <c r="CG1311" s="107"/>
      <c r="CI1311" s="109"/>
      <c r="CK1311" s="10"/>
      <c r="CL1311" s="106"/>
      <c r="CR1311" s="1"/>
      <c r="CS1311" s="1"/>
      <c r="CT1311" s="1"/>
    </row>
    <row r="1312" spans="1:100">
      <c r="B1312" s="2"/>
      <c r="F1312" s="2"/>
      <c r="H1312" s="3"/>
      <c r="I1312" s="3"/>
      <c r="J1312" s="3"/>
      <c r="K1312" s="3"/>
      <c r="L1312" s="1"/>
      <c r="M1312" s="4"/>
      <c r="O1312" s="1"/>
      <c r="U1312" s="1"/>
      <c r="V1312"/>
      <c r="X1312" s="111"/>
      <c r="Y1312" s="147"/>
      <c r="Z1312" s="147"/>
      <c r="AA1312"/>
      <c r="AB1312"/>
      <c r="AD1312" s="103"/>
      <c r="AE1312" s="103"/>
      <c r="AH1312"/>
      <c r="AK1312" s="107"/>
      <c r="AL1312" s="107"/>
      <c r="AM1312" s="1"/>
      <c r="AP1312" s="100"/>
      <c r="AQ1312" s="100"/>
      <c r="AR1312" s="100"/>
      <c r="AS1312" s="3"/>
      <c r="AT1312" s="151"/>
      <c r="AU1312"/>
      <c r="AV1312" s="147"/>
      <c r="AY1312" s="182"/>
      <c r="BA1312" s="100"/>
      <c r="BB1312" s="100"/>
      <c r="BC1312" s="147"/>
      <c r="BE1312" s="1"/>
      <c r="BI1312"/>
      <c r="BK1312" s="103"/>
      <c r="BL1312" s="152"/>
      <c r="BM1312" s="1"/>
      <c r="BN1312" s="103"/>
      <c r="BO1312" s="147"/>
      <c r="BQ1312" s="147"/>
      <c r="BR1312" s="147"/>
      <c r="BS1312" s="11"/>
      <c r="BT1312" s="105"/>
      <c r="BU1312" s="105"/>
      <c r="BW1312" s="5"/>
      <c r="BX1312" s="5"/>
      <c r="CA1312" s="6"/>
      <c r="CB1312" s="1"/>
      <c r="CD1312" s="23"/>
      <c r="CE1312" s="6"/>
      <c r="CF1312" s="8"/>
      <c r="CG1312" s="107"/>
      <c r="CI1312" s="109"/>
      <c r="CK1312" s="10"/>
      <c r="CL1312" s="106"/>
      <c r="CR1312" s="1"/>
      <c r="CS1312" s="1"/>
      <c r="CT1312" s="1"/>
    </row>
    <row r="1313" spans="1:98">
      <c r="B1313" s="2"/>
      <c r="F1313" s="2"/>
      <c r="H1313" s="3"/>
      <c r="I1313" s="3"/>
      <c r="J1313" s="3"/>
      <c r="K1313" s="3"/>
      <c r="L1313" s="1"/>
      <c r="M1313" s="4"/>
      <c r="O1313" s="1"/>
      <c r="U1313" s="1"/>
      <c r="V1313"/>
      <c r="X1313" s="111"/>
      <c r="Z1313"/>
      <c r="AA1313"/>
      <c r="AB1313"/>
      <c r="AD1313" s="103"/>
      <c r="AE1313" s="103"/>
      <c r="AH1313"/>
      <c r="AK1313" s="107"/>
      <c r="AL1313" s="107"/>
      <c r="AM1313" s="1"/>
      <c r="AP1313" s="100"/>
      <c r="AQ1313" s="100"/>
      <c r="AR1313" s="100"/>
      <c r="AS1313" s="3"/>
      <c r="AT1313" s="151"/>
      <c r="AU1313"/>
      <c r="AV1313" s="147"/>
      <c r="AY1313" s="182"/>
      <c r="BA1313" s="100"/>
      <c r="BB1313" s="100"/>
      <c r="BC1313" s="147"/>
      <c r="BE1313" s="1"/>
      <c r="BI1313"/>
      <c r="BK1313" s="103"/>
      <c r="BL1313" s="152"/>
      <c r="BM1313" s="1"/>
      <c r="BN1313" s="103"/>
      <c r="BO1313" s="147"/>
      <c r="BQ1313" s="147"/>
      <c r="BR1313" s="6"/>
      <c r="BS1313" s="11"/>
      <c r="BT1313" s="105"/>
      <c r="BU1313" s="105"/>
      <c r="BW1313" s="5"/>
      <c r="BX1313" s="5"/>
      <c r="CA1313" s="6"/>
      <c r="CB1313" s="1"/>
      <c r="CD1313" s="23"/>
      <c r="CE1313" s="6"/>
      <c r="CF1313" s="8"/>
      <c r="CG1313" s="107"/>
      <c r="CI1313" s="109"/>
      <c r="CK1313" s="10"/>
      <c r="CL1313" s="106"/>
      <c r="CR1313" s="1"/>
      <c r="CS1313" s="1"/>
      <c r="CT1313" s="1"/>
    </row>
    <row r="1314" spans="1:98">
      <c r="B1314" s="2"/>
      <c r="F1314" s="2"/>
      <c r="H1314" s="3"/>
      <c r="I1314" s="3"/>
      <c r="J1314" s="3"/>
      <c r="K1314" s="3"/>
      <c r="L1314" s="1"/>
      <c r="M1314" s="4"/>
      <c r="O1314" s="1"/>
      <c r="U1314" s="1"/>
      <c r="V1314"/>
      <c r="X1314" s="111"/>
      <c r="Z1314"/>
      <c r="AA1314"/>
      <c r="AB1314"/>
      <c r="AD1314" s="103"/>
      <c r="AE1314" s="103"/>
      <c r="AH1314"/>
      <c r="AK1314" s="107"/>
      <c r="AL1314" s="107"/>
      <c r="AM1314" s="1"/>
      <c r="AP1314" s="100"/>
      <c r="AQ1314" s="100"/>
      <c r="AR1314" s="100"/>
      <c r="AS1314" s="3"/>
      <c r="AT1314" s="151"/>
      <c r="AU1314"/>
      <c r="AV1314" s="147"/>
      <c r="AY1314" s="182"/>
      <c r="BA1314" s="100"/>
      <c r="BB1314" s="100"/>
      <c r="BC1314" s="147"/>
      <c r="BE1314" s="1"/>
      <c r="BI1314"/>
      <c r="BK1314" s="103"/>
      <c r="BL1314" s="152"/>
      <c r="BM1314" s="1"/>
      <c r="BN1314" s="103"/>
      <c r="BO1314" s="147"/>
      <c r="BQ1314" s="147"/>
      <c r="BR1314" s="6"/>
      <c r="BS1314" s="11"/>
      <c r="BT1314" s="105"/>
      <c r="BU1314" s="105"/>
      <c r="BW1314" s="5"/>
      <c r="BX1314" s="5"/>
      <c r="CA1314" s="6"/>
      <c r="CB1314" s="1"/>
      <c r="CD1314" s="23"/>
      <c r="CE1314" s="6"/>
      <c r="CF1314" s="8"/>
      <c r="CG1314" s="107"/>
      <c r="CI1314" s="109"/>
      <c r="CK1314" s="10"/>
      <c r="CL1314" s="106"/>
      <c r="CR1314" s="1"/>
      <c r="CS1314" s="1"/>
      <c r="CT1314" s="1"/>
    </row>
    <row r="1315" spans="1:98">
      <c r="B1315" s="2"/>
      <c r="F1315" s="2"/>
      <c r="H1315" s="3"/>
      <c r="I1315" s="3"/>
      <c r="J1315" s="3"/>
      <c r="K1315" s="3"/>
      <c r="L1315" s="1"/>
      <c r="M1315" s="4"/>
      <c r="O1315" s="1"/>
      <c r="U1315" s="1"/>
      <c r="V1315"/>
      <c r="X1315" s="111"/>
      <c r="Z1315"/>
      <c r="AA1315"/>
      <c r="AB1315"/>
      <c r="AD1315" s="103"/>
      <c r="AE1315" s="103"/>
      <c r="AH1315"/>
      <c r="AK1315" s="107"/>
      <c r="AL1315" s="107"/>
      <c r="AM1315" s="1"/>
      <c r="AP1315" s="100"/>
      <c r="AQ1315" s="100"/>
      <c r="AR1315" s="100"/>
      <c r="AS1315" s="3"/>
      <c r="AT1315" s="151"/>
      <c r="AU1315"/>
      <c r="AV1315" s="147"/>
      <c r="AY1315" s="182"/>
      <c r="BA1315" s="100"/>
      <c r="BB1315" s="100"/>
      <c r="BC1315" s="147"/>
      <c r="BE1315" s="1"/>
      <c r="BI1315"/>
      <c r="BK1315" s="103"/>
      <c r="BL1315" s="152"/>
      <c r="BM1315" s="1"/>
      <c r="BN1315" s="103"/>
      <c r="BO1315" s="147"/>
      <c r="BQ1315" s="147"/>
      <c r="BR1315" s="6"/>
      <c r="BS1315" s="11"/>
      <c r="BT1315" s="105"/>
      <c r="BU1315" s="105"/>
      <c r="BW1315" s="5"/>
      <c r="BX1315" s="5"/>
      <c r="CA1315" s="6"/>
      <c r="CB1315" s="1"/>
      <c r="CD1315" s="23"/>
      <c r="CE1315" s="6"/>
      <c r="CF1315" s="8"/>
      <c r="CG1315" s="107"/>
      <c r="CI1315" s="109"/>
      <c r="CK1315" s="10"/>
      <c r="CL1315" s="106"/>
      <c r="CR1315" s="1"/>
      <c r="CS1315" s="1"/>
      <c r="CT1315" s="1"/>
    </row>
    <row r="1316" spans="1:98">
      <c r="B1316" s="2"/>
      <c r="F1316" s="2"/>
      <c r="H1316" s="3"/>
      <c r="I1316" s="3"/>
      <c r="J1316" s="3"/>
      <c r="K1316" s="3"/>
      <c r="L1316" s="1"/>
      <c r="M1316" s="4"/>
      <c r="O1316" s="1"/>
      <c r="U1316" s="1"/>
      <c r="V1316"/>
      <c r="X1316" s="111"/>
      <c r="Z1316"/>
      <c r="AA1316"/>
      <c r="AB1316"/>
      <c r="AD1316" s="103"/>
      <c r="AE1316" s="103"/>
      <c r="AH1316"/>
      <c r="AK1316" s="5"/>
      <c r="AL1316" s="107"/>
      <c r="AM1316" s="1"/>
      <c r="AP1316" s="100"/>
      <c r="AQ1316" s="100"/>
      <c r="AR1316" s="100"/>
      <c r="AS1316" s="3"/>
      <c r="AT1316" s="151"/>
      <c r="AU1316"/>
      <c r="AV1316" s="147"/>
      <c r="AY1316" s="182"/>
      <c r="BA1316" s="100"/>
      <c r="BB1316" s="100"/>
      <c r="BC1316" s="147"/>
      <c r="BE1316" s="1"/>
      <c r="BI1316"/>
      <c r="BK1316" s="103"/>
      <c r="BL1316" s="152"/>
      <c r="BM1316" s="1"/>
      <c r="BN1316" s="103"/>
      <c r="BO1316" s="147"/>
      <c r="BQ1316" s="147"/>
      <c r="BR1316" s="6"/>
      <c r="BS1316" s="11"/>
      <c r="BT1316" s="105"/>
      <c r="BU1316" s="105"/>
      <c r="BW1316" s="5"/>
      <c r="BX1316" s="5"/>
      <c r="CA1316" s="6"/>
      <c r="CB1316" s="1"/>
      <c r="CD1316" s="23"/>
      <c r="CE1316" s="6"/>
      <c r="CF1316" s="8"/>
      <c r="CG1316" s="107"/>
      <c r="CI1316" s="109"/>
      <c r="CK1316" s="10"/>
      <c r="CL1316" s="106"/>
      <c r="CR1316" s="1"/>
      <c r="CS1316" s="1"/>
      <c r="CT1316" s="1"/>
    </row>
    <row r="1317" spans="1:98">
      <c r="B1317" s="2"/>
      <c r="F1317" s="2"/>
      <c r="H1317" s="3"/>
      <c r="I1317" s="3"/>
      <c r="J1317" s="3"/>
      <c r="K1317" s="3"/>
      <c r="L1317" s="1"/>
      <c r="M1317" s="4"/>
      <c r="O1317" s="1"/>
      <c r="U1317" s="1"/>
      <c r="V1317"/>
      <c r="X1317" s="111"/>
      <c r="Z1317"/>
      <c r="AA1317"/>
      <c r="AB1317"/>
      <c r="AD1317" s="103"/>
      <c r="AE1317" s="103"/>
      <c r="AH1317"/>
      <c r="AK1317" s="107"/>
      <c r="AL1317" s="107"/>
      <c r="AM1317" s="1"/>
      <c r="AP1317" s="100"/>
      <c r="AQ1317" s="100"/>
      <c r="AR1317" s="100"/>
      <c r="AS1317" s="3"/>
      <c r="AT1317" s="151"/>
      <c r="AU1317"/>
      <c r="AV1317" s="147"/>
      <c r="AY1317" s="182"/>
      <c r="BA1317" s="100"/>
      <c r="BB1317" s="100"/>
      <c r="BC1317" s="147"/>
      <c r="BE1317" s="1"/>
      <c r="BI1317"/>
      <c r="BK1317" s="103"/>
      <c r="BL1317" s="152"/>
      <c r="BM1317" s="1"/>
      <c r="BN1317" s="103"/>
      <c r="BO1317" s="147"/>
      <c r="BQ1317" s="147"/>
      <c r="BR1317" s="6"/>
      <c r="BS1317" s="11"/>
      <c r="BT1317" s="105"/>
      <c r="BU1317" s="105"/>
      <c r="BW1317" s="5"/>
      <c r="BX1317" s="5"/>
      <c r="CA1317" s="6"/>
      <c r="CB1317" s="1"/>
      <c r="CD1317" s="23"/>
      <c r="CE1317" s="6"/>
      <c r="CF1317" s="8"/>
      <c r="CG1317" s="107"/>
      <c r="CI1317" s="109"/>
      <c r="CK1317" s="10"/>
      <c r="CL1317" s="106"/>
      <c r="CR1317" s="1"/>
      <c r="CS1317" s="1"/>
      <c r="CT1317" s="1"/>
    </row>
    <row r="1318" spans="1:98">
      <c r="B1318" s="2"/>
      <c r="F1318" s="2"/>
      <c r="H1318" s="3"/>
      <c r="I1318" s="3"/>
      <c r="J1318" s="3"/>
      <c r="K1318" s="3"/>
      <c r="L1318" s="1"/>
      <c r="M1318" s="4"/>
      <c r="O1318" s="1"/>
      <c r="U1318" s="1"/>
      <c r="V1318"/>
      <c r="X1318" s="111"/>
      <c r="Z1318"/>
      <c r="AA1318"/>
      <c r="AB1318"/>
      <c r="AD1318" s="103"/>
      <c r="AE1318" s="103"/>
      <c r="AH1318"/>
      <c r="AK1318" s="107"/>
      <c r="AL1318" s="107"/>
      <c r="AM1318" s="1"/>
      <c r="AP1318" s="100"/>
      <c r="AQ1318" s="100"/>
      <c r="AR1318" s="100"/>
      <c r="AS1318" s="3"/>
      <c r="AT1318" s="151"/>
      <c r="AU1318"/>
      <c r="AV1318" s="147"/>
      <c r="AY1318" s="182"/>
      <c r="BA1318" s="100"/>
      <c r="BB1318" s="100"/>
      <c r="BC1318" s="147"/>
      <c r="BE1318" s="1"/>
      <c r="BI1318"/>
      <c r="BK1318" s="103"/>
      <c r="BL1318" s="152"/>
      <c r="BM1318" s="1"/>
      <c r="BN1318" s="103"/>
      <c r="BO1318" s="147"/>
      <c r="BQ1318" s="147"/>
      <c r="BR1318" s="6"/>
      <c r="BS1318" s="11"/>
      <c r="BT1318" s="105"/>
      <c r="BU1318" s="105"/>
      <c r="BW1318" s="5"/>
      <c r="BX1318" s="5"/>
      <c r="CA1318" s="6"/>
      <c r="CB1318" s="1"/>
      <c r="CD1318" s="23"/>
      <c r="CE1318" s="6"/>
      <c r="CF1318" s="8"/>
      <c r="CG1318" s="107"/>
      <c r="CI1318" s="109"/>
      <c r="CK1318" s="10"/>
      <c r="CL1318" s="106"/>
      <c r="CR1318" s="1"/>
      <c r="CS1318" s="1"/>
      <c r="CT1318" s="1"/>
    </row>
    <row r="1319" spans="1:98">
      <c r="B1319" s="2"/>
      <c r="F1319" s="2"/>
      <c r="H1319" s="3"/>
      <c r="I1319" s="3"/>
      <c r="J1319" s="3"/>
      <c r="K1319" s="3"/>
      <c r="L1319" s="1"/>
      <c r="M1319" s="4"/>
      <c r="O1319" s="1"/>
      <c r="U1319" s="1"/>
      <c r="V1319"/>
      <c r="X1319" s="111"/>
      <c r="Z1319"/>
      <c r="AA1319"/>
      <c r="AB1319"/>
      <c r="AD1319" s="103"/>
      <c r="AE1319" s="103"/>
      <c r="AH1319"/>
      <c r="AK1319" s="107"/>
      <c r="AL1319" s="107"/>
      <c r="AM1319" s="1"/>
      <c r="AP1319" s="100"/>
      <c r="AQ1319" s="100"/>
      <c r="AR1319" s="100"/>
      <c r="AS1319" s="3"/>
      <c r="AT1319" s="151"/>
      <c r="AU1319"/>
      <c r="AV1319" s="147"/>
      <c r="AY1319" s="182"/>
      <c r="BA1319" s="100"/>
      <c r="BB1319" s="100"/>
      <c r="BC1319" s="147"/>
      <c r="BE1319" s="1"/>
      <c r="BI1319"/>
      <c r="BK1319" s="103"/>
      <c r="BL1319" s="152"/>
      <c r="BM1319" s="1"/>
      <c r="BN1319" s="103"/>
      <c r="BO1319" s="147"/>
      <c r="BQ1319" s="147"/>
      <c r="BR1319" s="6"/>
      <c r="BS1319" s="11"/>
      <c r="BT1319" s="105"/>
      <c r="BU1319" s="105"/>
      <c r="BW1319" s="5"/>
      <c r="BX1319" s="5"/>
      <c r="CA1319" s="6"/>
      <c r="CB1319" s="1"/>
      <c r="CD1319" s="23"/>
      <c r="CE1319" s="6"/>
      <c r="CF1319" s="8"/>
      <c r="CG1319" s="107"/>
      <c r="CI1319" s="109"/>
      <c r="CK1319" s="10"/>
      <c r="CL1319" s="106"/>
      <c r="CR1319" s="1"/>
      <c r="CS1319" s="1"/>
      <c r="CT1319" s="1"/>
    </row>
    <row r="1320" spans="1:98">
      <c r="B1320" s="2"/>
      <c r="F1320" s="2"/>
      <c r="H1320" s="3"/>
      <c r="I1320" s="3"/>
      <c r="J1320" s="3"/>
      <c r="K1320" s="3"/>
      <c r="L1320" s="1"/>
      <c r="M1320" s="4"/>
      <c r="O1320" s="1"/>
      <c r="U1320" s="1"/>
      <c r="V1320"/>
      <c r="X1320" s="111"/>
      <c r="Z1320"/>
      <c r="AA1320"/>
      <c r="AB1320"/>
      <c r="AD1320" s="103"/>
      <c r="AE1320" s="103"/>
      <c r="AH1320"/>
      <c r="AK1320" s="107"/>
      <c r="AL1320" s="107"/>
      <c r="AM1320" s="1"/>
      <c r="AP1320" s="100"/>
      <c r="AQ1320" s="100"/>
      <c r="AR1320" s="100"/>
      <c r="AS1320" s="3"/>
      <c r="AT1320" s="151"/>
      <c r="AU1320"/>
      <c r="AV1320" s="147"/>
      <c r="AY1320" s="182"/>
      <c r="BA1320" s="100"/>
      <c r="BB1320" s="100"/>
      <c r="BC1320" s="147"/>
      <c r="BE1320" s="1"/>
      <c r="BI1320"/>
      <c r="BK1320" s="103"/>
      <c r="BL1320" s="152"/>
      <c r="BM1320" s="1"/>
      <c r="BN1320" s="103"/>
      <c r="BO1320" s="147"/>
      <c r="BQ1320" s="147"/>
      <c r="BR1320" s="6"/>
      <c r="BS1320" s="11"/>
      <c r="BT1320" s="105"/>
      <c r="BU1320" s="105"/>
      <c r="BW1320" s="5"/>
      <c r="BX1320" s="5"/>
      <c r="CA1320" s="6"/>
      <c r="CB1320" s="1"/>
      <c r="CD1320" s="23"/>
      <c r="CE1320" s="6"/>
      <c r="CF1320" s="8"/>
      <c r="CG1320" s="107"/>
      <c r="CI1320" s="109"/>
      <c r="CK1320" s="10"/>
      <c r="CL1320" s="106"/>
      <c r="CR1320" s="1"/>
      <c r="CS1320" s="1"/>
      <c r="CT1320" s="1"/>
    </row>
    <row r="1321" spans="1:98">
      <c r="A1321" s="158"/>
      <c r="B1321" s="158"/>
      <c r="C1321" s="144"/>
      <c r="D1321" s="144"/>
      <c r="E1321" s="158"/>
      <c r="F1321" s="158"/>
      <c r="G1321" s="137"/>
      <c r="H1321" s="137"/>
      <c r="I1321" s="137"/>
      <c r="J1321" s="137"/>
      <c r="K1321" s="137"/>
      <c r="L1321" s="1"/>
      <c r="M1321" s="4"/>
      <c r="N1321" s="144"/>
      <c r="O1321" s="144"/>
      <c r="P1321" s="145"/>
      <c r="Q1321" s="145"/>
      <c r="R1321" s="145"/>
      <c r="S1321" s="145"/>
      <c r="T1321" s="144"/>
      <c r="U1321" s="144"/>
      <c r="V1321" s="145"/>
      <c r="W1321" s="144"/>
      <c r="X1321" s="172"/>
      <c r="Y1321" s="141"/>
      <c r="Z1321" s="145"/>
      <c r="AA1321" s="145"/>
      <c r="AB1321" s="145"/>
      <c r="AC1321" s="143"/>
      <c r="AD1321" s="141"/>
      <c r="AE1321" s="141"/>
      <c r="AF1321" s="145"/>
      <c r="AG1321" s="145"/>
      <c r="AH1321" s="145"/>
      <c r="AI1321" s="138"/>
      <c r="AJ1321" s="138"/>
      <c r="AK1321" s="175"/>
      <c r="AL1321" s="175"/>
      <c r="AM1321" s="144"/>
      <c r="AN1321" s="145"/>
      <c r="AO1321" s="145"/>
      <c r="AP1321" s="140"/>
      <c r="AQ1321" s="140"/>
      <c r="AR1321" s="140"/>
      <c r="AS1321" s="137"/>
      <c r="AT1321" s="176"/>
      <c r="AU1321" s="145"/>
      <c r="AV1321" s="173"/>
      <c r="AW1321" s="137"/>
      <c r="AX1321" s="145"/>
      <c r="AY1321" s="183"/>
      <c r="AZ1321" s="145"/>
      <c r="BA1321" s="140"/>
      <c r="BB1321" s="140"/>
      <c r="BC1321" s="173"/>
      <c r="BD1321" s="144"/>
      <c r="BE1321" s="144"/>
      <c r="BF1321" s="145"/>
      <c r="BG1321" s="145"/>
      <c r="BH1321" s="145"/>
      <c r="BI1321" s="145"/>
      <c r="BJ1321" s="144"/>
      <c r="BK1321" s="141"/>
      <c r="BL1321" s="186"/>
      <c r="BM1321" s="144"/>
      <c r="BN1321" s="141"/>
      <c r="BO1321" s="173"/>
      <c r="BP1321" s="144"/>
      <c r="BQ1321" s="173"/>
      <c r="BR1321" s="144"/>
      <c r="BS1321" s="137"/>
      <c r="BT1321" s="105"/>
      <c r="BU1321" s="105"/>
      <c r="BV1321" s="145"/>
      <c r="BW1321" s="5"/>
      <c r="BX1321" s="5"/>
      <c r="CA1321" s="6"/>
      <c r="CB1321" s="144"/>
      <c r="CC1321" s="145"/>
      <c r="CD1321" s="187"/>
      <c r="CE1321" s="134"/>
      <c r="CF1321" s="8"/>
      <c r="CG1321" s="175"/>
      <c r="CH1321" s="144"/>
      <c r="CI1321" s="177"/>
      <c r="CJ1321" s="139"/>
      <c r="CK1321" s="139"/>
      <c r="CL1321" s="136"/>
      <c r="CM1321" s="144"/>
      <c r="CN1321" s="144"/>
      <c r="CO1321" s="144"/>
      <c r="CR1321" s="1"/>
      <c r="CS1321" s="1"/>
      <c r="CT1321" s="1"/>
    </row>
    <row r="1322" spans="1:98">
      <c r="B1322" s="2"/>
      <c r="F1322" s="2"/>
      <c r="H1322" s="3"/>
      <c r="I1322" s="3"/>
      <c r="J1322" s="3"/>
      <c r="K1322" s="3"/>
      <c r="L1322" s="1"/>
      <c r="M1322" s="4"/>
      <c r="O1322" s="1"/>
      <c r="U1322" s="1"/>
      <c r="V1322"/>
      <c r="X1322" s="111"/>
      <c r="Z1322"/>
      <c r="AA1322"/>
      <c r="AB1322"/>
      <c r="AD1322" s="103"/>
      <c r="AE1322" s="103"/>
      <c r="AH1322"/>
      <c r="AK1322" s="107"/>
      <c r="AL1322" s="107"/>
      <c r="AM1322" s="1"/>
      <c r="AP1322" s="100"/>
      <c r="AQ1322" s="100"/>
      <c r="AR1322" s="100"/>
      <c r="AS1322" s="3"/>
      <c r="AT1322" s="151"/>
      <c r="AU1322"/>
      <c r="AV1322" s="147"/>
      <c r="AY1322" s="182"/>
      <c r="BA1322" s="100"/>
      <c r="BB1322" s="100"/>
      <c r="BC1322" s="147"/>
      <c r="BE1322" s="1"/>
      <c r="BI1322"/>
      <c r="BK1322" s="103"/>
      <c r="BL1322" s="152"/>
      <c r="BM1322" s="1"/>
      <c r="BN1322" s="103"/>
      <c r="BO1322" s="147"/>
      <c r="BQ1322" s="147"/>
      <c r="BR1322" s="6"/>
      <c r="BS1322" s="11"/>
      <c r="BT1322" s="105"/>
      <c r="BU1322" s="105"/>
      <c r="BW1322" s="5"/>
      <c r="BX1322" s="5"/>
      <c r="CA1322" s="6"/>
      <c r="CB1322" s="1"/>
      <c r="CD1322" s="23"/>
      <c r="CE1322" s="6"/>
      <c r="CF1322" s="8"/>
      <c r="CG1322" s="107"/>
      <c r="CI1322" s="109"/>
      <c r="CK1322" s="10"/>
      <c r="CL1322" s="106"/>
      <c r="CR1322" s="1"/>
      <c r="CS1322" s="1"/>
      <c r="CT1322" s="1"/>
    </row>
    <row r="1323" spans="1:98">
      <c r="B1323" s="2"/>
      <c r="F1323" s="2"/>
      <c r="H1323" s="3"/>
      <c r="I1323" s="3"/>
      <c r="J1323" s="3"/>
      <c r="K1323" s="3"/>
      <c r="L1323" s="1"/>
      <c r="M1323" s="4"/>
      <c r="O1323" s="1"/>
      <c r="U1323" s="1"/>
      <c r="V1323"/>
      <c r="X1323" s="111"/>
      <c r="Z1323"/>
      <c r="AD1323" s="103"/>
      <c r="AE1323" s="103"/>
      <c r="AK1323" s="107"/>
      <c r="AL1323" s="107"/>
      <c r="AM1323" s="1"/>
      <c r="AP1323" s="100"/>
      <c r="AQ1323" s="100"/>
      <c r="AR1323" s="100"/>
      <c r="AS1323" s="3"/>
      <c r="AT1323" s="151"/>
      <c r="AU1323"/>
      <c r="AV1323" s="147"/>
      <c r="AY1323" s="182"/>
      <c r="BA1323" s="100"/>
      <c r="BB1323" s="100"/>
      <c r="BC1323" s="147"/>
      <c r="BE1323" s="1"/>
      <c r="BK1323"/>
      <c r="BL1323" s="152"/>
      <c r="BM1323" s="1"/>
      <c r="BN1323" s="103"/>
      <c r="BO1323" s="147"/>
      <c r="BQ1323" s="147"/>
      <c r="BR1323" s="6"/>
      <c r="BS1323" s="11"/>
      <c r="BT1323" s="105"/>
      <c r="BU1323" s="105"/>
      <c r="BW1323" s="5"/>
      <c r="BX1323" s="5"/>
      <c r="CA1323" s="6"/>
      <c r="CB1323" s="1"/>
      <c r="CD1323" s="23"/>
      <c r="CE1323" s="6"/>
      <c r="CF1323" s="8"/>
      <c r="CG1323" s="107"/>
      <c r="CI1323" s="109"/>
      <c r="CK1323" s="10"/>
      <c r="CL1323" s="106"/>
      <c r="CR1323" s="1"/>
      <c r="CS1323" s="1"/>
      <c r="CT1323" s="1"/>
    </row>
    <row r="1324" spans="1:98">
      <c r="B1324" s="2"/>
      <c r="F1324" s="2"/>
      <c r="H1324" s="3"/>
      <c r="I1324" s="3"/>
      <c r="J1324" s="3"/>
      <c r="K1324" s="3"/>
      <c r="L1324" s="1"/>
      <c r="M1324" s="4"/>
      <c r="O1324" s="1"/>
      <c r="U1324" s="1"/>
      <c r="V1324"/>
      <c r="X1324" s="111"/>
      <c r="Z1324"/>
      <c r="AA1324"/>
      <c r="AB1324"/>
      <c r="AD1324" s="103"/>
      <c r="AE1324" s="103"/>
      <c r="AH1324"/>
      <c r="AK1324" s="107"/>
      <c r="AL1324" s="107"/>
      <c r="AM1324" s="1"/>
      <c r="AP1324" s="100"/>
      <c r="AQ1324" s="100"/>
      <c r="AR1324" s="100"/>
      <c r="AS1324" s="3"/>
      <c r="AT1324" s="151"/>
      <c r="AU1324"/>
      <c r="AV1324" s="147"/>
      <c r="AY1324" s="182"/>
      <c r="BA1324" s="100"/>
      <c r="BB1324" s="100"/>
      <c r="BC1324" s="147"/>
      <c r="BE1324" s="1"/>
      <c r="BI1324"/>
      <c r="BK1324" s="103"/>
      <c r="BL1324" s="152"/>
      <c r="BM1324" s="1"/>
      <c r="BN1324" s="103"/>
      <c r="BO1324" s="147"/>
      <c r="BQ1324" s="147"/>
      <c r="BR1324" s="6"/>
      <c r="BS1324" s="11"/>
      <c r="BT1324" s="105"/>
      <c r="BU1324" s="105"/>
      <c r="BW1324" s="5"/>
      <c r="BX1324" s="5"/>
      <c r="CA1324" s="6"/>
      <c r="CB1324" s="1"/>
      <c r="CD1324" s="23"/>
      <c r="CE1324" s="6"/>
      <c r="CF1324" s="8"/>
      <c r="CG1324" s="107"/>
      <c r="CI1324" s="109"/>
      <c r="CK1324" s="10"/>
      <c r="CL1324" s="106"/>
      <c r="CR1324" s="1"/>
      <c r="CS1324" s="1"/>
      <c r="CT1324" s="1"/>
    </row>
    <row r="1325" spans="1:98">
      <c r="B1325" s="2"/>
      <c r="F1325" s="2"/>
      <c r="H1325" s="3"/>
      <c r="I1325" s="3"/>
      <c r="J1325" s="3"/>
      <c r="K1325" s="3"/>
      <c r="L1325" s="1"/>
      <c r="M1325" s="4"/>
      <c r="O1325" s="1"/>
      <c r="U1325" s="1"/>
      <c r="V1325"/>
      <c r="X1325" s="111"/>
      <c r="Z1325"/>
      <c r="AA1325"/>
      <c r="AB1325"/>
      <c r="AD1325" s="103"/>
      <c r="AE1325" s="103"/>
      <c r="AH1325"/>
      <c r="AK1325" s="107"/>
      <c r="AL1325" s="107"/>
      <c r="AM1325" s="1"/>
      <c r="AP1325" s="100"/>
      <c r="AQ1325" s="100"/>
      <c r="AR1325" s="100"/>
      <c r="AS1325" s="3"/>
      <c r="AT1325" s="151"/>
      <c r="AU1325"/>
      <c r="AV1325" s="147"/>
      <c r="AY1325" s="182"/>
      <c r="BA1325" s="100"/>
      <c r="BB1325" s="100"/>
      <c r="BC1325" s="147"/>
      <c r="BE1325" s="1"/>
      <c r="BI1325"/>
      <c r="BK1325" s="103"/>
      <c r="BL1325" s="152"/>
      <c r="BM1325" s="1"/>
      <c r="BN1325" s="103"/>
      <c r="BO1325" s="147"/>
      <c r="BQ1325" s="147"/>
      <c r="BR1325" s="6"/>
      <c r="BS1325" s="11"/>
      <c r="BT1325" s="105"/>
      <c r="BU1325" s="105"/>
      <c r="BW1325" s="5"/>
      <c r="BX1325" s="5"/>
      <c r="CA1325" s="6"/>
      <c r="CB1325" s="1"/>
      <c r="CD1325" s="23"/>
      <c r="CE1325" s="6"/>
      <c r="CF1325" s="8"/>
      <c r="CG1325" s="107"/>
      <c r="CI1325" s="109"/>
      <c r="CK1325" s="10"/>
      <c r="CL1325" s="106"/>
      <c r="CR1325" s="1"/>
      <c r="CS1325" s="1"/>
      <c r="CT1325" s="1"/>
    </row>
    <row r="1326" spans="1:98">
      <c r="B1326" s="2"/>
      <c r="F1326" s="2"/>
      <c r="H1326" s="3"/>
      <c r="I1326" s="3"/>
      <c r="J1326" s="3"/>
      <c r="K1326" s="3"/>
      <c r="L1326" s="1"/>
      <c r="M1326" s="4"/>
      <c r="O1326" s="1"/>
      <c r="U1326" s="1"/>
      <c r="V1326"/>
      <c r="X1326" s="111"/>
      <c r="Z1326"/>
      <c r="AA1326"/>
      <c r="AB1326"/>
      <c r="AD1326" s="103"/>
      <c r="AE1326" s="103"/>
      <c r="AH1326"/>
      <c r="AK1326" s="107"/>
      <c r="AL1326" s="107"/>
      <c r="AM1326" s="1"/>
      <c r="AP1326" s="100"/>
      <c r="AQ1326" s="100"/>
      <c r="AR1326" s="100"/>
      <c r="AS1326" s="3"/>
      <c r="AT1326" s="151"/>
      <c r="AU1326"/>
      <c r="AV1326" s="147"/>
      <c r="AY1326" s="182"/>
      <c r="BA1326" s="100"/>
      <c r="BB1326" s="100"/>
      <c r="BC1326" s="147"/>
      <c r="BE1326" s="1"/>
      <c r="BI1326"/>
      <c r="BK1326" s="103"/>
      <c r="BL1326" s="152"/>
      <c r="BM1326" s="1"/>
      <c r="BN1326" s="103"/>
      <c r="BO1326" s="147"/>
      <c r="BQ1326" s="147"/>
      <c r="BR1326" s="147"/>
      <c r="BS1326" s="11"/>
      <c r="BT1326" s="105"/>
      <c r="BU1326" s="105"/>
      <c r="BW1326" s="5"/>
      <c r="BX1326" s="5"/>
      <c r="CA1326" s="6"/>
      <c r="CB1326" s="1"/>
      <c r="CD1326" s="23"/>
      <c r="CE1326" s="6"/>
      <c r="CF1326" s="8"/>
      <c r="CG1326" s="107"/>
      <c r="CI1326" s="109"/>
      <c r="CK1326" s="10"/>
      <c r="CL1326" s="106"/>
      <c r="CR1326" s="1"/>
      <c r="CS1326" s="1"/>
      <c r="CT1326" s="1"/>
    </row>
    <row r="1327" spans="1:98">
      <c r="B1327" s="2"/>
      <c r="F1327" s="2"/>
      <c r="H1327" s="3"/>
      <c r="I1327" s="3"/>
      <c r="J1327" s="3"/>
      <c r="K1327" s="3"/>
      <c r="L1327" s="1"/>
      <c r="M1327" s="4"/>
      <c r="O1327" s="1"/>
      <c r="U1327" s="1"/>
      <c r="V1327"/>
      <c r="X1327" s="111"/>
      <c r="Z1327"/>
      <c r="AA1327"/>
      <c r="AB1327"/>
      <c r="AD1327" s="103"/>
      <c r="AE1327" s="103"/>
      <c r="AH1327"/>
      <c r="AK1327" s="107"/>
      <c r="AL1327" s="107"/>
      <c r="AM1327" s="1"/>
      <c r="AP1327" s="100"/>
      <c r="AQ1327" s="100"/>
      <c r="AR1327" s="100"/>
      <c r="AS1327" s="3"/>
      <c r="AT1327" s="151"/>
      <c r="AU1327"/>
      <c r="AV1327" s="147"/>
      <c r="AY1327" s="182"/>
      <c r="BA1327" s="100"/>
      <c r="BB1327" s="100"/>
      <c r="BC1327" s="147"/>
      <c r="BE1327" s="1"/>
      <c r="BI1327"/>
      <c r="BK1327" s="103"/>
      <c r="BL1327" s="152"/>
      <c r="BM1327" s="1"/>
      <c r="BN1327" s="103"/>
      <c r="BO1327" s="147"/>
      <c r="BQ1327" s="147"/>
      <c r="BR1327" s="6"/>
      <c r="BS1327" s="11"/>
      <c r="BT1327" s="105"/>
      <c r="BU1327" s="105"/>
      <c r="BW1327" s="5"/>
      <c r="BX1327" s="5"/>
      <c r="CA1327" s="6"/>
      <c r="CB1327" s="1"/>
      <c r="CD1327" s="23"/>
      <c r="CE1327" s="6"/>
      <c r="CF1327" s="8"/>
      <c r="CG1327" s="107"/>
      <c r="CI1327" s="109"/>
      <c r="CK1327" s="10"/>
      <c r="CL1327" s="106"/>
      <c r="CR1327" s="1"/>
      <c r="CS1327" s="1"/>
      <c r="CT1327" s="1"/>
    </row>
    <row r="1328" spans="1:98">
      <c r="B1328" s="2"/>
      <c r="F1328" s="2"/>
      <c r="H1328" s="3"/>
      <c r="I1328" s="3"/>
      <c r="J1328" s="3"/>
      <c r="K1328" s="3"/>
      <c r="L1328" s="1"/>
      <c r="M1328" s="4"/>
      <c r="O1328" s="1"/>
      <c r="U1328" s="1"/>
      <c r="V1328"/>
      <c r="X1328" s="111"/>
      <c r="Z1328"/>
      <c r="AA1328"/>
      <c r="AB1328"/>
      <c r="AD1328" s="103"/>
      <c r="AE1328" s="103"/>
      <c r="AH1328"/>
      <c r="AK1328" s="107"/>
      <c r="AL1328" s="107"/>
      <c r="AM1328" s="1"/>
      <c r="AP1328" s="100"/>
      <c r="AQ1328" s="100"/>
      <c r="AR1328" s="100"/>
      <c r="AS1328" s="3"/>
      <c r="AT1328" s="151"/>
      <c r="AU1328"/>
      <c r="AV1328" s="147"/>
      <c r="AY1328" s="182"/>
      <c r="BA1328" s="100"/>
      <c r="BB1328" s="100"/>
      <c r="BC1328" s="147"/>
      <c r="BE1328" s="1"/>
      <c r="BI1328"/>
      <c r="BK1328" s="103"/>
      <c r="BL1328" s="152"/>
      <c r="BM1328" s="1"/>
      <c r="BN1328" s="103"/>
      <c r="BO1328" s="147"/>
      <c r="BQ1328" s="147"/>
      <c r="BR1328" s="6"/>
      <c r="BS1328" s="11"/>
      <c r="BT1328" s="105"/>
      <c r="BU1328" s="105"/>
      <c r="BW1328" s="5"/>
      <c r="BX1328" s="5"/>
      <c r="CA1328" s="6"/>
      <c r="CB1328" s="1"/>
      <c r="CD1328" s="23"/>
      <c r="CE1328" s="6"/>
      <c r="CF1328" s="8"/>
      <c r="CG1328" s="107"/>
      <c r="CI1328" s="109"/>
      <c r="CK1328" s="10"/>
      <c r="CL1328" s="106"/>
      <c r="CR1328" s="1"/>
      <c r="CS1328" s="1"/>
      <c r="CT1328" s="1"/>
    </row>
    <row r="1329" spans="2:98">
      <c r="B1329" s="2"/>
      <c r="F1329" s="2"/>
      <c r="H1329" s="3"/>
      <c r="I1329" s="3"/>
      <c r="J1329" s="3"/>
      <c r="K1329" s="3"/>
      <c r="L1329" s="1"/>
      <c r="M1329" s="4"/>
      <c r="O1329" s="1"/>
      <c r="U1329" s="1"/>
      <c r="V1329"/>
      <c r="X1329" s="111"/>
      <c r="Z1329"/>
      <c r="AA1329"/>
      <c r="AB1329"/>
      <c r="AD1329" s="103"/>
      <c r="AE1329" s="103"/>
      <c r="AH1329"/>
      <c r="AK1329" s="107"/>
      <c r="AL1329" s="107"/>
      <c r="AM1329" s="1"/>
      <c r="AP1329" s="100"/>
      <c r="AQ1329" s="100"/>
      <c r="AR1329" s="100"/>
      <c r="AS1329" s="3"/>
      <c r="AT1329" s="151"/>
      <c r="AU1329"/>
      <c r="AV1329" s="147"/>
      <c r="AY1329" s="182"/>
      <c r="BA1329" s="100"/>
      <c r="BB1329" s="100"/>
      <c r="BC1329" s="147"/>
      <c r="BE1329" s="1"/>
      <c r="BI1329"/>
      <c r="BK1329" s="103"/>
      <c r="BL1329" s="152"/>
      <c r="BM1329" s="1"/>
      <c r="BN1329" s="103"/>
      <c r="BO1329" s="147"/>
      <c r="BQ1329" s="147"/>
      <c r="BR1329" s="6"/>
      <c r="BS1329" s="11"/>
      <c r="BT1329" s="105"/>
      <c r="BU1329" s="105"/>
      <c r="BW1329" s="5"/>
      <c r="BX1329" s="5"/>
      <c r="CA1329" s="6"/>
      <c r="CB1329" s="1"/>
      <c r="CD1329" s="23"/>
      <c r="CE1329" s="6"/>
      <c r="CF1329" s="8"/>
      <c r="CG1329" s="107"/>
      <c r="CI1329" s="109"/>
      <c r="CK1329" s="10"/>
      <c r="CL1329" s="106"/>
      <c r="CR1329" s="1"/>
      <c r="CS1329" s="1"/>
      <c r="CT1329" s="1"/>
    </row>
    <row r="1330" spans="2:98">
      <c r="B1330" s="2"/>
      <c r="F1330" s="2"/>
      <c r="H1330" s="3"/>
      <c r="I1330" s="3"/>
      <c r="J1330" s="3"/>
      <c r="K1330" s="3"/>
      <c r="L1330" s="1"/>
      <c r="M1330" s="4"/>
      <c r="O1330" s="1"/>
      <c r="U1330" s="1"/>
      <c r="V1330"/>
      <c r="X1330" s="111"/>
      <c r="Z1330"/>
      <c r="AA1330"/>
      <c r="AB1330"/>
      <c r="AD1330" s="103"/>
      <c r="AE1330" s="103"/>
      <c r="AH1330"/>
      <c r="AK1330" s="107"/>
      <c r="AL1330" s="107"/>
      <c r="AM1330" s="1"/>
      <c r="AP1330" s="100"/>
      <c r="AQ1330" s="100"/>
      <c r="AR1330" s="100"/>
      <c r="AS1330" s="3"/>
      <c r="AT1330" s="151"/>
      <c r="AU1330"/>
      <c r="AV1330" s="147"/>
      <c r="AY1330" s="182"/>
      <c r="BA1330" s="100"/>
      <c r="BB1330" s="100"/>
      <c r="BC1330" s="147"/>
      <c r="BE1330" s="1"/>
      <c r="BI1330"/>
      <c r="BK1330" s="103"/>
      <c r="BL1330" s="152"/>
      <c r="BM1330" s="1"/>
      <c r="BN1330" s="103"/>
      <c r="BO1330" s="147"/>
      <c r="BQ1330" s="147"/>
      <c r="BR1330" s="6"/>
      <c r="BS1330" s="11"/>
      <c r="BT1330" s="105"/>
      <c r="BU1330" s="105"/>
      <c r="BW1330" s="5"/>
      <c r="BX1330" s="5"/>
      <c r="CA1330" s="6"/>
      <c r="CB1330" s="1"/>
      <c r="CD1330" s="23"/>
      <c r="CE1330" s="6"/>
      <c r="CF1330" s="8"/>
      <c r="CG1330" s="107"/>
      <c r="CI1330" s="109"/>
      <c r="CK1330" s="10"/>
      <c r="CL1330" s="106"/>
      <c r="CR1330" s="1"/>
      <c r="CS1330" s="1"/>
      <c r="CT1330" s="1"/>
    </row>
    <row r="1331" spans="2:98">
      <c r="B1331" s="2"/>
      <c r="F1331" s="2"/>
      <c r="H1331" s="3"/>
      <c r="I1331" s="3"/>
      <c r="J1331" s="3"/>
      <c r="K1331" s="3"/>
      <c r="L1331" s="1"/>
      <c r="M1331" s="4"/>
      <c r="O1331" s="1"/>
      <c r="U1331" s="1"/>
      <c r="V1331"/>
      <c r="X1331" s="111"/>
      <c r="Z1331"/>
      <c r="AA1331"/>
      <c r="AB1331"/>
      <c r="AD1331" s="103"/>
      <c r="AE1331" s="103"/>
      <c r="AH1331"/>
      <c r="AK1331" s="107"/>
      <c r="AL1331" s="107"/>
      <c r="AM1331" s="1"/>
      <c r="AP1331" s="100"/>
      <c r="AQ1331" s="100"/>
      <c r="AR1331" s="100"/>
      <c r="AS1331" s="3"/>
      <c r="AT1331" s="151"/>
      <c r="AU1331"/>
      <c r="AV1331" s="147"/>
      <c r="AY1331" s="182"/>
      <c r="BA1331" s="100"/>
      <c r="BB1331" s="100"/>
      <c r="BC1331" s="147"/>
      <c r="BE1331" s="1"/>
      <c r="BI1331"/>
      <c r="BK1331" s="103"/>
      <c r="BL1331" s="152"/>
      <c r="BM1331" s="1"/>
      <c r="BN1331" s="103"/>
      <c r="BO1331" s="147"/>
      <c r="BQ1331" s="147"/>
      <c r="BR1331" s="6"/>
      <c r="BS1331" s="11"/>
      <c r="BT1331" s="105"/>
      <c r="BU1331" s="105"/>
      <c r="BW1331" s="5"/>
      <c r="BX1331" s="5"/>
      <c r="CA1331" s="6"/>
      <c r="CB1331" s="1"/>
      <c r="CD1331" s="23"/>
      <c r="CE1331" s="6"/>
      <c r="CF1331" s="8"/>
      <c r="CG1331" s="107"/>
      <c r="CI1331" s="109"/>
      <c r="CK1331" s="10"/>
      <c r="CL1331" s="106"/>
      <c r="CR1331" s="1"/>
      <c r="CS1331" s="1"/>
      <c r="CT1331" s="1"/>
    </row>
    <row r="1332" spans="2:98">
      <c r="B1332" s="2"/>
      <c r="F1332" s="2"/>
      <c r="H1332" s="3"/>
      <c r="I1332" s="3"/>
      <c r="J1332" s="3"/>
      <c r="K1332" s="3"/>
      <c r="L1332" s="1"/>
      <c r="M1332" s="4"/>
      <c r="O1332" s="1"/>
      <c r="U1332" s="1"/>
      <c r="V1332" s="200"/>
      <c r="X1332" s="111"/>
      <c r="Z1332" s="103"/>
      <c r="AA1332"/>
      <c r="AB1332"/>
      <c r="AD1332" s="103"/>
      <c r="AE1332" s="103"/>
      <c r="AH1332"/>
      <c r="AK1332" s="107"/>
      <c r="AL1332" s="107"/>
      <c r="AM1332" s="1"/>
      <c r="AP1332" s="100"/>
      <c r="AQ1332" s="100"/>
      <c r="AR1332" s="100"/>
      <c r="AS1332" s="3"/>
      <c r="AT1332" s="151"/>
      <c r="AU1332"/>
      <c r="AV1332" s="147"/>
      <c r="AY1332" s="182"/>
      <c r="BA1332" s="100"/>
      <c r="BB1332" s="100"/>
      <c r="BC1332" s="147"/>
      <c r="BE1332" s="1"/>
      <c r="BI1332"/>
      <c r="BK1332" s="118"/>
      <c r="BL1332" s="152"/>
      <c r="BM1332" s="1"/>
      <c r="BN1332" s="103"/>
      <c r="BO1332" s="147"/>
      <c r="BQ1332" s="147"/>
      <c r="BR1332" s="6"/>
      <c r="BS1332" s="11"/>
      <c r="BT1332" s="105"/>
      <c r="BU1332" s="105"/>
      <c r="BW1332" s="5"/>
      <c r="BX1332" s="5"/>
      <c r="CA1332" s="6"/>
      <c r="CB1332" s="1"/>
      <c r="CD1332" s="23"/>
      <c r="CE1332" s="6"/>
      <c r="CF1332" s="8"/>
      <c r="CG1332" s="107"/>
      <c r="CI1332" s="109"/>
      <c r="CK1332" s="10"/>
      <c r="CL1332" s="106"/>
      <c r="CR1332" s="1"/>
      <c r="CS1332" s="1"/>
      <c r="CT1332" s="1"/>
    </row>
    <row r="1333" spans="2:98">
      <c r="B1333" s="2"/>
      <c r="F1333" s="2"/>
      <c r="H1333" s="3"/>
      <c r="I1333" s="3"/>
      <c r="J1333" s="3"/>
      <c r="K1333" s="3"/>
      <c r="L1333" s="1"/>
      <c r="M1333" s="4"/>
      <c r="O1333" s="1"/>
      <c r="U1333" s="1"/>
      <c r="V1333"/>
      <c r="X1333" s="164"/>
      <c r="Z1333"/>
      <c r="AD1333" s="103"/>
      <c r="AE1333" s="103"/>
      <c r="AK1333" s="107"/>
      <c r="AL1333" s="107"/>
      <c r="AM1333" s="1"/>
      <c r="AP1333" s="100"/>
      <c r="AQ1333" s="100"/>
      <c r="AR1333" s="100"/>
      <c r="AS1333" s="3"/>
      <c r="AT1333" s="151"/>
      <c r="AU1333"/>
      <c r="AV1333" s="147"/>
      <c r="AY1333" s="182"/>
      <c r="BA1333" s="100"/>
      <c r="BB1333" s="100"/>
      <c r="BC1333" s="147"/>
      <c r="BE1333" s="1"/>
      <c r="BI1333"/>
      <c r="BK1333" s="103"/>
      <c r="BL1333" s="152"/>
      <c r="BM1333" s="1"/>
      <c r="BN1333" s="103"/>
      <c r="BO1333" s="147"/>
      <c r="BQ1333" s="147"/>
      <c r="BR1333" s="6"/>
      <c r="BS1333" s="11"/>
      <c r="BT1333" s="105"/>
      <c r="BU1333" s="105"/>
      <c r="BW1333" s="5"/>
      <c r="BX1333" s="5"/>
      <c r="CA1333" s="6"/>
      <c r="CB1333" s="1"/>
      <c r="CD1333" s="23"/>
      <c r="CE1333" s="6"/>
      <c r="CF1333" s="8"/>
      <c r="CG1333" s="107"/>
      <c r="CI1333" s="109"/>
      <c r="CK1333" s="10"/>
      <c r="CL1333" s="106"/>
      <c r="CR1333" s="1"/>
      <c r="CS1333" s="1"/>
      <c r="CT1333" s="1"/>
    </row>
    <row r="1334" spans="2:98">
      <c r="B1334" s="2"/>
      <c r="F1334" s="2"/>
      <c r="H1334" s="3"/>
      <c r="I1334" s="3"/>
      <c r="J1334" s="3"/>
      <c r="K1334" s="3"/>
      <c r="L1334" s="1"/>
      <c r="M1334" s="4"/>
      <c r="O1334" s="1"/>
      <c r="U1334" s="1"/>
      <c r="V1334"/>
      <c r="X1334" s="164"/>
      <c r="Z1334"/>
      <c r="AA1334"/>
      <c r="AB1334"/>
      <c r="AD1334" s="103"/>
      <c r="AE1334" s="103"/>
      <c r="AH1334"/>
      <c r="AK1334" s="107"/>
      <c r="AL1334" s="107"/>
      <c r="AM1334" s="1"/>
      <c r="AP1334" s="100"/>
      <c r="AQ1334" s="100"/>
      <c r="AR1334" s="100"/>
      <c r="AS1334" s="3"/>
      <c r="AT1334" s="151"/>
      <c r="AU1334"/>
      <c r="AV1334" s="147"/>
      <c r="AY1334" s="182"/>
      <c r="BA1334" s="100"/>
      <c r="BB1334" s="100"/>
      <c r="BC1334" s="147"/>
      <c r="BE1334" s="1"/>
      <c r="BI1334"/>
      <c r="BK1334" s="103"/>
      <c r="BL1334" s="152"/>
      <c r="BM1334" s="1"/>
      <c r="BN1334" s="103"/>
      <c r="BO1334" s="147"/>
      <c r="BQ1334" s="147"/>
      <c r="BR1334" s="6"/>
      <c r="BS1334" s="11"/>
      <c r="BT1334" s="105"/>
      <c r="BU1334" s="105"/>
      <c r="BW1334" s="5"/>
      <c r="BX1334" s="5"/>
      <c r="CA1334" s="6"/>
      <c r="CB1334" s="1"/>
      <c r="CD1334" s="23"/>
      <c r="CE1334" s="6"/>
      <c r="CF1334" s="8"/>
      <c r="CG1334" s="107"/>
      <c r="CI1334" s="109"/>
      <c r="CK1334" s="10"/>
      <c r="CL1334" s="106"/>
      <c r="CR1334" s="1"/>
      <c r="CS1334" s="1"/>
      <c r="CT1334" s="1"/>
    </row>
    <row r="1335" spans="2:98">
      <c r="B1335" s="2"/>
      <c r="F1335" s="2"/>
      <c r="H1335" s="3"/>
      <c r="I1335" s="3"/>
      <c r="J1335" s="3"/>
      <c r="K1335" s="3"/>
      <c r="L1335" s="1"/>
      <c r="M1335" s="4"/>
      <c r="O1335" s="1"/>
      <c r="U1335" s="1"/>
      <c r="V1335"/>
      <c r="X1335" s="164"/>
      <c r="Z1335"/>
      <c r="AA1335"/>
      <c r="AB1335"/>
      <c r="AD1335" s="103"/>
      <c r="AE1335" s="103"/>
      <c r="AH1335"/>
      <c r="AK1335" s="107"/>
      <c r="AL1335" s="107"/>
      <c r="AM1335" s="1"/>
      <c r="AP1335" s="100"/>
      <c r="AQ1335" s="100"/>
      <c r="AR1335" s="100"/>
      <c r="AS1335" s="3"/>
      <c r="AT1335" s="151"/>
      <c r="AU1335"/>
      <c r="AV1335" s="147"/>
      <c r="AY1335" s="182"/>
      <c r="BA1335" s="100"/>
      <c r="BB1335" s="100"/>
      <c r="BC1335" s="147"/>
      <c r="BE1335" s="1"/>
      <c r="BI1335"/>
      <c r="BK1335" s="103"/>
      <c r="BL1335" s="152"/>
      <c r="BM1335" s="1"/>
      <c r="BN1335" s="103"/>
      <c r="BO1335" s="147"/>
      <c r="BQ1335" s="147"/>
      <c r="BR1335" s="6"/>
      <c r="BS1335" s="11"/>
      <c r="BT1335" s="105"/>
      <c r="BU1335" s="105"/>
      <c r="BW1335" s="5"/>
      <c r="BX1335" s="5"/>
      <c r="CA1335" s="6"/>
      <c r="CB1335" s="1"/>
      <c r="CD1335" s="23"/>
      <c r="CE1335" s="6"/>
      <c r="CF1335" s="8"/>
      <c r="CG1335" s="107"/>
      <c r="CI1335" s="109"/>
      <c r="CK1335" s="10"/>
      <c r="CL1335" s="106"/>
      <c r="CR1335" s="1"/>
      <c r="CS1335" s="1"/>
      <c r="CT1335" s="1"/>
    </row>
    <row r="1336" spans="2:98">
      <c r="B1336" s="2"/>
      <c r="F1336" s="2"/>
      <c r="H1336" s="3"/>
      <c r="I1336" s="3"/>
      <c r="J1336" s="3"/>
      <c r="K1336" s="3"/>
      <c r="L1336" s="1"/>
      <c r="M1336" s="4"/>
      <c r="O1336" s="1"/>
      <c r="U1336" s="1"/>
      <c r="V1336"/>
      <c r="X1336" s="164"/>
      <c r="Z1336"/>
      <c r="AA1336"/>
      <c r="AB1336"/>
      <c r="AD1336" s="103"/>
      <c r="AE1336" s="103"/>
      <c r="AH1336"/>
      <c r="AK1336" s="107"/>
      <c r="AL1336" s="107"/>
      <c r="AM1336" s="1"/>
      <c r="AP1336" s="100"/>
      <c r="AQ1336" s="100"/>
      <c r="AR1336" s="100"/>
      <c r="AS1336" s="3"/>
      <c r="AT1336" s="151"/>
      <c r="AU1336"/>
      <c r="AV1336" s="147"/>
      <c r="AY1336" s="182"/>
      <c r="BA1336" s="100"/>
      <c r="BB1336" s="100"/>
      <c r="BC1336" s="147"/>
      <c r="BE1336" s="1"/>
      <c r="BI1336"/>
      <c r="BK1336"/>
      <c r="BL1336" s="152"/>
      <c r="BM1336" s="1"/>
      <c r="BN1336" s="103"/>
      <c r="BO1336" s="147"/>
      <c r="BQ1336" s="147"/>
      <c r="BR1336" s="6"/>
      <c r="BS1336" s="11"/>
      <c r="BT1336" s="105"/>
      <c r="BU1336" s="105"/>
      <c r="BW1336" s="5"/>
      <c r="BX1336" s="5"/>
      <c r="CA1336" s="6"/>
      <c r="CB1336" s="1"/>
      <c r="CD1336" s="23"/>
      <c r="CE1336" s="6"/>
      <c r="CF1336" s="8"/>
      <c r="CG1336" s="107"/>
      <c r="CI1336" s="109"/>
      <c r="CK1336" s="10"/>
      <c r="CL1336" s="106"/>
      <c r="CR1336" s="1"/>
      <c r="CS1336" s="1"/>
      <c r="CT1336" s="1"/>
    </row>
    <row r="1337" spans="2:98">
      <c r="B1337" s="2"/>
      <c r="F1337" s="2"/>
      <c r="H1337" s="3"/>
      <c r="I1337" s="3"/>
      <c r="J1337" s="3"/>
      <c r="K1337" s="3"/>
      <c r="L1337" s="1"/>
      <c r="M1337" s="4"/>
      <c r="O1337" s="1"/>
      <c r="U1337" s="1"/>
      <c r="V1337"/>
      <c r="X1337" s="164"/>
      <c r="Z1337"/>
      <c r="AA1337"/>
      <c r="AB1337"/>
      <c r="AD1337" s="103"/>
      <c r="AE1337" s="103"/>
      <c r="AH1337"/>
      <c r="AK1337" s="107"/>
      <c r="AL1337" s="107"/>
      <c r="AM1337" s="1"/>
      <c r="AP1337" s="100"/>
      <c r="AQ1337" s="100"/>
      <c r="AR1337" s="100"/>
      <c r="AS1337" s="3"/>
      <c r="AT1337" s="151"/>
      <c r="AU1337"/>
      <c r="AV1337" s="147"/>
      <c r="AY1337" s="182"/>
      <c r="BA1337" s="100"/>
      <c r="BB1337" s="100"/>
      <c r="BC1337" s="147"/>
      <c r="BE1337" s="1"/>
      <c r="BI1337"/>
      <c r="BK1337" s="103"/>
      <c r="BL1337" s="152"/>
      <c r="BM1337" s="1"/>
      <c r="BN1337" s="103"/>
      <c r="BO1337" s="147"/>
      <c r="BQ1337" s="147"/>
      <c r="BR1337" s="6"/>
      <c r="BS1337" s="11"/>
      <c r="BT1337" s="105"/>
      <c r="BU1337" s="105"/>
      <c r="BW1337" s="5"/>
      <c r="BX1337" s="5"/>
      <c r="CA1337" s="6"/>
      <c r="CB1337" s="1"/>
      <c r="CD1337" s="23"/>
      <c r="CE1337" s="6"/>
      <c r="CF1337" s="8"/>
      <c r="CG1337" s="107"/>
      <c r="CI1337" s="109"/>
      <c r="CK1337" s="10"/>
      <c r="CL1337" s="106"/>
      <c r="CR1337" s="1"/>
      <c r="CS1337" s="1"/>
      <c r="CT1337" s="1"/>
    </row>
    <row r="1338" spans="2:98">
      <c r="B1338" s="2"/>
      <c r="F1338" s="2"/>
      <c r="H1338" s="3"/>
      <c r="I1338" s="3"/>
      <c r="J1338" s="3"/>
      <c r="K1338" s="3"/>
      <c r="L1338" s="1"/>
      <c r="M1338" s="4"/>
      <c r="O1338" s="1"/>
      <c r="U1338" s="1"/>
      <c r="V1338"/>
      <c r="X1338" s="164"/>
      <c r="Z1338"/>
      <c r="AD1338" s="103"/>
      <c r="AE1338" s="103"/>
      <c r="AK1338" s="107"/>
      <c r="AL1338" s="107"/>
      <c r="AM1338" s="1"/>
      <c r="AP1338" s="100"/>
      <c r="AQ1338" s="100"/>
      <c r="AR1338" s="100"/>
      <c r="AS1338" s="3"/>
      <c r="AT1338" s="151"/>
      <c r="AU1338"/>
      <c r="AV1338" s="147"/>
      <c r="AY1338" s="182"/>
      <c r="BA1338" s="100"/>
      <c r="BB1338" s="100"/>
      <c r="BC1338" s="147"/>
      <c r="BE1338" s="1"/>
      <c r="BI1338"/>
      <c r="BK1338" s="103"/>
      <c r="BL1338" s="152"/>
      <c r="BM1338" s="1"/>
      <c r="BN1338" s="103"/>
      <c r="BO1338" s="147"/>
      <c r="BQ1338" s="147"/>
      <c r="BR1338" s="6"/>
      <c r="BS1338" s="11"/>
      <c r="BT1338" s="105"/>
      <c r="BU1338" s="105"/>
      <c r="BW1338" s="5"/>
      <c r="BX1338" s="5"/>
      <c r="CA1338" s="6"/>
      <c r="CB1338" s="1"/>
      <c r="CD1338" s="23"/>
      <c r="CE1338" s="6"/>
      <c r="CF1338" s="8"/>
      <c r="CG1338" s="107"/>
      <c r="CI1338" s="109"/>
      <c r="CK1338" s="10"/>
      <c r="CL1338" s="106"/>
      <c r="CR1338" s="1"/>
      <c r="CS1338" s="1"/>
      <c r="CT1338" s="1"/>
    </row>
    <row r="1339" spans="2:98">
      <c r="B1339" s="2"/>
      <c r="F1339" s="2"/>
      <c r="H1339" s="3"/>
      <c r="I1339" s="3"/>
      <c r="J1339" s="3"/>
      <c r="K1339" s="3"/>
      <c r="L1339" s="1"/>
      <c r="M1339" s="4"/>
      <c r="O1339" s="1"/>
      <c r="U1339" s="1"/>
      <c r="V1339"/>
      <c r="X1339" s="164"/>
      <c r="Z1339"/>
      <c r="AA1339"/>
      <c r="AB1339"/>
      <c r="AD1339" s="103"/>
      <c r="AE1339" s="103"/>
      <c r="AH1339"/>
      <c r="AK1339" s="107"/>
      <c r="AL1339" s="107"/>
      <c r="AM1339" s="1"/>
      <c r="AP1339" s="100"/>
      <c r="AQ1339" s="100"/>
      <c r="AR1339" s="100"/>
      <c r="AS1339" s="3"/>
      <c r="AT1339" s="151"/>
      <c r="AU1339"/>
      <c r="AV1339" s="147"/>
      <c r="AY1339" s="182"/>
      <c r="BA1339" s="100"/>
      <c r="BB1339" s="100"/>
      <c r="BC1339" s="147"/>
      <c r="BE1339" s="1"/>
      <c r="BI1339"/>
      <c r="BK1339" s="103"/>
      <c r="BL1339" s="152"/>
      <c r="BM1339" s="1"/>
      <c r="BN1339" s="103"/>
      <c r="BO1339" s="147"/>
      <c r="BQ1339" s="147"/>
      <c r="BR1339" s="6"/>
      <c r="BS1339" s="11"/>
      <c r="BT1339" s="105"/>
      <c r="BU1339" s="105"/>
      <c r="BW1339" s="5"/>
      <c r="BX1339" s="5"/>
      <c r="CA1339" s="6"/>
      <c r="CB1339" s="1"/>
      <c r="CD1339" s="23"/>
      <c r="CE1339" s="6"/>
      <c r="CF1339" s="8"/>
      <c r="CG1339" s="107"/>
      <c r="CI1339" s="109"/>
      <c r="CK1339" s="10"/>
      <c r="CL1339" s="106"/>
      <c r="CR1339" s="1"/>
      <c r="CS1339" s="1"/>
      <c r="CT1339" s="1"/>
    </row>
    <row r="1340" spans="2:98">
      <c r="B1340" s="2"/>
      <c r="F1340" s="2"/>
      <c r="H1340" s="3"/>
      <c r="I1340" s="3"/>
      <c r="J1340" s="3"/>
      <c r="K1340" s="3"/>
      <c r="L1340" s="1"/>
      <c r="M1340" s="4"/>
      <c r="O1340" s="1"/>
      <c r="U1340" s="1"/>
      <c r="V1340"/>
      <c r="X1340" s="164"/>
      <c r="Z1340"/>
      <c r="AA1340"/>
      <c r="AB1340"/>
      <c r="AD1340" s="103"/>
      <c r="AE1340" s="103"/>
      <c r="AH1340"/>
      <c r="AK1340" s="107"/>
      <c r="AL1340" s="107"/>
      <c r="AM1340" s="1"/>
      <c r="AP1340" s="100"/>
      <c r="AQ1340" s="100"/>
      <c r="AR1340" s="100"/>
      <c r="AS1340" s="3"/>
      <c r="AT1340" s="151"/>
      <c r="AU1340"/>
      <c r="AV1340" s="147"/>
      <c r="AY1340" s="182"/>
      <c r="BA1340" s="100"/>
      <c r="BB1340" s="100"/>
      <c r="BC1340" s="147"/>
      <c r="BE1340" s="1"/>
      <c r="BI1340"/>
      <c r="BK1340" s="103"/>
      <c r="BL1340" s="152"/>
      <c r="BM1340" s="1"/>
      <c r="BN1340" s="103"/>
      <c r="BO1340" s="147"/>
      <c r="BQ1340" s="147"/>
      <c r="BR1340" s="6"/>
      <c r="BS1340" s="11"/>
      <c r="BT1340" s="105"/>
      <c r="BU1340" s="105"/>
      <c r="BW1340" s="5"/>
      <c r="BX1340" s="5"/>
      <c r="CA1340" s="6"/>
      <c r="CB1340" s="1"/>
      <c r="CD1340" s="23"/>
      <c r="CE1340" s="6"/>
      <c r="CF1340" s="8"/>
      <c r="CG1340" s="107"/>
      <c r="CI1340" s="109"/>
      <c r="CK1340" s="10"/>
      <c r="CL1340" s="106"/>
      <c r="CR1340" s="1"/>
      <c r="CS1340" s="1"/>
      <c r="CT1340" s="1"/>
    </row>
    <row r="1341" spans="2:98">
      <c r="B1341" s="2"/>
      <c r="F1341" s="2"/>
      <c r="H1341" s="3"/>
      <c r="I1341" s="3"/>
      <c r="J1341" s="3"/>
      <c r="K1341" s="3"/>
      <c r="L1341" s="1"/>
      <c r="M1341" s="4"/>
      <c r="O1341" s="1"/>
      <c r="U1341" s="1"/>
      <c r="V1341" s="199"/>
      <c r="X1341" s="164"/>
      <c r="Z1341"/>
      <c r="AD1341" s="103"/>
      <c r="AE1341" s="103"/>
      <c r="AH1341"/>
      <c r="AK1341" s="107"/>
      <c r="AL1341" s="107"/>
      <c r="AM1341" s="1"/>
      <c r="AP1341" s="100"/>
      <c r="AQ1341" s="100"/>
      <c r="AR1341" s="100"/>
      <c r="AS1341" s="3"/>
      <c r="AT1341" s="151"/>
      <c r="AU1341"/>
      <c r="AV1341" s="147"/>
      <c r="AY1341" s="182"/>
      <c r="BA1341" s="100"/>
      <c r="BB1341" s="100"/>
      <c r="BC1341" s="147"/>
      <c r="BD1341"/>
      <c r="BI1341"/>
      <c r="BK1341" s="121"/>
      <c r="BL1341" s="152"/>
      <c r="BM1341" s="1"/>
      <c r="BN1341" s="103"/>
      <c r="BO1341" s="147"/>
      <c r="BQ1341" s="147"/>
      <c r="BR1341" s="6"/>
      <c r="BS1341" s="11"/>
      <c r="BT1341" s="105"/>
      <c r="BU1341" s="105"/>
      <c r="BW1341" s="5"/>
      <c r="BX1341" s="5"/>
      <c r="CA1341" s="6"/>
      <c r="CB1341" s="1"/>
      <c r="CD1341" s="23"/>
      <c r="CE1341" s="6"/>
      <c r="CF1341" s="8"/>
      <c r="CG1341" s="107"/>
      <c r="CI1341" s="109"/>
      <c r="CK1341" s="10"/>
      <c r="CL1341" s="106"/>
      <c r="CR1341" s="1"/>
      <c r="CS1341" s="1"/>
      <c r="CT1341" s="1"/>
    </row>
    <row r="1342" spans="2:98">
      <c r="B1342" s="2"/>
      <c r="F1342" s="2"/>
      <c r="H1342" s="3"/>
      <c r="I1342" s="3"/>
      <c r="J1342" s="3"/>
      <c r="K1342" s="3"/>
      <c r="L1342" s="1"/>
      <c r="M1342" s="4"/>
      <c r="O1342" s="1"/>
      <c r="U1342" s="1"/>
      <c r="V1342" s="199"/>
      <c r="X1342" s="164"/>
      <c r="Z1342"/>
      <c r="AD1342" s="103"/>
      <c r="AE1342" s="103"/>
      <c r="AH1342"/>
      <c r="AK1342" s="107"/>
      <c r="AL1342" s="107"/>
      <c r="AM1342" s="1"/>
      <c r="AP1342" s="100"/>
      <c r="AQ1342" s="100"/>
      <c r="AR1342" s="100"/>
      <c r="AS1342" s="3"/>
      <c r="AT1342" s="151"/>
      <c r="AU1342"/>
      <c r="AV1342" s="147"/>
      <c r="AY1342" s="182"/>
      <c r="BA1342" s="100"/>
      <c r="BB1342" s="100"/>
      <c r="BC1342" s="147"/>
      <c r="BE1342" s="1"/>
      <c r="BI1342"/>
      <c r="BK1342" s="118"/>
      <c r="BL1342" s="152"/>
      <c r="BM1342" s="1"/>
      <c r="BN1342" s="103"/>
      <c r="BO1342" s="147"/>
      <c r="BQ1342" s="147"/>
      <c r="BR1342" s="6"/>
      <c r="BS1342" s="11"/>
      <c r="BT1342" s="105"/>
      <c r="BU1342" s="105"/>
      <c r="BW1342" s="5"/>
      <c r="BX1342" s="5"/>
      <c r="CA1342" s="6"/>
      <c r="CB1342" s="1"/>
      <c r="CD1342" s="23"/>
      <c r="CE1342" s="6"/>
      <c r="CF1342" s="8"/>
      <c r="CG1342" s="107"/>
      <c r="CI1342" s="109"/>
      <c r="CK1342" s="10"/>
      <c r="CL1342" s="106"/>
      <c r="CR1342" s="1"/>
      <c r="CS1342" s="1"/>
      <c r="CT1342" s="1"/>
    </row>
    <row r="1343" spans="2:98">
      <c r="B1343" s="2"/>
      <c r="F1343" s="2"/>
      <c r="H1343" s="3"/>
      <c r="I1343" s="3"/>
      <c r="J1343" s="3"/>
      <c r="K1343" s="3"/>
      <c r="L1343" s="1"/>
      <c r="M1343" s="4"/>
      <c r="O1343" s="1"/>
      <c r="U1343" s="1"/>
      <c r="V1343"/>
      <c r="X1343" s="164"/>
      <c r="Z1343"/>
      <c r="AA1343"/>
      <c r="AB1343"/>
      <c r="AD1343" s="103"/>
      <c r="AE1343" s="103"/>
      <c r="AH1343"/>
      <c r="AK1343" s="107"/>
      <c r="AL1343" s="107"/>
      <c r="AM1343" s="1"/>
      <c r="AP1343" s="100"/>
      <c r="AQ1343" s="100"/>
      <c r="AR1343" s="100"/>
      <c r="AS1343" s="3"/>
      <c r="AT1343" s="151"/>
      <c r="AU1343"/>
      <c r="AV1343" s="147"/>
      <c r="AY1343" s="182"/>
      <c r="BA1343" s="100"/>
      <c r="BB1343" s="100"/>
      <c r="BC1343" s="147"/>
      <c r="BE1343" s="1"/>
      <c r="BI1343"/>
      <c r="BK1343" s="103"/>
      <c r="BL1343" s="152"/>
      <c r="BM1343" s="1"/>
      <c r="BN1343" s="103"/>
      <c r="BO1343" s="147"/>
      <c r="BQ1343" s="147"/>
      <c r="BR1343" s="6"/>
      <c r="BS1343" s="11"/>
      <c r="BT1343" s="105"/>
      <c r="BU1343" s="105"/>
      <c r="BW1343" s="5"/>
      <c r="BX1343" s="5"/>
      <c r="CA1343" s="6"/>
      <c r="CB1343" s="1"/>
      <c r="CD1343" s="23"/>
      <c r="CE1343" s="6"/>
      <c r="CF1343" s="8"/>
      <c r="CG1343" s="107"/>
      <c r="CI1343" s="109"/>
      <c r="CK1343" s="10"/>
      <c r="CL1343" s="106"/>
      <c r="CR1343" s="1"/>
      <c r="CS1343" s="1"/>
      <c r="CT1343" s="1"/>
    </row>
    <row r="1344" spans="2:98">
      <c r="B1344" s="2"/>
      <c r="F1344" s="2"/>
      <c r="H1344" s="3"/>
      <c r="I1344" s="3"/>
      <c r="J1344" s="3"/>
      <c r="K1344" s="3"/>
      <c r="L1344" s="1"/>
      <c r="M1344" s="4"/>
      <c r="O1344" s="1"/>
      <c r="U1344" s="1"/>
      <c r="V1344"/>
      <c r="X1344" s="164"/>
      <c r="Z1344"/>
      <c r="AA1344"/>
      <c r="AB1344"/>
      <c r="AD1344" s="103"/>
      <c r="AE1344" s="103"/>
      <c r="AH1344"/>
      <c r="AK1344" s="107"/>
      <c r="AL1344" s="107"/>
      <c r="AM1344" s="1"/>
      <c r="AP1344" s="100"/>
      <c r="AQ1344" s="100"/>
      <c r="AR1344" s="100"/>
      <c r="AS1344" s="3"/>
      <c r="AT1344" s="151"/>
      <c r="AU1344"/>
      <c r="AV1344" s="147"/>
      <c r="AY1344" s="182"/>
      <c r="BA1344" s="100"/>
      <c r="BB1344" s="100"/>
      <c r="BC1344" s="147"/>
      <c r="BE1344" s="1"/>
      <c r="BI1344"/>
      <c r="BK1344" s="103"/>
      <c r="BL1344" s="152"/>
      <c r="BM1344" s="1"/>
      <c r="BN1344" s="103"/>
      <c r="BO1344" s="147"/>
      <c r="BQ1344" s="147"/>
      <c r="BR1344" s="6"/>
      <c r="BS1344" s="11"/>
      <c r="BT1344" s="105"/>
      <c r="BU1344" s="105"/>
      <c r="BW1344" s="5"/>
      <c r="BX1344" s="5"/>
      <c r="CA1344" s="6"/>
      <c r="CB1344" s="1"/>
      <c r="CD1344" s="23"/>
      <c r="CE1344" s="6"/>
      <c r="CF1344" s="8"/>
      <c r="CG1344" s="107"/>
      <c r="CI1344" s="109"/>
      <c r="CK1344" s="10"/>
      <c r="CL1344" s="106"/>
      <c r="CR1344" s="1"/>
      <c r="CS1344" s="1"/>
      <c r="CT1344" s="1"/>
    </row>
    <row r="1345" spans="1:100">
      <c r="B1345" s="2"/>
      <c r="F1345" s="2"/>
      <c r="H1345" s="3"/>
      <c r="I1345" s="3"/>
      <c r="J1345" s="3"/>
      <c r="K1345" s="3"/>
      <c r="L1345" s="1"/>
      <c r="M1345" s="4"/>
      <c r="O1345" s="1"/>
      <c r="U1345" s="1"/>
      <c r="V1345"/>
      <c r="X1345" s="164"/>
      <c r="Y1345" s="165"/>
      <c r="Z1345"/>
      <c r="AA1345"/>
      <c r="AB1345"/>
      <c r="AD1345" s="103"/>
      <c r="AE1345" s="103"/>
      <c r="AH1345"/>
      <c r="AK1345" s="107"/>
      <c r="AL1345" s="107"/>
      <c r="AM1345" s="1"/>
      <c r="AP1345" s="100"/>
      <c r="AQ1345" s="100"/>
      <c r="AR1345" s="100"/>
      <c r="AS1345" s="3"/>
      <c r="AT1345" s="151"/>
      <c r="AU1345"/>
      <c r="AV1345" s="147"/>
      <c r="AY1345" s="182"/>
      <c r="BA1345" s="100"/>
      <c r="BB1345" s="100"/>
      <c r="BC1345" s="147"/>
      <c r="BE1345" s="1"/>
      <c r="BI1345"/>
      <c r="BK1345" s="103"/>
      <c r="BL1345" s="152"/>
      <c r="BM1345" s="1"/>
      <c r="BN1345" s="103"/>
      <c r="BO1345" s="147"/>
      <c r="BQ1345" s="147"/>
      <c r="BR1345" s="6"/>
      <c r="BS1345" s="11"/>
      <c r="BT1345" s="105"/>
      <c r="BU1345" s="105"/>
      <c r="BW1345" s="5"/>
      <c r="BX1345" s="5"/>
      <c r="CA1345" s="6"/>
      <c r="CB1345" s="1"/>
      <c r="CD1345" s="23"/>
      <c r="CE1345" s="6"/>
      <c r="CF1345" s="8"/>
      <c r="CG1345" s="107"/>
      <c r="CI1345" s="109"/>
      <c r="CK1345" s="10"/>
      <c r="CL1345" s="106"/>
      <c r="CR1345" s="1"/>
      <c r="CS1345" s="1"/>
      <c r="CT1345" s="1"/>
    </row>
    <row r="1346" spans="1:100">
      <c r="B1346" s="2"/>
      <c r="F1346" s="2"/>
      <c r="H1346" s="3"/>
      <c r="I1346" s="3"/>
      <c r="J1346" s="3"/>
      <c r="K1346" s="3"/>
      <c r="L1346" s="1"/>
      <c r="M1346" s="4"/>
      <c r="O1346" s="1"/>
      <c r="U1346" s="1"/>
      <c r="V1346"/>
      <c r="X1346" s="111"/>
      <c r="Z1346"/>
      <c r="AD1346" s="103"/>
      <c r="AE1346" s="103"/>
      <c r="AK1346" s="107"/>
      <c r="AL1346" s="107"/>
      <c r="AM1346" s="1"/>
      <c r="AP1346" s="100"/>
      <c r="AQ1346" s="100"/>
      <c r="AR1346" s="100"/>
      <c r="AS1346" s="3"/>
      <c r="AT1346" s="151"/>
      <c r="AU1346"/>
      <c r="AV1346" s="147"/>
      <c r="AY1346" s="182"/>
      <c r="BA1346" s="100"/>
      <c r="BB1346" s="100"/>
      <c r="BC1346" s="147"/>
      <c r="BE1346" s="1"/>
      <c r="BI1346"/>
      <c r="BK1346" s="103"/>
      <c r="BL1346" s="152"/>
      <c r="BM1346" s="1"/>
      <c r="BN1346" s="103"/>
      <c r="BO1346" s="147"/>
      <c r="BQ1346" s="147"/>
      <c r="BR1346" s="6"/>
      <c r="BS1346" s="11"/>
      <c r="BT1346" s="105"/>
      <c r="BU1346" s="105"/>
      <c r="BW1346" s="5"/>
      <c r="BX1346" s="5"/>
      <c r="CA1346" s="6"/>
      <c r="CB1346" s="1"/>
      <c r="CD1346" s="23"/>
      <c r="CE1346" s="6"/>
      <c r="CF1346" s="8"/>
      <c r="CG1346" s="107"/>
      <c r="CI1346" s="109"/>
      <c r="CK1346" s="10"/>
      <c r="CL1346" s="106"/>
      <c r="CR1346" s="1"/>
      <c r="CS1346" s="1"/>
      <c r="CT1346" s="1"/>
    </row>
    <row r="1347" spans="1:100">
      <c r="B1347" s="2"/>
      <c r="F1347" s="2"/>
      <c r="H1347" s="3"/>
      <c r="I1347" s="3"/>
      <c r="J1347" s="3"/>
      <c r="K1347" s="3"/>
      <c r="L1347" s="1"/>
      <c r="M1347" s="4"/>
      <c r="O1347" s="1"/>
      <c r="U1347" s="1"/>
      <c r="V1347"/>
      <c r="X1347" s="111"/>
      <c r="Z1347"/>
      <c r="AA1347"/>
      <c r="AB1347"/>
      <c r="AD1347" s="103"/>
      <c r="AE1347" s="103"/>
      <c r="AH1347"/>
      <c r="AK1347" s="107"/>
      <c r="AL1347" s="107"/>
      <c r="AM1347" s="1"/>
      <c r="AP1347" s="100"/>
      <c r="AQ1347" s="100"/>
      <c r="AR1347" s="100"/>
      <c r="AS1347" s="3"/>
      <c r="AT1347" s="151"/>
      <c r="AU1347"/>
      <c r="AV1347" s="147"/>
      <c r="AY1347" s="182"/>
      <c r="BA1347" s="100"/>
      <c r="BB1347" s="100"/>
      <c r="BC1347" s="147"/>
      <c r="BE1347" s="1"/>
      <c r="BI1347"/>
      <c r="BK1347" s="103"/>
      <c r="BL1347" s="152"/>
      <c r="BM1347" s="1"/>
      <c r="BN1347" s="103"/>
      <c r="BO1347" s="147"/>
      <c r="BQ1347" s="147"/>
      <c r="BR1347" s="6"/>
      <c r="BS1347" s="11"/>
      <c r="BT1347" s="105"/>
      <c r="BU1347" s="105"/>
      <c r="BW1347" s="5"/>
      <c r="BX1347" s="5"/>
      <c r="CA1347" s="6"/>
      <c r="CB1347" s="1"/>
      <c r="CD1347" s="23"/>
      <c r="CE1347" s="6"/>
      <c r="CF1347" s="8"/>
      <c r="CG1347" s="107"/>
      <c r="CI1347" s="109"/>
      <c r="CK1347" s="10"/>
      <c r="CL1347" s="106"/>
      <c r="CR1347" s="1"/>
      <c r="CS1347" s="1"/>
      <c r="CT1347" s="1"/>
    </row>
    <row r="1348" spans="1:100" s="145" customFormat="1">
      <c r="A1348" s="2"/>
      <c r="B1348" s="2"/>
      <c r="C1348" s="1"/>
      <c r="D1348" s="1"/>
      <c r="E1348" s="2"/>
      <c r="F1348" s="2"/>
      <c r="G1348" s="3"/>
      <c r="H1348" s="3"/>
      <c r="I1348" s="3"/>
      <c r="J1348" s="3"/>
      <c r="K1348" s="3"/>
      <c r="L1348" s="1"/>
      <c r="M1348" s="4"/>
      <c r="N1348" s="1"/>
      <c r="O1348" s="1"/>
      <c r="P1348"/>
      <c r="Q1348"/>
      <c r="R1348"/>
      <c r="S1348"/>
      <c r="T1348" s="1"/>
      <c r="U1348" s="1"/>
      <c r="V1348"/>
      <c r="W1348" s="1"/>
      <c r="X1348" s="111"/>
      <c r="Y1348" s="103"/>
      <c r="Z1348"/>
      <c r="AA1348"/>
      <c r="AB1348"/>
      <c r="AC1348" s="38"/>
      <c r="AD1348" s="103"/>
      <c r="AE1348" s="103"/>
      <c r="AF1348"/>
      <c r="AG1348"/>
      <c r="AH1348"/>
      <c r="AI1348" s="5"/>
      <c r="AJ1348" s="5"/>
      <c r="AK1348" s="107"/>
      <c r="AL1348" s="107"/>
      <c r="AM1348" s="1"/>
      <c r="AN1348"/>
      <c r="AO1348"/>
      <c r="AP1348" s="100"/>
      <c r="AQ1348" s="100"/>
      <c r="AR1348" s="100"/>
      <c r="AS1348" s="3"/>
      <c r="AT1348" s="151"/>
      <c r="AU1348"/>
      <c r="AV1348" s="147"/>
      <c r="AW1348" s="3"/>
      <c r="AX1348"/>
      <c r="AY1348" s="182"/>
      <c r="AZ1348"/>
      <c r="BA1348" s="100"/>
      <c r="BB1348" s="100"/>
      <c r="BC1348" s="147"/>
      <c r="BD1348" s="1"/>
      <c r="BE1348" s="1"/>
      <c r="BF1348"/>
      <c r="BG1348"/>
      <c r="BH1348"/>
      <c r="BI1348"/>
      <c r="BJ1348" s="1"/>
      <c r="BK1348" s="103"/>
      <c r="BL1348" s="152"/>
      <c r="BM1348" s="1"/>
      <c r="BN1348" s="103"/>
      <c r="BO1348" s="147"/>
      <c r="BP1348" s="1"/>
      <c r="BQ1348" s="147"/>
      <c r="BR1348" s="6"/>
      <c r="BS1348" s="11"/>
      <c r="BT1348" s="105"/>
      <c r="BU1348" s="105"/>
      <c r="BV1348"/>
      <c r="BW1348" s="5"/>
      <c r="BX1348" s="5"/>
      <c r="BY1348" s="1"/>
      <c r="BZ1348" s="1"/>
      <c r="CA1348" s="6"/>
      <c r="CB1348" s="1"/>
      <c r="CC1348"/>
      <c r="CD1348" s="23"/>
      <c r="CE1348" s="6"/>
      <c r="CF1348" s="8"/>
      <c r="CG1348" s="107"/>
      <c r="CH1348" s="1"/>
      <c r="CI1348" s="109"/>
      <c r="CJ1348" s="10"/>
      <c r="CK1348" s="10"/>
      <c r="CL1348" s="106"/>
      <c r="CM1348" s="1"/>
      <c r="CN1348" s="1"/>
      <c r="CO1348" s="1"/>
      <c r="CP1348" s="1"/>
      <c r="CQ1348" s="1"/>
      <c r="CR1348" s="1"/>
      <c r="CS1348" s="1"/>
      <c r="CT1348" s="1"/>
      <c r="CU1348"/>
      <c r="CV1348"/>
    </row>
    <row r="1349" spans="1:100">
      <c r="B1349" s="2"/>
      <c r="F1349" s="2"/>
      <c r="H1349" s="3"/>
      <c r="I1349" s="3"/>
      <c r="J1349" s="3"/>
      <c r="K1349" s="3"/>
      <c r="L1349" s="1"/>
      <c r="M1349" s="4"/>
      <c r="O1349" s="1"/>
      <c r="U1349" s="1"/>
      <c r="V1349"/>
      <c r="X1349" s="111"/>
      <c r="Z1349"/>
      <c r="AA1349"/>
      <c r="AB1349"/>
      <c r="AD1349" s="103"/>
      <c r="AE1349" s="103"/>
      <c r="AH1349"/>
      <c r="AK1349" s="107"/>
      <c r="AL1349" s="107"/>
      <c r="AM1349" s="1"/>
      <c r="AP1349" s="100"/>
      <c r="AQ1349" s="100"/>
      <c r="AR1349" s="100"/>
      <c r="AS1349" s="3"/>
      <c r="AT1349" s="151"/>
      <c r="AU1349"/>
      <c r="AV1349" s="147"/>
      <c r="AY1349" s="182"/>
      <c r="BA1349" s="100"/>
      <c r="BB1349" s="100"/>
      <c r="BC1349" s="147"/>
      <c r="BE1349" s="1"/>
      <c r="BI1349"/>
      <c r="BK1349" s="103"/>
      <c r="BL1349" s="152"/>
      <c r="BM1349" s="1"/>
      <c r="BN1349" s="103"/>
      <c r="BO1349" s="147"/>
      <c r="BQ1349" s="147"/>
      <c r="BR1349" s="6"/>
      <c r="BS1349" s="11"/>
      <c r="BT1349" s="105"/>
      <c r="BU1349" s="105"/>
      <c r="BW1349" s="5"/>
      <c r="BX1349" s="5"/>
      <c r="CA1349" s="6"/>
      <c r="CB1349" s="1"/>
      <c r="CD1349" s="23"/>
      <c r="CE1349" s="6"/>
      <c r="CF1349" s="8"/>
      <c r="CG1349" s="107"/>
      <c r="CI1349" s="109"/>
      <c r="CK1349" s="10"/>
      <c r="CL1349" s="106"/>
      <c r="CR1349" s="1"/>
      <c r="CS1349" s="1"/>
      <c r="CT1349" s="1"/>
    </row>
    <row r="1350" spans="1:100">
      <c r="B1350" s="2"/>
      <c r="F1350" s="2"/>
      <c r="H1350" s="3"/>
      <c r="I1350" s="3"/>
      <c r="J1350" s="3"/>
      <c r="K1350" s="3"/>
      <c r="L1350" s="1"/>
      <c r="M1350" s="4"/>
      <c r="O1350" s="1"/>
      <c r="U1350" s="1"/>
      <c r="V1350"/>
      <c r="X1350" s="111"/>
      <c r="Z1350"/>
      <c r="AA1350"/>
      <c r="AB1350"/>
      <c r="AD1350" s="103"/>
      <c r="AE1350" s="103"/>
      <c r="AH1350"/>
      <c r="AK1350" s="107"/>
      <c r="AL1350" s="107"/>
      <c r="AM1350" s="1"/>
      <c r="AP1350" s="100"/>
      <c r="AQ1350" s="100"/>
      <c r="AR1350" s="100"/>
      <c r="AS1350" s="3"/>
      <c r="AT1350" s="151"/>
      <c r="AU1350"/>
      <c r="AV1350" s="147"/>
      <c r="AY1350" s="182"/>
      <c r="BA1350" s="100"/>
      <c r="BB1350" s="100"/>
      <c r="BC1350" s="147"/>
      <c r="BE1350" s="1"/>
      <c r="BI1350"/>
      <c r="BK1350" s="103"/>
      <c r="BL1350" s="152"/>
      <c r="BM1350" s="1"/>
      <c r="BN1350" s="103"/>
      <c r="BO1350" s="147"/>
      <c r="BQ1350" s="147"/>
      <c r="BR1350" s="6"/>
      <c r="BS1350" s="11"/>
      <c r="BT1350" s="105"/>
      <c r="BU1350" s="105"/>
      <c r="BW1350" s="5"/>
      <c r="BX1350" s="5"/>
      <c r="CA1350" s="6"/>
      <c r="CB1350" s="1"/>
      <c r="CD1350" s="23"/>
      <c r="CE1350" s="6"/>
      <c r="CF1350" s="8"/>
      <c r="CG1350" s="107"/>
      <c r="CI1350" s="109"/>
      <c r="CK1350" s="10"/>
      <c r="CL1350" s="106"/>
      <c r="CR1350" s="1"/>
      <c r="CS1350" s="1"/>
      <c r="CT1350" s="1"/>
    </row>
    <row r="1351" spans="1:100">
      <c r="B1351" s="2"/>
      <c r="F1351" s="2"/>
      <c r="H1351" s="3"/>
      <c r="I1351" s="3"/>
      <c r="J1351" s="3"/>
      <c r="K1351" s="3"/>
      <c r="L1351" s="1"/>
      <c r="M1351" s="4"/>
      <c r="O1351" s="1"/>
      <c r="U1351" s="1"/>
      <c r="V1351"/>
      <c r="X1351" s="111"/>
      <c r="Z1351"/>
      <c r="AA1351"/>
      <c r="AB1351"/>
      <c r="AD1351" s="103"/>
      <c r="AE1351" s="103"/>
      <c r="AH1351"/>
      <c r="AK1351" s="107"/>
      <c r="AL1351" s="107"/>
      <c r="AM1351" s="1"/>
      <c r="AP1351" s="100"/>
      <c r="AQ1351" s="100"/>
      <c r="AR1351" s="100"/>
      <c r="AS1351" s="3"/>
      <c r="AT1351" s="151"/>
      <c r="AU1351"/>
      <c r="AV1351" s="147"/>
      <c r="AY1351" s="182"/>
      <c r="BA1351" s="100"/>
      <c r="BB1351" s="100"/>
      <c r="BC1351" s="147"/>
      <c r="BE1351" s="1"/>
      <c r="BI1351"/>
      <c r="BK1351" s="103"/>
      <c r="BL1351" s="152"/>
      <c r="BM1351" s="1"/>
      <c r="BN1351" s="103"/>
      <c r="BO1351" s="147"/>
      <c r="BQ1351" s="147"/>
      <c r="BR1351" s="6"/>
      <c r="BS1351" s="11"/>
      <c r="BT1351" s="105"/>
      <c r="BU1351" s="105"/>
      <c r="BW1351" s="5"/>
      <c r="BX1351" s="5"/>
      <c r="CA1351" s="6"/>
      <c r="CB1351" s="1"/>
      <c r="CD1351" s="23"/>
      <c r="CE1351" s="6"/>
      <c r="CF1351" s="8"/>
      <c r="CG1351" s="107"/>
      <c r="CI1351" s="109"/>
      <c r="CK1351" s="10"/>
      <c r="CL1351" s="106"/>
      <c r="CR1351" s="1"/>
      <c r="CS1351" s="1"/>
      <c r="CT1351" s="1"/>
    </row>
    <row r="1352" spans="1:100">
      <c r="B1352" s="2"/>
      <c r="F1352" s="2"/>
      <c r="H1352" s="3"/>
      <c r="I1352" s="3"/>
      <c r="J1352" s="3"/>
      <c r="K1352" s="3"/>
      <c r="L1352" s="1"/>
      <c r="M1352" s="4"/>
      <c r="O1352" s="1"/>
      <c r="U1352" s="1"/>
      <c r="V1352"/>
      <c r="X1352" s="111"/>
      <c r="Z1352" s="103"/>
      <c r="AA1352"/>
      <c r="AB1352"/>
      <c r="AD1352" s="103"/>
      <c r="AE1352" s="103"/>
      <c r="AH1352"/>
      <c r="AK1352" s="107"/>
      <c r="AL1352" s="107"/>
      <c r="AM1352" s="1"/>
      <c r="AP1352" s="100"/>
      <c r="AQ1352" s="100"/>
      <c r="AR1352" s="100"/>
      <c r="AS1352" s="3"/>
      <c r="AT1352" s="151"/>
      <c r="AU1352"/>
      <c r="AV1352" s="147"/>
      <c r="AY1352" s="182"/>
      <c r="BA1352" s="100"/>
      <c r="BB1352" s="100"/>
      <c r="BC1352" s="147"/>
      <c r="BE1352" s="1"/>
      <c r="BI1352"/>
      <c r="BK1352" s="103"/>
      <c r="BL1352" s="152"/>
      <c r="BM1352" s="1"/>
      <c r="BN1352" s="103"/>
      <c r="BO1352" s="147"/>
      <c r="BQ1352" s="147"/>
      <c r="BR1352" s="6"/>
      <c r="BS1352" s="11"/>
      <c r="BT1352" s="105"/>
      <c r="BU1352" s="105"/>
      <c r="BW1352" s="5"/>
      <c r="BX1352" s="5"/>
      <c r="CA1352" s="6"/>
      <c r="CB1352" s="1"/>
      <c r="CD1352" s="23"/>
      <c r="CE1352" s="6"/>
      <c r="CF1352" s="8"/>
      <c r="CG1352" s="107"/>
      <c r="CI1352" s="109"/>
      <c r="CK1352" s="10"/>
      <c r="CL1352" s="106"/>
      <c r="CR1352" s="1"/>
      <c r="CS1352" s="1"/>
      <c r="CT1352" s="1"/>
    </row>
    <row r="1353" spans="1:100">
      <c r="B1353" s="2"/>
      <c r="F1353" s="2"/>
      <c r="H1353" s="3"/>
      <c r="I1353" s="3"/>
      <c r="J1353" s="3"/>
      <c r="K1353" s="3"/>
      <c r="L1353" s="1"/>
      <c r="M1353" s="4"/>
      <c r="O1353" s="1"/>
      <c r="U1353" s="1"/>
      <c r="V1353"/>
      <c r="X1353" s="111"/>
      <c r="Y1353"/>
      <c r="Z1353"/>
      <c r="AA1353"/>
      <c r="AB1353"/>
      <c r="AD1353" s="103"/>
      <c r="AE1353" s="103"/>
      <c r="AH1353"/>
      <c r="AK1353" s="107"/>
      <c r="AL1353" s="107"/>
      <c r="AM1353" s="1"/>
      <c r="AP1353" s="100"/>
      <c r="AQ1353" s="100"/>
      <c r="AR1353" s="100"/>
      <c r="AS1353" s="3"/>
      <c r="AT1353" s="151"/>
      <c r="AU1353"/>
      <c r="AV1353" s="147"/>
      <c r="AY1353" s="182"/>
      <c r="BA1353" s="100"/>
      <c r="BB1353" s="100"/>
      <c r="BC1353" s="147"/>
      <c r="BE1353" s="1"/>
      <c r="BI1353"/>
      <c r="BK1353" s="103"/>
      <c r="BL1353" s="152"/>
      <c r="BM1353" s="1"/>
      <c r="BN1353" s="103"/>
      <c r="BO1353" s="147"/>
      <c r="BQ1353" s="147"/>
      <c r="BR1353" s="6"/>
      <c r="BS1353" s="11"/>
      <c r="BT1353" s="105"/>
      <c r="BU1353" s="105"/>
      <c r="BW1353" s="5"/>
      <c r="BX1353" s="5"/>
      <c r="CA1353" s="6"/>
      <c r="CB1353" s="1"/>
      <c r="CD1353" s="23"/>
      <c r="CE1353" s="6"/>
      <c r="CF1353" s="8"/>
      <c r="CG1353" s="107"/>
      <c r="CI1353" s="109"/>
      <c r="CK1353" s="10"/>
      <c r="CL1353" s="106"/>
      <c r="CR1353" s="1"/>
      <c r="CS1353" s="1"/>
      <c r="CT1353" s="1"/>
    </row>
    <row r="1354" spans="1:100">
      <c r="B1354" s="2"/>
      <c r="F1354" s="2"/>
      <c r="H1354" s="3"/>
      <c r="I1354" s="3"/>
      <c r="J1354" s="3"/>
      <c r="K1354" s="3"/>
      <c r="L1354" s="1"/>
      <c r="M1354" s="4"/>
      <c r="O1354" s="1"/>
      <c r="U1354" s="1"/>
      <c r="V1354"/>
      <c r="X1354" s="111"/>
      <c r="Z1354"/>
      <c r="AA1354"/>
      <c r="AB1354"/>
      <c r="AD1354" s="103"/>
      <c r="AE1354" s="103"/>
      <c r="AH1354"/>
      <c r="AK1354" s="107"/>
      <c r="AL1354" s="107"/>
      <c r="AM1354" s="1"/>
      <c r="AP1354" s="100"/>
      <c r="AQ1354" s="100"/>
      <c r="AR1354" s="100"/>
      <c r="AS1354" s="3"/>
      <c r="AT1354" s="151"/>
      <c r="AU1354"/>
      <c r="AV1354" s="147"/>
      <c r="AY1354" s="182"/>
      <c r="BA1354" s="100"/>
      <c r="BB1354" s="100"/>
      <c r="BC1354" s="147"/>
      <c r="BE1354" s="1"/>
      <c r="BI1354"/>
      <c r="BK1354" s="103"/>
      <c r="BL1354" s="152"/>
      <c r="BM1354" s="1"/>
      <c r="BN1354" s="103"/>
      <c r="BO1354" s="147"/>
      <c r="BQ1354" s="147"/>
      <c r="BR1354" s="6"/>
      <c r="BS1354" s="11"/>
      <c r="BT1354" s="105"/>
      <c r="BU1354" s="105"/>
      <c r="BW1354" s="5"/>
      <c r="BX1354" s="5"/>
      <c r="CA1354" s="6"/>
      <c r="CB1354" s="1"/>
      <c r="CD1354" s="23"/>
      <c r="CE1354" s="6"/>
      <c r="CF1354" s="8"/>
      <c r="CG1354" s="107"/>
      <c r="CI1354" s="109"/>
      <c r="CK1354" s="10"/>
      <c r="CL1354" s="106"/>
      <c r="CR1354" s="1"/>
      <c r="CS1354" s="1"/>
      <c r="CT1354" s="1"/>
    </row>
    <row r="1355" spans="1:100">
      <c r="A1355" s="158"/>
      <c r="B1355" s="158"/>
      <c r="C1355" s="144"/>
      <c r="D1355" s="144"/>
      <c r="E1355" s="158"/>
      <c r="F1355" s="158"/>
      <c r="G1355" s="137"/>
      <c r="H1355" s="137"/>
      <c r="I1355" s="137"/>
      <c r="J1355" s="137"/>
      <c r="K1355" s="137"/>
      <c r="L1355" s="1"/>
      <c r="M1355" s="4"/>
      <c r="N1355" s="144"/>
      <c r="O1355" s="144"/>
      <c r="P1355" s="145"/>
      <c r="Q1355" s="145"/>
      <c r="R1355" s="145"/>
      <c r="S1355" s="145"/>
      <c r="T1355" s="144"/>
      <c r="U1355" s="144"/>
      <c r="V1355" s="145"/>
      <c r="W1355" s="144"/>
      <c r="X1355" s="172"/>
      <c r="Y1355" s="141"/>
      <c r="Z1355" s="145"/>
      <c r="AA1355" s="145"/>
      <c r="AB1355" s="145"/>
      <c r="AC1355" s="143"/>
      <c r="AD1355" s="141"/>
      <c r="AE1355" s="141"/>
      <c r="AF1355" s="145"/>
      <c r="AG1355" s="145"/>
      <c r="AH1355" s="145"/>
      <c r="AI1355" s="138"/>
      <c r="AJ1355" s="138"/>
      <c r="AK1355" s="175"/>
      <c r="AL1355" s="175"/>
      <c r="AM1355" s="144"/>
      <c r="AN1355" s="145"/>
      <c r="AO1355" s="145"/>
      <c r="AP1355" s="140"/>
      <c r="AQ1355" s="140"/>
      <c r="AR1355" s="140"/>
      <c r="AS1355" s="137"/>
      <c r="AT1355" s="176"/>
      <c r="AU1355" s="145"/>
      <c r="AV1355" s="173"/>
      <c r="AW1355" s="137"/>
      <c r="AX1355" s="145"/>
      <c r="AY1355" s="183"/>
      <c r="AZ1355" s="145"/>
      <c r="BA1355" s="140"/>
      <c r="BB1355" s="140"/>
      <c r="BC1355" s="173"/>
      <c r="BD1355" s="144"/>
      <c r="BE1355" s="144"/>
      <c r="BF1355" s="145"/>
      <c r="BG1355" s="145"/>
      <c r="BH1355" s="145"/>
      <c r="BI1355" s="145"/>
      <c r="BJ1355" s="144"/>
      <c r="BK1355" s="141"/>
      <c r="BL1355" s="186"/>
      <c r="BM1355" s="144"/>
      <c r="BN1355" s="141"/>
      <c r="BO1355" s="173"/>
      <c r="BP1355" s="144"/>
      <c r="BQ1355" s="173"/>
      <c r="BR1355" s="144"/>
      <c r="BS1355" s="137"/>
      <c r="BT1355" s="105"/>
      <c r="BU1355" s="105"/>
      <c r="BV1355" s="145"/>
      <c r="BW1355" s="5"/>
      <c r="BX1355" s="5"/>
      <c r="CA1355" s="6"/>
      <c r="CB1355" s="144"/>
      <c r="CC1355" s="145"/>
      <c r="CD1355" s="187"/>
      <c r="CE1355" s="134"/>
      <c r="CF1355" s="190"/>
      <c r="CG1355" s="175"/>
      <c r="CH1355" s="144"/>
      <c r="CI1355" s="177"/>
      <c r="CJ1355" s="139"/>
      <c r="CK1355" s="139"/>
      <c r="CL1355" s="136"/>
      <c r="CM1355" s="144"/>
      <c r="CN1355" s="144"/>
      <c r="CO1355" s="144"/>
      <c r="CR1355" s="1"/>
      <c r="CS1355" s="1"/>
      <c r="CT1355" s="1"/>
    </row>
    <row r="1356" spans="1:100">
      <c r="B1356" s="2"/>
      <c r="F1356" s="2"/>
      <c r="H1356" s="3"/>
      <c r="I1356" s="3"/>
      <c r="J1356" s="3"/>
      <c r="K1356" s="3"/>
      <c r="L1356" s="1"/>
      <c r="M1356" s="4"/>
      <c r="O1356" s="1"/>
      <c r="U1356" s="1"/>
      <c r="V1356"/>
      <c r="X1356" s="111"/>
      <c r="Z1356"/>
      <c r="AA1356"/>
      <c r="AB1356"/>
      <c r="AD1356" s="103"/>
      <c r="AE1356" s="103"/>
      <c r="AH1356"/>
      <c r="AK1356" s="107"/>
      <c r="AL1356" s="107"/>
      <c r="AM1356" s="1"/>
      <c r="AP1356" s="100"/>
      <c r="AQ1356" s="100"/>
      <c r="AR1356" s="100"/>
      <c r="AS1356" s="3"/>
      <c r="AT1356" s="151"/>
      <c r="AU1356"/>
      <c r="AV1356" s="147"/>
      <c r="AY1356" s="182"/>
      <c r="BA1356" s="100"/>
      <c r="BB1356" s="100"/>
      <c r="BC1356" s="147"/>
      <c r="BE1356" s="1"/>
      <c r="BI1356"/>
      <c r="BK1356" s="48"/>
      <c r="BL1356" s="152"/>
      <c r="BM1356" s="1"/>
      <c r="BN1356" s="103"/>
      <c r="BO1356" s="147"/>
      <c r="BQ1356" s="147"/>
      <c r="BR1356" s="6"/>
      <c r="BS1356" s="11"/>
      <c r="BT1356" s="105"/>
      <c r="BU1356" s="105"/>
      <c r="BW1356" s="5"/>
      <c r="BX1356" s="5"/>
      <c r="CA1356" s="6"/>
      <c r="CB1356" s="1"/>
      <c r="CD1356" s="23"/>
      <c r="CE1356" s="6"/>
      <c r="CF1356" s="8"/>
      <c r="CG1356" s="107"/>
      <c r="CI1356" s="109"/>
      <c r="CK1356" s="10"/>
      <c r="CL1356" s="106"/>
      <c r="CR1356" s="1"/>
      <c r="CS1356" s="1"/>
      <c r="CT1356" s="1"/>
    </row>
    <row r="1357" spans="1:100">
      <c r="B1357" s="2"/>
      <c r="F1357" s="2"/>
      <c r="H1357" s="3"/>
      <c r="I1357" s="3"/>
      <c r="J1357" s="3"/>
      <c r="K1357" s="3"/>
      <c r="L1357" s="1"/>
      <c r="M1357" s="4"/>
      <c r="O1357" s="1"/>
      <c r="U1357" s="1"/>
      <c r="V1357"/>
      <c r="X1357" s="111"/>
      <c r="Z1357"/>
      <c r="AD1357" s="103"/>
      <c r="AE1357" s="103"/>
      <c r="AK1357" s="107"/>
      <c r="AL1357" s="107"/>
      <c r="AM1357" s="1"/>
      <c r="AP1357" s="100"/>
      <c r="AQ1357" s="100"/>
      <c r="AR1357" s="100"/>
      <c r="AS1357" s="3"/>
      <c r="AT1357" s="151"/>
      <c r="AU1357"/>
      <c r="AV1357" s="147"/>
      <c r="AY1357" s="182"/>
      <c r="BA1357" s="100"/>
      <c r="BB1357" s="100"/>
      <c r="BC1357" s="147"/>
      <c r="BE1357" s="1"/>
      <c r="BK1357" s="103"/>
      <c r="BL1357" s="152"/>
      <c r="BM1357" s="1"/>
      <c r="BN1357" s="103"/>
      <c r="BO1357" s="147"/>
      <c r="BQ1357" s="147"/>
      <c r="BR1357" s="6"/>
      <c r="BS1357" s="11"/>
      <c r="BT1357" s="105"/>
      <c r="BU1357" s="105"/>
      <c r="BW1357" s="5"/>
      <c r="BX1357" s="5"/>
      <c r="CA1357" s="6"/>
      <c r="CB1357" s="1"/>
      <c r="CD1357" s="23"/>
      <c r="CE1357" s="6"/>
      <c r="CF1357" s="8"/>
      <c r="CG1357" s="107"/>
      <c r="CI1357" s="109"/>
      <c r="CK1357" s="10"/>
      <c r="CL1357" s="106"/>
      <c r="CR1357" s="1"/>
      <c r="CS1357" s="1"/>
      <c r="CT1357" s="1"/>
    </row>
    <row r="1358" spans="1:100">
      <c r="B1358" s="2"/>
      <c r="F1358" s="2"/>
      <c r="H1358" s="3"/>
      <c r="I1358" s="3"/>
      <c r="J1358" s="3"/>
      <c r="K1358" s="3"/>
      <c r="L1358" s="1"/>
      <c r="M1358" s="4"/>
      <c r="O1358" s="1"/>
      <c r="U1358" s="1"/>
      <c r="V1358" s="200"/>
      <c r="X1358" s="111"/>
      <c r="Z1358"/>
      <c r="AA1358"/>
      <c r="AB1358"/>
      <c r="AD1358" s="103"/>
      <c r="AE1358" s="103"/>
      <c r="AH1358"/>
      <c r="AK1358" s="107"/>
      <c r="AL1358" s="107"/>
      <c r="AM1358" s="1"/>
      <c r="AP1358" s="100"/>
      <c r="AQ1358" s="100"/>
      <c r="AR1358" s="7"/>
      <c r="AS1358" s="3"/>
      <c r="AT1358" s="151"/>
      <c r="AU1358"/>
      <c r="AV1358" s="147"/>
      <c r="AY1358" s="182"/>
      <c r="BA1358" s="100"/>
      <c r="BB1358" s="100"/>
      <c r="BC1358" s="147"/>
      <c r="BE1358" s="1"/>
      <c r="BI1358"/>
      <c r="BK1358" s="121"/>
      <c r="BL1358" s="152"/>
      <c r="BM1358" s="1"/>
      <c r="BN1358" s="103"/>
      <c r="BO1358" s="147"/>
      <c r="BQ1358" s="147"/>
      <c r="BR1358" s="6"/>
      <c r="BS1358" s="11"/>
      <c r="BT1358" s="105"/>
      <c r="BU1358" s="105"/>
      <c r="BW1358" s="5"/>
      <c r="BX1358" s="5"/>
      <c r="CA1358" s="6"/>
      <c r="CB1358" s="1"/>
      <c r="CD1358" s="23"/>
      <c r="CE1358" s="6"/>
      <c r="CF1358" s="8"/>
      <c r="CG1358" s="107"/>
      <c r="CI1358" s="109"/>
      <c r="CK1358" s="10"/>
      <c r="CL1358" s="106"/>
      <c r="CR1358" s="1"/>
      <c r="CS1358" s="1"/>
      <c r="CT1358" s="1"/>
    </row>
    <row r="1359" spans="1:100">
      <c r="B1359" s="2"/>
      <c r="F1359" s="2"/>
      <c r="H1359" s="3"/>
      <c r="I1359" s="3"/>
      <c r="J1359" s="3"/>
      <c r="K1359" s="3"/>
      <c r="L1359" s="1"/>
      <c r="M1359" s="4"/>
      <c r="O1359" s="1"/>
      <c r="U1359" s="1"/>
      <c r="V1359"/>
      <c r="X1359" s="111"/>
      <c r="Z1359"/>
      <c r="AA1359"/>
      <c r="AB1359"/>
      <c r="AD1359" s="103"/>
      <c r="AE1359" s="103"/>
      <c r="AH1359"/>
      <c r="AK1359" s="107"/>
      <c r="AL1359" s="107"/>
      <c r="AM1359" s="1"/>
      <c r="AP1359" s="100"/>
      <c r="AQ1359" s="100"/>
      <c r="AR1359" s="100"/>
      <c r="AS1359" s="3"/>
      <c r="AT1359" s="151"/>
      <c r="AU1359"/>
      <c r="AV1359" s="147"/>
      <c r="AY1359" s="182"/>
      <c r="BA1359" s="100"/>
      <c r="BB1359" s="100"/>
      <c r="BC1359" s="147"/>
      <c r="BE1359" s="1"/>
      <c r="BK1359" s="103"/>
      <c r="BL1359" s="152"/>
      <c r="BM1359" s="1"/>
      <c r="BN1359" s="103"/>
      <c r="BO1359" s="147"/>
      <c r="BQ1359" s="147"/>
      <c r="BR1359" s="6"/>
      <c r="BS1359" s="11"/>
      <c r="BT1359" s="105"/>
      <c r="BU1359" s="105"/>
      <c r="BW1359" s="5"/>
      <c r="BX1359" s="5"/>
      <c r="CA1359" s="6"/>
      <c r="CB1359" s="1"/>
      <c r="CD1359" s="23"/>
      <c r="CE1359" s="6"/>
      <c r="CF1359" s="8"/>
      <c r="CG1359" s="107"/>
      <c r="CI1359" s="109"/>
      <c r="CK1359" s="10"/>
      <c r="CL1359" s="106"/>
      <c r="CR1359" s="1"/>
      <c r="CS1359" s="1"/>
      <c r="CT1359" s="1"/>
    </row>
    <row r="1360" spans="1:100">
      <c r="B1360" s="2"/>
      <c r="F1360" s="2"/>
      <c r="H1360" s="3"/>
      <c r="I1360" s="3"/>
      <c r="J1360" s="3"/>
      <c r="K1360" s="3"/>
      <c r="L1360" s="1"/>
      <c r="M1360" s="4"/>
      <c r="O1360" s="1"/>
      <c r="U1360" s="1"/>
      <c r="V1360"/>
      <c r="X1360" s="111"/>
      <c r="Z1360"/>
      <c r="AA1360"/>
      <c r="AB1360"/>
      <c r="AD1360" s="103"/>
      <c r="AE1360" s="103"/>
      <c r="AH1360" s="189"/>
      <c r="AK1360" s="107"/>
      <c r="AL1360" s="107"/>
      <c r="AM1360" s="1"/>
      <c r="AP1360" s="100"/>
      <c r="AQ1360" s="100"/>
      <c r="AR1360" s="100"/>
      <c r="AS1360" s="3"/>
      <c r="AT1360" s="104"/>
      <c r="AU1360"/>
      <c r="AV1360" s="6"/>
      <c r="AY1360" s="182"/>
      <c r="BA1360" s="100"/>
      <c r="BB1360" s="100"/>
      <c r="BC1360" s="147"/>
      <c r="BE1360" s="1"/>
      <c r="BK1360" s="103"/>
      <c r="BL1360" s="152"/>
      <c r="BM1360" s="1"/>
      <c r="BN1360" s="103"/>
      <c r="BO1360" s="147"/>
      <c r="BQ1360" s="147"/>
      <c r="BR1360" s="6"/>
      <c r="BS1360" s="11"/>
      <c r="BT1360" s="105"/>
      <c r="BU1360" s="105"/>
      <c r="BW1360" s="5"/>
      <c r="BX1360" s="5"/>
      <c r="CA1360" s="6"/>
      <c r="CB1360" s="1"/>
      <c r="CD1360" s="23"/>
      <c r="CE1360" s="6"/>
      <c r="CF1360" s="8"/>
      <c r="CG1360" s="107"/>
      <c r="CI1360" s="109"/>
      <c r="CK1360" s="10"/>
      <c r="CL1360" s="106"/>
      <c r="CR1360" s="1"/>
      <c r="CS1360" s="1"/>
      <c r="CT1360" s="1"/>
    </row>
    <row r="1361" spans="2:98">
      <c r="B1361" s="2"/>
      <c r="F1361" s="2"/>
      <c r="H1361" s="3"/>
      <c r="I1361" s="3"/>
      <c r="J1361" s="3"/>
      <c r="K1361" s="3"/>
      <c r="L1361" s="1"/>
      <c r="M1361" s="4"/>
      <c r="O1361" s="1"/>
      <c r="U1361" s="1"/>
      <c r="V1361"/>
      <c r="X1361" s="111"/>
      <c r="Y1361"/>
      <c r="Z1361"/>
      <c r="AA1361"/>
      <c r="AB1361"/>
      <c r="AD1361" s="103"/>
      <c r="AH1361"/>
      <c r="AK1361" s="107"/>
      <c r="AL1361" s="107"/>
      <c r="AM1361" s="1"/>
      <c r="AP1361" s="100"/>
      <c r="AQ1361" s="100"/>
      <c r="AR1361" s="100"/>
      <c r="AS1361" s="3"/>
      <c r="AT1361" s="104"/>
      <c r="AU1361"/>
      <c r="AV1361" s="6"/>
      <c r="AY1361" s="182"/>
      <c r="BA1361" s="100"/>
      <c r="BB1361" s="100"/>
      <c r="BC1361" s="147"/>
      <c r="BE1361" s="1"/>
      <c r="BI1361"/>
      <c r="BK1361" s="103"/>
      <c r="BL1361" s="152"/>
      <c r="BM1361" s="1"/>
      <c r="BN1361" s="103"/>
      <c r="BO1361" s="147"/>
      <c r="BQ1361" s="147"/>
      <c r="BR1361" s="6"/>
      <c r="BS1361" s="11"/>
      <c r="BT1361" s="105"/>
      <c r="BU1361" s="105"/>
      <c r="BW1361" s="5"/>
      <c r="BX1361" s="5"/>
      <c r="CA1361" s="6"/>
      <c r="CB1361" s="1"/>
      <c r="CD1361" s="23"/>
      <c r="CE1361" s="6"/>
      <c r="CF1361" s="8"/>
      <c r="CG1361" s="107"/>
      <c r="CI1361" s="109"/>
      <c r="CK1361" s="10"/>
      <c r="CL1361" s="106"/>
      <c r="CR1361" s="1"/>
      <c r="CS1361" s="1"/>
      <c r="CT1361" s="1"/>
    </row>
    <row r="1362" spans="2:98">
      <c r="B1362" s="2"/>
      <c r="F1362" s="2"/>
      <c r="H1362" s="3"/>
      <c r="I1362" s="3"/>
      <c r="J1362" s="3"/>
      <c r="K1362" s="3"/>
      <c r="L1362" s="1"/>
      <c r="M1362" s="4"/>
      <c r="O1362" s="1"/>
      <c r="U1362" s="1"/>
      <c r="V1362"/>
      <c r="X1362" s="111"/>
      <c r="Z1362"/>
      <c r="AA1362"/>
      <c r="AB1362"/>
      <c r="AD1362" s="103"/>
      <c r="AE1362" s="103"/>
      <c r="AH1362"/>
      <c r="AK1362" s="107"/>
      <c r="AL1362" s="107"/>
      <c r="AM1362" s="1"/>
      <c r="AP1362" s="100"/>
      <c r="AQ1362" s="100"/>
      <c r="AR1362" s="100"/>
      <c r="AS1362" s="3"/>
      <c r="AT1362" s="151"/>
      <c r="AU1362"/>
      <c r="AV1362" s="147"/>
      <c r="AY1362" s="182"/>
      <c r="BA1362" s="100"/>
      <c r="BB1362" s="100"/>
      <c r="BC1362" s="147"/>
      <c r="BE1362" s="1"/>
      <c r="BI1362"/>
      <c r="BK1362" s="103"/>
      <c r="BL1362" s="152"/>
      <c r="BM1362" s="1"/>
      <c r="BN1362" s="103"/>
      <c r="BO1362" s="147"/>
      <c r="BQ1362" s="147"/>
      <c r="BR1362" s="6"/>
      <c r="BS1362" s="11"/>
      <c r="BT1362" s="105"/>
      <c r="BU1362" s="105"/>
      <c r="BW1362" s="5"/>
      <c r="BX1362" s="5"/>
      <c r="CA1362" s="6"/>
      <c r="CB1362" s="1"/>
      <c r="CD1362" s="23"/>
      <c r="CE1362" s="6"/>
      <c r="CF1362" s="8"/>
      <c r="CG1362" s="107"/>
      <c r="CI1362" s="109"/>
      <c r="CK1362" s="10"/>
      <c r="CL1362" s="106"/>
      <c r="CR1362" s="1"/>
      <c r="CS1362" s="1"/>
      <c r="CT1362" s="1"/>
    </row>
    <row r="1363" spans="2:98">
      <c r="B1363" s="2"/>
      <c r="F1363" s="2"/>
      <c r="H1363" s="3"/>
      <c r="I1363" s="3"/>
      <c r="J1363" s="3"/>
      <c r="K1363" s="3"/>
      <c r="L1363" s="1"/>
      <c r="M1363" s="4"/>
      <c r="O1363" s="1"/>
      <c r="U1363" s="1"/>
      <c r="V1363"/>
      <c r="X1363" s="154"/>
      <c r="Y1363" s="155"/>
      <c r="Z1363"/>
      <c r="AA1363"/>
      <c r="AB1363"/>
      <c r="AD1363" s="103"/>
      <c r="AE1363" s="103"/>
      <c r="AH1363"/>
      <c r="AK1363" s="107"/>
      <c r="AL1363" s="107"/>
      <c r="AM1363" s="1"/>
      <c r="AP1363" s="100"/>
      <c r="AQ1363" s="100"/>
      <c r="AR1363" s="100"/>
      <c r="AS1363" s="3"/>
      <c r="AT1363" s="151"/>
      <c r="AU1363"/>
      <c r="AV1363" s="147"/>
      <c r="AW1363" s="34"/>
      <c r="AY1363" s="182"/>
      <c r="BA1363" s="100"/>
      <c r="BB1363" s="100"/>
      <c r="BC1363" s="147"/>
      <c r="BE1363" s="1"/>
      <c r="BI1363"/>
      <c r="BK1363" s="103"/>
      <c r="BL1363" s="152"/>
      <c r="BM1363" s="1"/>
      <c r="BN1363" s="103"/>
      <c r="BO1363" s="147"/>
      <c r="BQ1363" s="147"/>
      <c r="BR1363" s="6"/>
      <c r="BS1363" s="11"/>
      <c r="BT1363" s="105"/>
      <c r="BU1363" s="105"/>
      <c r="BW1363" s="5"/>
      <c r="BX1363" s="5"/>
      <c r="CA1363" s="6"/>
      <c r="CB1363" s="1"/>
      <c r="CD1363" s="23"/>
      <c r="CE1363" s="6"/>
      <c r="CF1363" s="8"/>
      <c r="CG1363" s="107"/>
      <c r="CI1363" s="109"/>
      <c r="CK1363" s="10"/>
      <c r="CL1363" s="106"/>
      <c r="CR1363" s="1"/>
      <c r="CS1363" s="1"/>
      <c r="CT1363" s="1"/>
    </row>
    <row r="1364" spans="2:98">
      <c r="B1364" s="2"/>
      <c r="F1364" s="2"/>
      <c r="H1364" s="3"/>
      <c r="I1364" s="3"/>
      <c r="J1364" s="3"/>
      <c r="K1364" s="3"/>
      <c r="L1364" s="1"/>
      <c r="M1364" s="4"/>
      <c r="O1364" s="1"/>
      <c r="U1364" s="1"/>
      <c r="V1364"/>
      <c r="X1364" s="111"/>
      <c r="Y1364"/>
      <c r="Z1364"/>
      <c r="AA1364"/>
      <c r="AB1364"/>
      <c r="AD1364" s="103"/>
      <c r="AE1364" s="103"/>
      <c r="AH1364"/>
      <c r="AK1364" s="107"/>
      <c r="AL1364" s="107"/>
      <c r="AM1364" s="1"/>
      <c r="AP1364" s="100"/>
      <c r="AQ1364" s="100"/>
      <c r="AR1364" s="100"/>
      <c r="AS1364" s="3"/>
      <c r="AT1364" s="151"/>
      <c r="AU1364"/>
      <c r="AV1364" s="147"/>
      <c r="AW1364" s="34"/>
      <c r="AY1364" s="182"/>
      <c r="BA1364" s="100"/>
      <c r="BB1364" s="100"/>
      <c r="BC1364" s="147"/>
      <c r="BE1364" s="1"/>
      <c r="BI1364"/>
      <c r="BK1364" s="103"/>
      <c r="BL1364" s="152"/>
      <c r="BM1364" s="1"/>
      <c r="BN1364" s="103"/>
      <c r="BO1364" s="147"/>
      <c r="BQ1364" s="147"/>
      <c r="BR1364" s="6"/>
      <c r="BS1364" s="11"/>
      <c r="BT1364" s="105"/>
      <c r="BU1364" s="105"/>
      <c r="BW1364" s="5"/>
      <c r="BX1364" s="5"/>
      <c r="CA1364" s="6"/>
      <c r="CB1364" s="1"/>
      <c r="CD1364" s="23"/>
      <c r="CE1364" s="6"/>
      <c r="CF1364" s="8"/>
      <c r="CG1364" s="107"/>
      <c r="CI1364" s="109"/>
      <c r="CK1364" s="10"/>
      <c r="CL1364" s="106"/>
      <c r="CR1364" s="1"/>
      <c r="CS1364" s="1"/>
      <c r="CT1364" s="1"/>
    </row>
    <row r="1365" spans="2:98">
      <c r="B1365" s="2"/>
      <c r="F1365" s="2"/>
      <c r="H1365" s="3"/>
      <c r="I1365" s="3"/>
      <c r="J1365" s="3"/>
      <c r="K1365" s="3"/>
      <c r="L1365" s="1"/>
      <c r="M1365" s="4"/>
      <c r="O1365" s="1"/>
      <c r="U1365" s="1"/>
      <c r="V1365"/>
      <c r="X1365" s="111"/>
      <c r="Z1365"/>
      <c r="AD1365" s="103"/>
      <c r="AE1365" s="103"/>
      <c r="AK1365" s="107"/>
      <c r="AL1365" s="107"/>
      <c r="AM1365" s="1"/>
      <c r="AP1365" s="100"/>
      <c r="AQ1365" s="100"/>
      <c r="AR1365" s="100"/>
      <c r="AS1365" s="3"/>
      <c r="AT1365" s="151"/>
      <c r="AU1365"/>
      <c r="AV1365" s="147"/>
      <c r="AY1365" s="182"/>
      <c r="BA1365" s="100"/>
      <c r="BB1365" s="100"/>
      <c r="BC1365" s="147"/>
      <c r="BE1365" s="1"/>
      <c r="BI1365"/>
      <c r="BK1365" s="103"/>
      <c r="BL1365" s="152"/>
      <c r="BM1365" s="1"/>
      <c r="BN1365" s="103"/>
      <c r="BO1365" s="147"/>
      <c r="BQ1365" s="147"/>
      <c r="BR1365" s="6"/>
      <c r="BS1365" s="11"/>
      <c r="BT1365" s="105"/>
      <c r="BU1365" s="105"/>
      <c r="BW1365" s="5"/>
      <c r="BX1365" s="5"/>
      <c r="CA1365" s="6"/>
      <c r="CB1365" s="1"/>
      <c r="CD1365" s="23"/>
      <c r="CE1365" s="6"/>
      <c r="CF1365" s="8"/>
      <c r="CG1365" s="107"/>
      <c r="CI1365" s="109"/>
      <c r="CK1365" s="10"/>
      <c r="CL1365" s="106"/>
      <c r="CR1365" s="1"/>
      <c r="CS1365" s="1"/>
      <c r="CT1365" s="1"/>
    </row>
    <row r="1366" spans="2:98">
      <c r="B1366" s="2"/>
      <c r="F1366" s="2"/>
      <c r="H1366" s="3"/>
      <c r="I1366" s="3"/>
      <c r="J1366" s="3"/>
      <c r="K1366" s="3"/>
      <c r="L1366" s="1"/>
      <c r="M1366" s="4"/>
      <c r="O1366" s="1"/>
      <c r="U1366" s="1"/>
      <c r="V1366"/>
      <c r="X1366" s="111"/>
      <c r="Z1366"/>
      <c r="AA1366"/>
      <c r="AB1366"/>
      <c r="AD1366" s="103"/>
      <c r="AE1366" s="103"/>
      <c r="AH1366"/>
      <c r="AK1366" s="107"/>
      <c r="AL1366" s="107"/>
      <c r="AM1366" s="1"/>
      <c r="AP1366" s="100"/>
      <c r="AQ1366" s="100"/>
      <c r="AR1366" s="100"/>
      <c r="AS1366" s="3"/>
      <c r="AT1366" s="151"/>
      <c r="AU1366"/>
      <c r="AV1366" s="147"/>
      <c r="AY1366" s="182"/>
      <c r="BA1366" s="100"/>
      <c r="BB1366" s="100"/>
      <c r="BC1366" s="147"/>
      <c r="BE1366" s="1"/>
      <c r="BI1366"/>
      <c r="BK1366" s="103"/>
      <c r="BL1366" s="152"/>
      <c r="BM1366" s="1"/>
      <c r="BN1366" s="103"/>
      <c r="BO1366" s="147"/>
      <c r="BQ1366" s="147"/>
      <c r="BR1366" s="6"/>
      <c r="BS1366" s="11"/>
      <c r="BT1366" s="105"/>
      <c r="BU1366" s="105"/>
      <c r="BW1366" s="5"/>
      <c r="BX1366" s="5"/>
      <c r="CA1366" s="6"/>
      <c r="CB1366" s="1"/>
      <c r="CD1366" s="23"/>
      <c r="CE1366" s="6"/>
      <c r="CF1366" s="8"/>
      <c r="CG1366" s="107"/>
      <c r="CI1366" s="109"/>
      <c r="CK1366" s="10"/>
      <c r="CL1366" s="106"/>
      <c r="CR1366" s="1"/>
      <c r="CS1366" s="1"/>
      <c r="CT1366" s="1"/>
    </row>
    <row r="1367" spans="2:98">
      <c r="B1367" s="2"/>
      <c r="F1367" s="2"/>
      <c r="H1367" s="3"/>
      <c r="I1367" s="3"/>
      <c r="J1367" s="3"/>
      <c r="K1367" s="3"/>
      <c r="L1367" s="1"/>
      <c r="M1367" s="4"/>
      <c r="O1367" s="1"/>
      <c r="U1367" s="1"/>
      <c r="V1367"/>
      <c r="X1367" s="111"/>
      <c r="Z1367"/>
      <c r="AA1367"/>
      <c r="AB1367"/>
      <c r="AD1367" s="103"/>
      <c r="AE1367" s="103"/>
      <c r="AH1367"/>
      <c r="AK1367" s="107"/>
      <c r="AL1367" s="107"/>
      <c r="AM1367" s="1"/>
      <c r="AP1367" s="100"/>
      <c r="AQ1367" s="100"/>
      <c r="AR1367" s="100"/>
      <c r="AS1367" s="3"/>
      <c r="AT1367" s="151"/>
      <c r="AU1367"/>
      <c r="AV1367" s="147"/>
      <c r="AY1367" s="182"/>
      <c r="BA1367" s="100"/>
      <c r="BB1367" s="100"/>
      <c r="BC1367" s="147"/>
      <c r="BE1367" s="1"/>
      <c r="BI1367"/>
      <c r="BK1367" s="103"/>
      <c r="BL1367" s="152"/>
      <c r="BM1367" s="1"/>
      <c r="BN1367" s="103"/>
      <c r="BO1367" s="147"/>
      <c r="BQ1367" s="147"/>
      <c r="BR1367" s="147"/>
      <c r="BS1367" s="11"/>
      <c r="BT1367" s="105"/>
      <c r="BU1367" s="105"/>
      <c r="BW1367" s="5"/>
      <c r="BX1367" s="5"/>
      <c r="CA1367" s="6"/>
      <c r="CB1367" s="1"/>
      <c r="CD1367" s="23"/>
      <c r="CE1367" s="6"/>
      <c r="CF1367" s="8"/>
      <c r="CG1367" s="107"/>
      <c r="CI1367" s="109"/>
      <c r="CK1367" s="10"/>
      <c r="CL1367" s="106"/>
      <c r="CR1367" s="1"/>
      <c r="CS1367" s="1"/>
      <c r="CT1367" s="1"/>
    </row>
    <row r="1368" spans="2:98">
      <c r="B1368" s="2"/>
      <c r="F1368" s="2"/>
      <c r="H1368" s="3"/>
      <c r="I1368" s="3"/>
      <c r="J1368" s="3"/>
      <c r="K1368" s="3"/>
      <c r="L1368" s="1"/>
      <c r="M1368" s="4"/>
      <c r="O1368" s="1"/>
      <c r="U1368" s="1"/>
      <c r="V1368"/>
      <c r="X1368" s="111"/>
      <c r="Z1368"/>
      <c r="AA1368"/>
      <c r="AB1368"/>
      <c r="AD1368" s="103"/>
      <c r="AE1368" s="103"/>
      <c r="AH1368"/>
      <c r="AK1368" s="107"/>
      <c r="AL1368" s="107"/>
      <c r="AM1368" s="1"/>
      <c r="AP1368" s="100"/>
      <c r="AQ1368" s="100"/>
      <c r="AR1368" s="100"/>
      <c r="AS1368" s="3"/>
      <c r="AT1368" s="151"/>
      <c r="AU1368"/>
      <c r="AV1368" s="147"/>
      <c r="AY1368" s="182"/>
      <c r="BA1368" s="100"/>
      <c r="BB1368" s="100"/>
      <c r="BC1368" s="147"/>
      <c r="BE1368" s="1"/>
      <c r="BI1368"/>
      <c r="BK1368" s="103"/>
      <c r="BL1368" s="152"/>
      <c r="BM1368" s="1"/>
      <c r="BN1368" s="103"/>
      <c r="BO1368" s="147"/>
      <c r="BQ1368" s="147"/>
      <c r="BR1368" s="6"/>
      <c r="BS1368" s="11"/>
      <c r="BT1368" s="105"/>
      <c r="BU1368" s="105"/>
      <c r="BW1368" s="5"/>
      <c r="BX1368" s="5"/>
      <c r="CA1368" s="6"/>
      <c r="CB1368" s="1"/>
      <c r="CD1368" s="23"/>
      <c r="CE1368" s="6"/>
      <c r="CF1368" s="8"/>
      <c r="CG1368" s="107"/>
      <c r="CI1368" s="109"/>
      <c r="CK1368" s="10"/>
      <c r="CL1368" s="106"/>
      <c r="CR1368" s="1"/>
      <c r="CS1368" s="1"/>
      <c r="CT1368" s="1"/>
    </row>
    <row r="1369" spans="2:98">
      <c r="B1369" s="2"/>
      <c r="F1369" s="2"/>
      <c r="H1369" s="3"/>
      <c r="I1369" s="3"/>
      <c r="J1369" s="3"/>
      <c r="K1369" s="3"/>
      <c r="L1369" s="1"/>
      <c r="M1369" s="4"/>
      <c r="O1369" s="1"/>
      <c r="U1369" s="1"/>
      <c r="V1369"/>
      <c r="X1369" s="111"/>
      <c r="Z1369"/>
      <c r="AA1369"/>
      <c r="AB1369"/>
      <c r="AD1369" s="103"/>
      <c r="AE1369" s="103"/>
      <c r="AH1369"/>
      <c r="AK1369" s="107"/>
      <c r="AL1369" s="107"/>
      <c r="AM1369" s="1"/>
      <c r="AP1369" s="100"/>
      <c r="AQ1369" s="100"/>
      <c r="AR1369" s="100"/>
      <c r="AS1369" s="3"/>
      <c r="AT1369" s="151"/>
      <c r="AU1369"/>
      <c r="AV1369" s="147"/>
      <c r="AY1369" s="182"/>
      <c r="BA1369" s="100"/>
      <c r="BB1369" s="100"/>
      <c r="BC1369" s="147"/>
      <c r="BE1369" s="1"/>
      <c r="BI1369"/>
      <c r="BK1369" s="103"/>
      <c r="BL1369" s="152"/>
      <c r="BM1369" s="1"/>
      <c r="BN1369" s="103"/>
      <c r="BO1369" s="147"/>
      <c r="BQ1369" s="147"/>
      <c r="BR1369" s="6"/>
      <c r="BS1369" s="11"/>
      <c r="BT1369" s="105"/>
      <c r="BU1369" s="105"/>
      <c r="BW1369" s="5"/>
      <c r="BX1369" s="5"/>
      <c r="CA1369" s="6"/>
      <c r="CB1369" s="1"/>
      <c r="CD1369" s="23"/>
      <c r="CE1369" s="6"/>
      <c r="CF1369" s="8"/>
      <c r="CG1369" s="107"/>
      <c r="CI1369" s="109"/>
      <c r="CK1369" s="10"/>
      <c r="CL1369" s="106"/>
      <c r="CR1369" s="1"/>
      <c r="CS1369" s="1"/>
      <c r="CT1369" s="1"/>
    </row>
    <row r="1370" spans="2:98">
      <c r="B1370" s="2"/>
      <c r="F1370" s="2"/>
      <c r="H1370" s="3"/>
      <c r="I1370" s="3"/>
      <c r="J1370" s="3"/>
      <c r="K1370" s="3"/>
      <c r="L1370" s="1"/>
      <c r="M1370" s="4"/>
      <c r="O1370" s="1"/>
      <c r="U1370" s="1"/>
      <c r="V1370"/>
      <c r="X1370" s="111"/>
      <c r="Z1370"/>
      <c r="AA1370"/>
      <c r="AB1370"/>
      <c r="AD1370" s="103"/>
      <c r="AE1370" s="103"/>
      <c r="AH1370"/>
      <c r="AK1370" s="107"/>
      <c r="AL1370" s="107"/>
      <c r="AM1370" s="1"/>
      <c r="AP1370" s="100"/>
      <c r="AQ1370" s="100"/>
      <c r="AR1370" s="100"/>
      <c r="AS1370" s="3"/>
      <c r="AT1370" s="151"/>
      <c r="AU1370"/>
      <c r="AV1370" s="147"/>
      <c r="AY1370" s="182"/>
      <c r="BA1370" s="100"/>
      <c r="BB1370" s="100"/>
      <c r="BC1370" s="147"/>
      <c r="BE1370" s="1"/>
      <c r="BI1370"/>
      <c r="BK1370" s="103"/>
      <c r="BL1370" s="152"/>
      <c r="BM1370" s="1"/>
      <c r="BN1370" s="103"/>
      <c r="BO1370" s="6"/>
      <c r="BQ1370" s="147"/>
      <c r="BR1370" s="6"/>
      <c r="BS1370" s="11"/>
      <c r="BT1370" s="105"/>
      <c r="BU1370" s="105"/>
      <c r="BW1370" s="5"/>
      <c r="BX1370" s="5"/>
      <c r="CA1370" s="6"/>
      <c r="CB1370" s="1"/>
      <c r="CD1370" s="23"/>
      <c r="CE1370" s="6"/>
      <c r="CF1370" s="8"/>
      <c r="CG1370" s="107"/>
      <c r="CI1370" s="109"/>
      <c r="CK1370" s="10"/>
      <c r="CL1370" s="106"/>
      <c r="CR1370" s="1"/>
      <c r="CS1370" s="1"/>
      <c r="CT1370" s="1"/>
    </row>
    <row r="1371" spans="2:98">
      <c r="B1371" s="2"/>
      <c r="F1371" s="2"/>
      <c r="H1371" s="3"/>
      <c r="I1371" s="3"/>
      <c r="J1371" s="3"/>
      <c r="K1371" s="3"/>
      <c r="L1371" s="1"/>
      <c r="M1371" s="4"/>
      <c r="O1371" s="1"/>
      <c r="U1371" s="1"/>
      <c r="V1371"/>
      <c r="X1371" s="111"/>
      <c r="Z1371"/>
      <c r="AA1371"/>
      <c r="AB1371"/>
      <c r="AD1371" s="103"/>
      <c r="AE1371" s="103"/>
      <c r="AH1371"/>
      <c r="AK1371" s="107"/>
      <c r="AL1371" s="107"/>
      <c r="AM1371" s="1"/>
      <c r="AP1371" s="100"/>
      <c r="AQ1371" s="100"/>
      <c r="AR1371" s="100"/>
      <c r="AS1371" s="3"/>
      <c r="AT1371" s="151"/>
      <c r="AU1371"/>
      <c r="AV1371" s="147"/>
      <c r="AY1371" s="182"/>
      <c r="BA1371" s="100"/>
      <c r="BB1371" s="100"/>
      <c r="BC1371" s="147"/>
      <c r="BE1371" s="1"/>
      <c r="BI1371"/>
      <c r="BK1371" s="103"/>
      <c r="BL1371" s="152"/>
      <c r="BM1371" s="1"/>
      <c r="BN1371" s="103"/>
      <c r="BO1371" s="6"/>
      <c r="BQ1371" s="6"/>
      <c r="BR1371" s="6"/>
      <c r="BS1371" s="11"/>
      <c r="BT1371" s="105"/>
      <c r="BU1371" s="105"/>
      <c r="BW1371" s="5"/>
      <c r="BX1371" s="5"/>
      <c r="CA1371" s="6"/>
      <c r="CB1371" s="1"/>
      <c r="CD1371" s="23"/>
      <c r="CE1371" s="6"/>
      <c r="CF1371" s="8"/>
      <c r="CG1371" s="107"/>
      <c r="CI1371" s="109"/>
      <c r="CK1371" s="10"/>
      <c r="CL1371" s="106"/>
      <c r="CR1371" s="1"/>
      <c r="CS1371" s="1"/>
      <c r="CT1371" s="1"/>
    </row>
    <row r="1372" spans="2:98">
      <c r="B1372" s="2"/>
      <c r="F1372" s="2"/>
      <c r="H1372" s="3"/>
      <c r="I1372" s="3"/>
      <c r="J1372" s="3"/>
      <c r="K1372" s="3"/>
      <c r="L1372" s="1"/>
      <c r="M1372" s="4"/>
      <c r="O1372" s="1"/>
      <c r="U1372" s="1"/>
      <c r="V1372"/>
      <c r="X1372" s="111"/>
      <c r="Y1372" s="147"/>
      <c r="Z1372" s="147"/>
      <c r="AA1372"/>
      <c r="AB1372"/>
      <c r="AD1372" s="103"/>
      <c r="AE1372" s="103"/>
      <c r="AH1372"/>
      <c r="AK1372" s="107"/>
      <c r="AL1372" s="107"/>
      <c r="AM1372" s="1"/>
      <c r="AP1372" s="100"/>
      <c r="AQ1372" s="100"/>
      <c r="AR1372" s="100"/>
      <c r="AS1372" s="3"/>
      <c r="AT1372" s="151"/>
      <c r="AU1372"/>
      <c r="AV1372" s="147"/>
      <c r="AY1372" s="182"/>
      <c r="BA1372" s="100"/>
      <c r="BB1372" s="100"/>
      <c r="BC1372" s="147"/>
      <c r="BE1372" s="1"/>
      <c r="BI1372"/>
      <c r="BK1372" s="103"/>
      <c r="BL1372" s="152"/>
      <c r="BM1372" s="1"/>
      <c r="BN1372" s="103"/>
      <c r="BO1372" s="147"/>
      <c r="BQ1372" s="147"/>
      <c r="BR1372" s="6"/>
      <c r="BS1372" s="11"/>
      <c r="BT1372" s="105"/>
      <c r="BU1372" s="105"/>
      <c r="BW1372" s="5"/>
      <c r="BX1372" s="5"/>
      <c r="CA1372" s="6"/>
      <c r="CB1372" s="1"/>
      <c r="CD1372" s="23"/>
      <c r="CE1372" s="6"/>
      <c r="CF1372" s="8"/>
      <c r="CG1372" s="107"/>
      <c r="CI1372" s="109"/>
      <c r="CK1372" s="10"/>
      <c r="CL1372" s="106"/>
      <c r="CR1372" s="1"/>
      <c r="CS1372" s="1"/>
      <c r="CT1372" s="1"/>
    </row>
    <row r="1373" spans="2:98">
      <c r="B1373" s="2"/>
      <c r="F1373" s="2"/>
      <c r="H1373" s="3"/>
      <c r="I1373" s="3"/>
      <c r="J1373" s="3"/>
      <c r="K1373" s="3"/>
      <c r="L1373" s="1"/>
      <c r="M1373" s="4"/>
      <c r="O1373" s="1"/>
      <c r="U1373" s="1"/>
      <c r="V1373"/>
      <c r="X1373" s="111"/>
      <c r="Z1373"/>
      <c r="AA1373"/>
      <c r="AB1373"/>
      <c r="AD1373" s="103"/>
      <c r="AE1373" s="103"/>
      <c r="AH1373"/>
      <c r="AI1373" s="107"/>
      <c r="AJ1373" s="107"/>
      <c r="AK1373" s="107"/>
      <c r="AL1373" s="107"/>
      <c r="AM1373" s="1"/>
      <c r="AP1373" s="100"/>
      <c r="AQ1373" s="100"/>
      <c r="AR1373" s="100"/>
      <c r="AS1373" s="3"/>
      <c r="AT1373" s="151"/>
      <c r="AU1373" s="1"/>
      <c r="AV1373" s="147"/>
      <c r="AW1373" s="34"/>
      <c r="AY1373" s="182"/>
      <c r="BA1373" s="100"/>
      <c r="BB1373" s="100"/>
      <c r="BC1373" s="147"/>
      <c r="BE1373" s="1"/>
      <c r="BI1373"/>
      <c r="BK1373" s="103"/>
      <c r="BL1373" s="152"/>
      <c r="BM1373" s="1"/>
      <c r="BN1373" s="103"/>
      <c r="BO1373" s="147"/>
      <c r="BQ1373" s="147"/>
      <c r="BR1373" s="147"/>
      <c r="BS1373" s="11"/>
      <c r="BT1373" s="105"/>
      <c r="BU1373" s="105"/>
      <c r="BW1373" s="5"/>
      <c r="BX1373" s="5"/>
      <c r="CA1373" s="6"/>
      <c r="CB1373" s="1"/>
      <c r="CD1373" s="23"/>
      <c r="CE1373" s="6"/>
      <c r="CF1373" s="8"/>
      <c r="CG1373" s="107"/>
      <c r="CI1373" s="109"/>
      <c r="CK1373" s="10"/>
      <c r="CL1373" s="106"/>
      <c r="CR1373" s="1"/>
      <c r="CS1373" s="1"/>
      <c r="CT1373" s="1"/>
    </row>
    <row r="1374" spans="2:98">
      <c r="B1374" s="2"/>
      <c r="F1374" s="2"/>
      <c r="H1374" s="3"/>
      <c r="I1374" s="3"/>
      <c r="J1374" s="3"/>
      <c r="K1374" s="3"/>
      <c r="L1374" s="1"/>
      <c r="M1374" s="4"/>
      <c r="O1374" s="1"/>
      <c r="U1374" s="1"/>
      <c r="V1374"/>
      <c r="X1374" s="3"/>
      <c r="Z1374"/>
      <c r="AA1374"/>
      <c r="AB1374"/>
      <c r="AD1374" s="103"/>
      <c r="AH1374"/>
      <c r="AK1374" s="107"/>
      <c r="AL1374" s="107"/>
      <c r="AM1374" s="1"/>
      <c r="AP1374" s="100"/>
      <c r="AQ1374" s="100"/>
      <c r="AR1374" s="100"/>
      <c r="AS1374" s="3"/>
      <c r="AT1374" s="104"/>
      <c r="AU1374"/>
      <c r="AV1374" s="6"/>
      <c r="AW1374" s="34"/>
      <c r="AY1374" s="182"/>
      <c r="BA1374" s="100"/>
      <c r="BB1374" s="100"/>
      <c r="BC1374" s="147"/>
      <c r="BE1374" s="1"/>
      <c r="BI1374"/>
      <c r="BK1374" s="103"/>
      <c r="BL1374" s="152"/>
      <c r="BM1374" s="1"/>
      <c r="BN1374" s="103"/>
      <c r="BO1374" s="6"/>
      <c r="BP1374" s="103"/>
      <c r="BQ1374" s="147"/>
      <c r="BR1374" s="147"/>
      <c r="BS1374" s="11"/>
      <c r="BT1374" s="105"/>
      <c r="BU1374" s="105"/>
      <c r="BW1374" s="5"/>
      <c r="BX1374" s="5"/>
      <c r="CA1374" s="6"/>
      <c r="CB1374" s="1"/>
      <c r="CD1374" s="23"/>
      <c r="CE1374" s="6"/>
      <c r="CF1374" s="8"/>
      <c r="CG1374" s="107"/>
      <c r="CI1374" s="109"/>
      <c r="CK1374" s="10"/>
      <c r="CL1374" s="106"/>
      <c r="CR1374" s="1"/>
      <c r="CS1374" s="1"/>
      <c r="CT1374" s="1"/>
    </row>
    <row r="1375" spans="2:98">
      <c r="B1375" s="2"/>
      <c r="F1375" s="2"/>
      <c r="H1375" s="3"/>
      <c r="I1375" s="3"/>
      <c r="J1375" s="3"/>
      <c r="K1375" s="3"/>
      <c r="L1375" s="1"/>
      <c r="M1375" s="4"/>
      <c r="O1375" s="1"/>
      <c r="U1375" s="1"/>
      <c r="V1375"/>
      <c r="X1375" s="111"/>
      <c r="Z1375"/>
      <c r="AA1375"/>
      <c r="AB1375"/>
      <c r="AD1375" s="103"/>
      <c r="AE1375" s="103"/>
      <c r="AH1375"/>
      <c r="AK1375" s="107"/>
      <c r="AL1375" s="107"/>
      <c r="AM1375" s="1"/>
      <c r="AP1375" s="100"/>
      <c r="AQ1375" s="100"/>
      <c r="AR1375" s="100"/>
      <c r="AS1375" s="3"/>
      <c r="AT1375" s="104"/>
      <c r="AU1375"/>
      <c r="AV1375" s="6"/>
      <c r="AW1375" s="34"/>
      <c r="AY1375" s="182"/>
      <c r="BA1375" s="100"/>
      <c r="BB1375" s="100"/>
      <c r="BC1375" s="147"/>
      <c r="BE1375" s="1"/>
      <c r="BI1375"/>
      <c r="BK1375" s="103"/>
      <c r="BL1375" s="152"/>
      <c r="BM1375" s="1"/>
      <c r="BN1375" s="103"/>
      <c r="BO1375" s="6"/>
      <c r="BP1375" s="103"/>
      <c r="BQ1375" s="147"/>
      <c r="BR1375" s="147"/>
      <c r="BS1375" s="11"/>
      <c r="BT1375" s="105"/>
      <c r="BU1375" s="105"/>
      <c r="BW1375" s="5"/>
      <c r="BX1375" s="5"/>
      <c r="CA1375" s="6"/>
      <c r="CB1375" s="1"/>
      <c r="CD1375" s="23"/>
      <c r="CE1375" s="6"/>
      <c r="CF1375" s="8"/>
      <c r="CG1375" s="107"/>
      <c r="CI1375" s="109"/>
      <c r="CK1375" s="10"/>
      <c r="CL1375" s="106"/>
      <c r="CR1375" s="1"/>
      <c r="CS1375" s="1"/>
      <c r="CT1375" s="1"/>
    </row>
    <row r="1376" spans="2:98">
      <c r="B1376" s="2"/>
      <c r="F1376" s="2"/>
      <c r="H1376" s="3"/>
      <c r="I1376" s="3"/>
      <c r="J1376" s="3"/>
      <c r="K1376" s="3"/>
      <c r="L1376" s="1"/>
      <c r="M1376" s="4"/>
      <c r="O1376" s="1"/>
      <c r="U1376" s="1"/>
      <c r="V1376" s="200"/>
      <c r="X1376" s="111"/>
      <c r="Y1376" s="147"/>
      <c r="Z1376" s="147"/>
      <c r="AA1376"/>
      <c r="AB1376"/>
      <c r="AD1376" s="103"/>
      <c r="AE1376" s="103"/>
      <c r="AH1376"/>
      <c r="AK1376" s="107"/>
      <c r="AL1376" s="107"/>
      <c r="AM1376" s="1"/>
      <c r="AP1376" s="100"/>
      <c r="AQ1376" s="100"/>
      <c r="AR1376" s="100"/>
      <c r="AS1376" s="3"/>
      <c r="AT1376" s="151"/>
      <c r="AU1376"/>
      <c r="AV1376" s="147"/>
      <c r="AY1376" s="182"/>
      <c r="BA1376" s="100"/>
      <c r="BB1376" s="100"/>
      <c r="BC1376" s="147"/>
      <c r="BE1376" s="1"/>
      <c r="BI1376"/>
      <c r="BK1376" s="103"/>
      <c r="BL1376" s="152"/>
      <c r="BM1376" s="1"/>
      <c r="BN1376" s="103"/>
      <c r="BO1376" s="147"/>
      <c r="BQ1376" s="147"/>
      <c r="BR1376" s="147"/>
      <c r="BS1376" s="11"/>
      <c r="BT1376" s="105"/>
      <c r="BU1376" s="105"/>
      <c r="BW1376" s="5"/>
      <c r="BX1376" s="5"/>
      <c r="CA1376" s="6"/>
      <c r="CB1376" s="1"/>
      <c r="CD1376" s="23"/>
      <c r="CE1376" s="6"/>
      <c r="CF1376" s="8"/>
      <c r="CG1376" s="107"/>
      <c r="CI1376" s="109"/>
      <c r="CK1376" s="10"/>
      <c r="CL1376" s="106"/>
      <c r="CR1376" s="1"/>
      <c r="CS1376" s="1"/>
      <c r="CT1376" s="1"/>
    </row>
    <row r="1377" spans="2:98">
      <c r="B1377" s="2"/>
      <c r="F1377" s="2"/>
      <c r="H1377" s="3"/>
      <c r="I1377" s="3"/>
      <c r="J1377" s="3"/>
      <c r="K1377" s="3"/>
      <c r="L1377" s="1"/>
      <c r="M1377" s="4"/>
      <c r="O1377" s="1"/>
      <c r="U1377" s="1"/>
      <c r="V1377"/>
      <c r="X1377" s="111"/>
      <c r="Z1377"/>
      <c r="AA1377"/>
      <c r="AD1377" s="103"/>
      <c r="AE1377" s="103"/>
      <c r="AH1377"/>
      <c r="AK1377" s="5"/>
      <c r="AL1377" s="107"/>
      <c r="AM1377" s="1"/>
      <c r="AP1377" s="100"/>
      <c r="AQ1377" s="100"/>
      <c r="AR1377" s="100"/>
      <c r="AS1377" s="3"/>
      <c r="AT1377" s="151"/>
      <c r="AU1377"/>
      <c r="AV1377" s="147"/>
      <c r="AY1377" s="182"/>
      <c r="BA1377" s="100"/>
      <c r="BB1377" s="100"/>
      <c r="BC1377" s="147"/>
      <c r="BE1377" s="1"/>
      <c r="BI1377"/>
      <c r="BK1377" s="103"/>
      <c r="BL1377" s="152"/>
      <c r="BM1377" s="1"/>
      <c r="BN1377" s="103"/>
      <c r="BO1377" s="147"/>
      <c r="BQ1377" s="147"/>
      <c r="BR1377" s="6"/>
      <c r="BS1377" s="11"/>
      <c r="BT1377" s="105"/>
      <c r="BU1377" s="105"/>
      <c r="BW1377" s="5"/>
      <c r="BX1377" s="5"/>
      <c r="CA1377" s="6"/>
      <c r="CB1377" s="1"/>
      <c r="CD1377" s="23"/>
      <c r="CE1377" s="6"/>
      <c r="CF1377" s="8"/>
      <c r="CG1377" s="107"/>
      <c r="CI1377" s="109"/>
      <c r="CK1377" s="10"/>
      <c r="CL1377" s="106"/>
      <c r="CR1377" s="1"/>
      <c r="CS1377" s="1"/>
      <c r="CT1377" s="1"/>
    </row>
    <row r="1378" spans="2:98">
      <c r="B1378" s="2"/>
      <c r="F1378" s="2"/>
      <c r="H1378" s="3"/>
      <c r="I1378" s="3"/>
      <c r="J1378" s="3"/>
      <c r="K1378" s="3"/>
      <c r="L1378" s="1"/>
      <c r="M1378" s="4"/>
      <c r="O1378" s="1"/>
      <c r="U1378" s="1"/>
      <c r="V1378"/>
      <c r="X1378" s="111"/>
      <c r="Z1378"/>
      <c r="AD1378" s="103"/>
      <c r="AE1378" s="103"/>
      <c r="AK1378" s="107"/>
      <c r="AL1378" s="107"/>
      <c r="AM1378" s="1"/>
      <c r="AP1378" s="100"/>
      <c r="AQ1378" s="100"/>
      <c r="AR1378" s="100"/>
      <c r="AS1378" s="3"/>
      <c r="AT1378" s="151"/>
      <c r="AU1378"/>
      <c r="AV1378" s="147"/>
      <c r="AY1378" s="182"/>
      <c r="BA1378" s="100"/>
      <c r="BB1378" s="100"/>
      <c r="BC1378" s="147"/>
      <c r="BE1378" s="1"/>
      <c r="BK1378" s="103"/>
      <c r="BL1378" s="152"/>
      <c r="BM1378" s="1"/>
      <c r="BN1378" s="103"/>
      <c r="BO1378" s="147"/>
      <c r="BQ1378" s="147"/>
      <c r="BR1378" s="6"/>
      <c r="BS1378" s="11"/>
      <c r="BT1378" s="105"/>
      <c r="BU1378" s="105"/>
      <c r="BW1378" s="5"/>
      <c r="BX1378" s="5"/>
      <c r="CA1378" s="6"/>
      <c r="CB1378" s="1"/>
      <c r="CD1378" s="23"/>
      <c r="CE1378" s="6"/>
      <c r="CF1378" s="8"/>
      <c r="CG1378" s="107"/>
      <c r="CI1378" s="109"/>
      <c r="CK1378" s="10"/>
      <c r="CL1378" s="106"/>
      <c r="CR1378" s="1"/>
      <c r="CS1378" s="1"/>
      <c r="CT1378" s="1"/>
    </row>
    <row r="1379" spans="2:98">
      <c r="B1379" s="2"/>
      <c r="F1379" s="2"/>
      <c r="H1379" s="3"/>
      <c r="I1379" s="3"/>
      <c r="J1379" s="3"/>
      <c r="K1379" s="3"/>
      <c r="L1379" s="1"/>
      <c r="M1379" s="4"/>
      <c r="O1379" s="1"/>
      <c r="U1379" s="1"/>
      <c r="V1379"/>
      <c r="X1379" s="111"/>
      <c r="Z1379"/>
      <c r="AD1379" s="103"/>
      <c r="AE1379" s="103"/>
      <c r="AH1379"/>
      <c r="AK1379" s="107"/>
      <c r="AL1379" s="107"/>
      <c r="AM1379" s="1"/>
      <c r="AP1379" s="100"/>
      <c r="AQ1379" s="100"/>
      <c r="AR1379" s="100"/>
      <c r="AS1379" s="3"/>
      <c r="AT1379" s="151"/>
      <c r="AU1379"/>
      <c r="AV1379" s="147"/>
      <c r="AY1379" s="182"/>
      <c r="BA1379" s="100"/>
      <c r="BB1379" s="100"/>
      <c r="BC1379" s="147"/>
      <c r="BE1379" s="1"/>
      <c r="BI1379"/>
      <c r="BK1379"/>
      <c r="BL1379" s="152"/>
      <c r="BM1379" s="1"/>
      <c r="BN1379" s="103"/>
      <c r="BO1379" s="147"/>
      <c r="BQ1379" s="147"/>
      <c r="BR1379" s="6"/>
      <c r="BS1379" s="11"/>
      <c r="BT1379" s="105"/>
      <c r="BU1379" s="105"/>
      <c r="BW1379" s="5"/>
      <c r="BX1379" s="5"/>
      <c r="CA1379" s="6"/>
      <c r="CB1379" s="1"/>
      <c r="CD1379" s="23"/>
      <c r="CE1379" s="6"/>
      <c r="CF1379" s="8"/>
      <c r="CG1379" s="107"/>
      <c r="CI1379" s="109"/>
      <c r="CK1379" s="10"/>
      <c r="CL1379" s="106"/>
      <c r="CR1379" s="1"/>
      <c r="CS1379" s="1"/>
      <c r="CT1379" s="1"/>
    </row>
    <row r="1380" spans="2:98">
      <c r="B1380" s="2"/>
      <c r="F1380" s="2"/>
      <c r="H1380" s="3"/>
      <c r="I1380" s="3"/>
      <c r="J1380" s="3"/>
      <c r="K1380" s="3"/>
      <c r="L1380" s="1"/>
      <c r="M1380" s="4"/>
      <c r="O1380" s="1"/>
      <c r="U1380" s="1"/>
      <c r="V1380"/>
      <c r="X1380" s="111"/>
      <c r="Z1380"/>
      <c r="AD1380" s="103"/>
      <c r="AE1380" s="103"/>
      <c r="AH1380"/>
      <c r="AK1380" s="107"/>
      <c r="AL1380" s="107"/>
      <c r="AM1380" s="1"/>
      <c r="AP1380" s="100"/>
      <c r="AQ1380" s="100"/>
      <c r="AR1380" s="100"/>
      <c r="AS1380" s="3"/>
      <c r="AT1380" s="151"/>
      <c r="AU1380"/>
      <c r="AV1380" s="147"/>
      <c r="AY1380" s="182"/>
      <c r="BA1380" s="100"/>
      <c r="BB1380" s="100"/>
      <c r="BC1380" s="147"/>
      <c r="BE1380" s="1"/>
      <c r="BI1380"/>
      <c r="BK1380" s="103"/>
      <c r="BL1380" s="152"/>
      <c r="BM1380" s="1"/>
      <c r="BN1380" s="103"/>
      <c r="BO1380" s="147"/>
      <c r="BQ1380" s="147"/>
      <c r="BR1380" s="6"/>
      <c r="BS1380" s="11"/>
      <c r="BT1380" s="105"/>
      <c r="BU1380" s="105"/>
      <c r="BW1380" s="5"/>
      <c r="BX1380" s="5"/>
      <c r="CA1380" s="6"/>
      <c r="CB1380" s="1"/>
      <c r="CD1380" s="23"/>
      <c r="CE1380" s="6"/>
      <c r="CF1380" s="8"/>
      <c r="CG1380" s="107"/>
      <c r="CI1380" s="109"/>
      <c r="CK1380" s="10"/>
      <c r="CL1380" s="106"/>
      <c r="CR1380" s="1"/>
      <c r="CS1380" s="1"/>
      <c r="CT1380" s="1"/>
    </row>
    <row r="1381" spans="2:98">
      <c r="B1381" s="2"/>
      <c r="F1381" s="2"/>
      <c r="H1381" s="3"/>
      <c r="I1381" s="3"/>
      <c r="J1381" s="3"/>
      <c r="K1381" s="3"/>
      <c r="L1381" s="1"/>
      <c r="M1381" s="4"/>
      <c r="O1381" s="1"/>
      <c r="U1381" s="1"/>
      <c r="V1381"/>
      <c r="X1381" s="111"/>
      <c r="Z1381"/>
      <c r="AA1381"/>
      <c r="AB1381"/>
      <c r="AD1381" s="103"/>
      <c r="AE1381" s="103"/>
      <c r="AH1381"/>
      <c r="AK1381" s="107"/>
      <c r="AL1381" s="107"/>
      <c r="AM1381" s="1"/>
      <c r="AP1381" s="100"/>
      <c r="AQ1381" s="100"/>
      <c r="AR1381" s="100"/>
      <c r="AS1381" s="3"/>
      <c r="AT1381" s="151"/>
      <c r="AU1381"/>
      <c r="AV1381" s="147"/>
      <c r="AY1381" s="182"/>
      <c r="BA1381" s="100"/>
      <c r="BB1381" s="100"/>
      <c r="BC1381" s="147"/>
      <c r="BE1381" s="1"/>
      <c r="BI1381"/>
      <c r="BK1381" s="103"/>
      <c r="BL1381" s="152"/>
      <c r="BM1381" s="1"/>
      <c r="BN1381" s="103"/>
      <c r="BO1381" s="147"/>
      <c r="BQ1381" s="147"/>
      <c r="BR1381" s="6"/>
      <c r="BS1381" s="11"/>
      <c r="BT1381" s="105"/>
      <c r="BU1381" s="105"/>
      <c r="BW1381" s="5"/>
      <c r="BX1381" s="5"/>
      <c r="CA1381" s="6"/>
      <c r="CB1381" s="1"/>
      <c r="CD1381" s="23"/>
      <c r="CE1381" s="6"/>
      <c r="CF1381" s="8"/>
      <c r="CG1381" s="107"/>
      <c r="CI1381" s="109"/>
      <c r="CK1381" s="10"/>
      <c r="CL1381" s="106"/>
      <c r="CR1381" s="1"/>
      <c r="CS1381" s="1"/>
      <c r="CT1381" s="1"/>
    </row>
    <row r="1382" spans="2:98">
      <c r="B1382" s="2"/>
      <c r="F1382" s="2"/>
      <c r="H1382" s="3"/>
      <c r="I1382" s="3"/>
      <c r="J1382" s="3"/>
      <c r="K1382" s="3"/>
      <c r="L1382" s="1"/>
      <c r="M1382" s="4"/>
      <c r="O1382" s="1"/>
      <c r="U1382" s="1"/>
      <c r="V1382"/>
      <c r="X1382" s="111"/>
      <c r="Z1382"/>
      <c r="AA1382"/>
      <c r="AB1382"/>
      <c r="AD1382" s="103"/>
      <c r="AE1382" s="103"/>
      <c r="AH1382"/>
      <c r="AK1382" s="107"/>
      <c r="AL1382" s="107"/>
      <c r="AM1382" s="1"/>
      <c r="AP1382" s="100"/>
      <c r="AQ1382" s="100"/>
      <c r="AR1382" s="100"/>
      <c r="AS1382" s="3"/>
      <c r="AT1382" s="151"/>
      <c r="AU1382"/>
      <c r="AV1382" s="147"/>
      <c r="AY1382" s="182"/>
      <c r="BA1382" s="100"/>
      <c r="BB1382" s="100"/>
      <c r="BC1382" s="147"/>
      <c r="BE1382" s="1"/>
      <c r="BI1382"/>
      <c r="BK1382" s="103"/>
      <c r="BL1382" s="152"/>
      <c r="BM1382" s="1"/>
      <c r="BN1382" s="103"/>
      <c r="BO1382" s="147"/>
      <c r="BQ1382" s="147"/>
      <c r="BR1382" s="6"/>
      <c r="BS1382" s="11"/>
      <c r="BT1382" s="105"/>
      <c r="BU1382" s="105"/>
      <c r="BW1382" s="5"/>
      <c r="BX1382" s="5"/>
      <c r="CA1382" s="6"/>
      <c r="CB1382" s="1"/>
      <c r="CD1382" s="23"/>
      <c r="CE1382" s="6"/>
      <c r="CF1382" s="8"/>
      <c r="CG1382" s="107"/>
      <c r="CI1382" s="109"/>
      <c r="CK1382" s="10"/>
      <c r="CL1382" s="106"/>
      <c r="CR1382" s="1"/>
      <c r="CS1382" s="1"/>
      <c r="CT1382" s="1"/>
    </row>
    <row r="1383" spans="2:98">
      <c r="B1383" s="2"/>
      <c r="F1383" s="2"/>
      <c r="H1383" s="3"/>
      <c r="I1383" s="3"/>
      <c r="J1383" s="3"/>
      <c r="K1383" s="3"/>
      <c r="L1383" s="1"/>
      <c r="M1383" s="4"/>
      <c r="O1383" s="1"/>
      <c r="U1383" s="1"/>
      <c r="V1383"/>
      <c r="X1383" s="111"/>
      <c r="Z1383"/>
      <c r="AA1383"/>
      <c r="AB1383"/>
      <c r="AD1383" s="103"/>
      <c r="AE1383" s="103"/>
      <c r="AH1383"/>
      <c r="AK1383" s="107"/>
      <c r="AL1383" s="107"/>
      <c r="AM1383" s="1"/>
      <c r="AP1383" s="100"/>
      <c r="AQ1383" s="100"/>
      <c r="AR1383" s="100"/>
      <c r="AS1383" s="3"/>
      <c r="AT1383" s="151"/>
      <c r="AU1383"/>
      <c r="AV1383" s="147"/>
      <c r="AY1383" s="182"/>
      <c r="BA1383" s="100"/>
      <c r="BB1383" s="100"/>
      <c r="BC1383" s="147"/>
      <c r="BE1383" s="1"/>
      <c r="BI1383"/>
      <c r="BK1383" s="103"/>
      <c r="BL1383" s="152"/>
      <c r="BM1383" s="1"/>
      <c r="BN1383" s="103"/>
      <c r="BO1383" s="147"/>
      <c r="BQ1383" s="147"/>
      <c r="BR1383" s="147"/>
      <c r="BS1383" s="11"/>
      <c r="BT1383" s="105"/>
      <c r="BU1383" s="105"/>
      <c r="BW1383" s="5"/>
      <c r="BX1383" s="5"/>
      <c r="CA1383" s="6"/>
      <c r="CB1383" s="1"/>
      <c r="CD1383" s="23"/>
      <c r="CE1383" s="6"/>
      <c r="CF1383" s="8"/>
      <c r="CG1383" s="107"/>
      <c r="CI1383" s="109"/>
      <c r="CK1383" s="10"/>
      <c r="CL1383" s="106"/>
      <c r="CR1383" s="1"/>
      <c r="CS1383" s="1"/>
      <c r="CT1383" s="1"/>
    </row>
    <row r="1384" spans="2:98">
      <c r="B1384" s="2"/>
      <c r="F1384" s="2"/>
      <c r="H1384" s="3"/>
      <c r="I1384" s="3"/>
      <c r="J1384" s="3"/>
      <c r="K1384" s="3"/>
      <c r="L1384" s="1"/>
      <c r="M1384" s="4"/>
      <c r="O1384" s="1"/>
      <c r="U1384" s="1"/>
      <c r="V1384"/>
      <c r="X1384" s="111"/>
      <c r="Z1384"/>
      <c r="AA1384"/>
      <c r="AB1384"/>
      <c r="AD1384" s="103"/>
      <c r="AE1384" s="103"/>
      <c r="AH1384"/>
      <c r="AK1384" s="107"/>
      <c r="AL1384" s="107"/>
      <c r="AM1384" s="1"/>
      <c r="AP1384" s="100"/>
      <c r="AQ1384" s="100"/>
      <c r="AR1384" s="100"/>
      <c r="AS1384" s="3"/>
      <c r="AT1384" s="151"/>
      <c r="AU1384"/>
      <c r="AV1384" s="147"/>
      <c r="AY1384" s="182"/>
      <c r="BA1384" s="100"/>
      <c r="BB1384" s="100"/>
      <c r="BC1384" s="147"/>
      <c r="BE1384" s="1"/>
      <c r="BI1384"/>
      <c r="BK1384" s="103"/>
      <c r="BL1384" s="152"/>
      <c r="BM1384" s="1"/>
      <c r="BN1384" s="103"/>
      <c r="BO1384" s="147"/>
      <c r="BQ1384" s="147"/>
      <c r="BR1384" s="6"/>
      <c r="BS1384" s="11"/>
      <c r="BT1384" s="105"/>
      <c r="BU1384" s="105"/>
      <c r="BW1384" s="5"/>
      <c r="BX1384" s="5"/>
      <c r="CA1384" s="6"/>
      <c r="CB1384" s="1"/>
      <c r="CD1384" s="23"/>
      <c r="CE1384" s="6"/>
      <c r="CF1384" s="8"/>
      <c r="CG1384" s="107"/>
      <c r="CI1384" s="109"/>
      <c r="CK1384" s="10"/>
      <c r="CL1384" s="106"/>
      <c r="CR1384" s="1"/>
      <c r="CS1384" s="1"/>
      <c r="CT1384" s="1"/>
    </row>
    <row r="1385" spans="2:98">
      <c r="B1385" s="2"/>
      <c r="F1385" s="2"/>
      <c r="H1385" s="3"/>
      <c r="I1385" s="3"/>
      <c r="J1385" s="3"/>
      <c r="K1385" s="3"/>
      <c r="L1385" s="1"/>
      <c r="M1385" s="4"/>
      <c r="O1385" s="1"/>
      <c r="U1385" s="1"/>
      <c r="V1385"/>
      <c r="X1385" s="111"/>
      <c r="Z1385"/>
      <c r="AA1385"/>
      <c r="AB1385"/>
      <c r="AD1385" s="103"/>
      <c r="AE1385" s="103"/>
      <c r="AH1385"/>
      <c r="AK1385" s="107"/>
      <c r="AL1385" s="107"/>
      <c r="AM1385" s="1"/>
      <c r="AP1385" s="100"/>
      <c r="AQ1385" s="100"/>
      <c r="AR1385" s="100"/>
      <c r="AS1385" s="3"/>
      <c r="AT1385" s="151"/>
      <c r="AU1385"/>
      <c r="AV1385" s="147"/>
      <c r="AY1385" s="182"/>
      <c r="BA1385" s="100"/>
      <c r="BB1385" s="100"/>
      <c r="BC1385" s="147"/>
      <c r="BE1385" s="1"/>
      <c r="BI1385"/>
      <c r="BK1385" s="103"/>
      <c r="BL1385" s="152"/>
      <c r="BM1385" s="1"/>
      <c r="BN1385" s="103"/>
      <c r="BO1385" s="147"/>
      <c r="BQ1385" s="6"/>
      <c r="BR1385" s="6"/>
      <c r="BS1385" s="11"/>
      <c r="BT1385" s="105"/>
      <c r="BU1385" s="105"/>
      <c r="BW1385" s="5"/>
      <c r="BX1385" s="5"/>
      <c r="CA1385" s="6"/>
      <c r="CB1385" s="1"/>
      <c r="CD1385" s="23"/>
      <c r="CE1385" s="6"/>
      <c r="CF1385" s="8"/>
      <c r="CG1385" s="107"/>
      <c r="CI1385" s="109"/>
      <c r="CK1385" s="10"/>
      <c r="CL1385" s="106"/>
      <c r="CR1385" s="1"/>
      <c r="CS1385" s="1"/>
      <c r="CT1385" s="1"/>
    </row>
    <row r="1386" spans="2:98">
      <c r="B1386" s="2"/>
      <c r="F1386" s="2"/>
      <c r="H1386" s="3"/>
      <c r="I1386" s="3"/>
      <c r="J1386" s="3"/>
      <c r="K1386" s="3"/>
      <c r="L1386" s="1"/>
      <c r="M1386" s="4"/>
      <c r="O1386" s="1"/>
      <c r="U1386" s="1"/>
      <c r="V1386"/>
      <c r="X1386" s="111"/>
      <c r="Z1386"/>
      <c r="AA1386"/>
      <c r="AB1386"/>
      <c r="AD1386" s="103"/>
      <c r="AE1386" s="103"/>
      <c r="AH1386"/>
      <c r="AK1386" s="107"/>
      <c r="AL1386" s="107"/>
      <c r="AM1386" s="1"/>
      <c r="AP1386" s="100"/>
      <c r="AQ1386" s="100"/>
      <c r="AR1386" s="100"/>
      <c r="AS1386" s="3"/>
      <c r="AT1386" s="151"/>
      <c r="AU1386"/>
      <c r="AV1386" s="147"/>
      <c r="AY1386" s="182"/>
      <c r="BA1386" s="100"/>
      <c r="BB1386" s="100"/>
      <c r="BC1386" s="147"/>
      <c r="BE1386" s="1"/>
      <c r="BI1386"/>
      <c r="BK1386" s="103"/>
      <c r="BL1386" s="152"/>
      <c r="BM1386" s="1"/>
      <c r="BN1386" s="103"/>
      <c r="BO1386" s="147"/>
      <c r="BQ1386" s="147"/>
      <c r="BR1386" s="147"/>
      <c r="BS1386" s="6"/>
      <c r="BT1386" s="105"/>
      <c r="BU1386" s="105"/>
      <c r="BW1386" s="5"/>
      <c r="BX1386" s="5"/>
      <c r="CA1386" s="6"/>
      <c r="CB1386" s="1"/>
      <c r="CD1386" s="23"/>
      <c r="CE1386" s="6"/>
      <c r="CF1386" s="8"/>
      <c r="CG1386" s="107"/>
      <c r="CI1386" s="109"/>
      <c r="CK1386" s="10"/>
      <c r="CL1386" s="106"/>
      <c r="CR1386" s="1"/>
      <c r="CS1386" s="1"/>
      <c r="CT1386" s="1"/>
    </row>
    <row r="1387" spans="2:98">
      <c r="B1387" s="2"/>
      <c r="F1387" s="2"/>
      <c r="H1387" s="3"/>
      <c r="I1387" s="3"/>
      <c r="J1387" s="3"/>
      <c r="K1387" s="3"/>
      <c r="L1387" s="1"/>
      <c r="M1387" s="4"/>
      <c r="O1387" s="1"/>
      <c r="U1387" s="1"/>
      <c r="V1387"/>
      <c r="X1387" s="111"/>
      <c r="Z1387"/>
      <c r="AA1387"/>
      <c r="AB1387"/>
      <c r="AD1387" s="103"/>
      <c r="AE1387" s="103"/>
      <c r="AH1387"/>
      <c r="AK1387" s="107"/>
      <c r="AL1387" s="107"/>
      <c r="AM1387" s="1"/>
      <c r="AP1387" s="100"/>
      <c r="AQ1387" s="100"/>
      <c r="AR1387" s="100"/>
      <c r="AS1387" s="3"/>
      <c r="AT1387" s="151"/>
      <c r="AU1387"/>
      <c r="AV1387" s="147"/>
      <c r="AY1387" s="182"/>
      <c r="BA1387" s="100"/>
      <c r="BB1387" s="100"/>
      <c r="BC1387" s="147"/>
      <c r="BE1387" s="1"/>
      <c r="BI1387"/>
      <c r="BK1387" s="103"/>
      <c r="BL1387" s="152"/>
      <c r="BM1387" s="1"/>
      <c r="BN1387" s="103"/>
      <c r="BO1387" s="147"/>
      <c r="BQ1387" s="147"/>
      <c r="BR1387" s="6"/>
      <c r="BS1387" s="11"/>
      <c r="BT1387" s="105"/>
      <c r="BU1387" s="105"/>
      <c r="BW1387" s="5"/>
      <c r="BX1387" s="5"/>
      <c r="CA1387" s="6"/>
      <c r="CB1387" s="1"/>
      <c r="CD1387" s="23"/>
      <c r="CE1387" s="6"/>
      <c r="CF1387" s="8"/>
      <c r="CG1387" s="107"/>
      <c r="CI1387" s="109"/>
      <c r="CK1387" s="10"/>
      <c r="CL1387" s="106"/>
      <c r="CR1387" s="1"/>
      <c r="CS1387" s="1"/>
      <c r="CT1387" s="1"/>
    </row>
    <row r="1388" spans="2:98">
      <c r="B1388" s="2"/>
      <c r="F1388" s="2"/>
      <c r="H1388" s="3"/>
      <c r="I1388" s="3"/>
      <c r="J1388" s="3"/>
      <c r="K1388" s="3"/>
      <c r="L1388" s="1"/>
      <c r="M1388" s="4"/>
      <c r="O1388" s="1"/>
      <c r="U1388" s="1"/>
      <c r="V1388"/>
      <c r="X1388" s="111"/>
      <c r="Z1388"/>
      <c r="AA1388"/>
      <c r="AB1388"/>
      <c r="AD1388" s="103"/>
      <c r="AE1388" s="103"/>
      <c r="AH1388"/>
      <c r="AK1388" s="107"/>
      <c r="AL1388" s="107"/>
      <c r="AM1388" s="1"/>
      <c r="AP1388" s="100"/>
      <c r="AQ1388" s="100"/>
      <c r="AR1388" s="100"/>
      <c r="AS1388" s="3"/>
      <c r="AT1388" s="151"/>
      <c r="AU1388"/>
      <c r="AV1388" s="147"/>
      <c r="AY1388" s="182"/>
      <c r="BA1388" s="100"/>
      <c r="BB1388" s="100"/>
      <c r="BC1388" s="147"/>
      <c r="BE1388" s="1"/>
      <c r="BI1388"/>
      <c r="BK1388" s="103"/>
      <c r="BL1388" s="152"/>
      <c r="BM1388" s="1"/>
      <c r="BN1388" s="103"/>
      <c r="BO1388" s="147"/>
      <c r="BQ1388" s="147"/>
      <c r="BR1388" s="6"/>
      <c r="BS1388" s="11"/>
      <c r="BT1388" s="105"/>
      <c r="BU1388" s="105"/>
      <c r="BW1388" s="5"/>
      <c r="BX1388" s="5"/>
      <c r="CA1388" s="6"/>
      <c r="CB1388" s="1"/>
      <c r="CD1388" s="23"/>
      <c r="CE1388" s="6"/>
      <c r="CF1388" s="8"/>
      <c r="CG1388" s="107"/>
      <c r="CI1388" s="109"/>
      <c r="CK1388" s="10"/>
      <c r="CL1388" s="106"/>
      <c r="CR1388" s="1"/>
      <c r="CS1388" s="1"/>
      <c r="CT1388" s="1"/>
    </row>
    <row r="1389" spans="2:98">
      <c r="B1389" s="2"/>
      <c r="F1389" s="2"/>
      <c r="H1389" s="3"/>
      <c r="I1389" s="3"/>
      <c r="J1389" s="3"/>
      <c r="K1389" s="3"/>
      <c r="L1389" s="1"/>
      <c r="M1389" s="4"/>
      <c r="O1389" s="1"/>
      <c r="U1389" s="1"/>
      <c r="V1389"/>
      <c r="X1389" s="111"/>
      <c r="Z1389"/>
      <c r="AA1389"/>
      <c r="AB1389"/>
      <c r="AD1389" s="103"/>
      <c r="AE1389" s="103"/>
      <c r="AH1389"/>
      <c r="AK1389" s="107"/>
      <c r="AL1389" s="107"/>
      <c r="AM1389" s="1"/>
      <c r="AP1389" s="100"/>
      <c r="AQ1389" s="100"/>
      <c r="AR1389" s="100"/>
      <c r="AS1389" s="3"/>
      <c r="AT1389" s="151"/>
      <c r="AU1389"/>
      <c r="AV1389" s="147"/>
      <c r="AY1389" s="182"/>
      <c r="BA1389" s="100"/>
      <c r="BB1389" s="100"/>
      <c r="BC1389" s="147"/>
      <c r="BE1389" s="1"/>
      <c r="BI1389"/>
      <c r="BK1389" s="103"/>
      <c r="BL1389" s="152"/>
      <c r="BM1389" s="1"/>
      <c r="BN1389" s="103"/>
      <c r="BO1389" s="147"/>
      <c r="BQ1389" s="147"/>
      <c r="BR1389" s="6"/>
      <c r="BS1389" s="11"/>
      <c r="BT1389" s="105"/>
      <c r="BU1389" s="105"/>
      <c r="BW1389" s="5"/>
      <c r="BX1389" s="5"/>
      <c r="CA1389" s="6"/>
      <c r="CB1389" s="1"/>
      <c r="CD1389" s="23"/>
      <c r="CE1389" s="6"/>
      <c r="CF1389" s="8"/>
      <c r="CG1389" s="107"/>
      <c r="CI1389" s="109"/>
      <c r="CK1389" s="10"/>
      <c r="CL1389" s="106"/>
      <c r="CR1389" s="1"/>
      <c r="CS1389" s="1"/>
      <c r="CT1389" s="1"/>
    </row>
    <row r="1390" spans="2:98">
      <c r="B1390" s="2"/>
      <c r="F1390" s="2"/>
      <c r="H1390" s="3"/>
      <c r="I1390" s="3"/>
      <c r="J1390" s="3"/>
      <c r="K1390" s="3"/>
      <c r="L1390" s="1"/>
      <c r="M1390" s="4"/>
      <c r="O1390" s="1"/>
      <c r="U1390" s="1"/>
      <c r="V1390"/>
      <c r="X1390" s="111"/>
      <c r="Z1390"/>
      <c r="AA1390"/>
      <c r="AB1390"/>
      <c r="AD1390" s="103"/>
      <c r="AE1390" s="103"/>
      <c r="AH1390"/>
      <c r="AK1390" s="107"/>
      <c r="AL1390" s="107"/>
      <c r="AM1390" s="1"/>
      <c r="AP1390" s="100"/>
      <c r="AQ1390" s="100"/>
      <c r="AR1390" s="100"/>
      <c r="AS1390" s="3"/>
      <c r="AT1390" s="151"/>
      <c r="AU1390"/>
      <c r="AV1390" s="147"/>
      <c r="AY1390" s="182"/>
      <c r="BA1390" s="100"/>
      <c r="BB1390" s="100"/>
      <c r="BC1390" s="147"/>
      <c r="BE1390" s="1"/>
      <c r="BI1390"/>
      <c r="BK1390" s="103"/>
      <c r="BL1390" s="152"/>
      <c r="BM1390" s="1"/>
      <c r="BN1390" s="103"/>
      <c r="BO1390" s="147"/>
      <c r="BQ1390" s="147"/>
      <c r="BR1390" s="6"/>
      <c r="BS1390" s="11"/>
      <c r="BT1390" s="105"/>
      <c r="BU1390" s="105"/>
      <c r="BW1390" s="5"/>
      <c r="BX1390" s="5"/>
      <c r="CA1390" s="6"/>
      <c r="CB1390" s="1"/>
      <c r="CD1390" s="23"/>
      <c r="CE1390" s="6"/>
      <c r="CF1390" s="8"/>
      <c r="CG1390" s="107"/>
      <c r="CI1390" s="109"/>
      <c r="CK1390" s="10"/>
      <c r="CL1390" s="106"/>
      <c r="CR1390" s="1"/>
      <c r="CS1390" s="1"/>
      <c r="CT1390" s="1"/>
    </row>
    <row r="1391" spans="2:98">
      <c r="B1391" s="2"/>
      <c r="F1391" s="2"/>
      <c r="H1391" s="3"/>
      <c r="I1391" s="3"/>
      <c r="J1391" s="3"/>
      <c r="K1391" s="3"/>
      <c r="L1391" s="1"/>
      <c r="M1391" s="4"/>
      <c r="O1391" s="1"/>
      <c r="U1391" s="1"/>
      <c r="V1391"/>
      <c r="X1391" s="111"/>
      <c r="Z1391"/>
      <c r="AA1391"/>
      <c r="AB1391"/>
      <c r="AD1391" s="103"/>
      <c r="AE1391" s="103"/>
      <c r="AH1391"/>
      <c r="AK1391" s="107"/>
      <c r="AL1391" s="107"/>
      <c r="AM1391" s="1"/>
      <c r="AP1391" s="100"/>
      <c r="AQ1391" s="100"/>
      <c r="AR1391" s="100"/>
      <c r="AS1391" s="3"/>
      <c r="AT1391" s="151"/>
      <c r="AU1391"/>
      <c r="AV1391" s="147"/>
      <c r="AY1391" s="182"/>
      <c r="BA1391" s="100"/>
      <c r="BB1391" s="100"/>
      <c r="BC1391" s="147"/>
      <c r="BE1391" s="1"/>
      <c r="BI1391"/>
      <c r="BK1391" s="103"/>
      <c r="BL1391" s="152"/>
      <c r="BM1391" s="1"/>
      <c r="BN1391" s="103"/>
      <c r="BO1391" s="147"/>
      <c r="BQ1391" s="147"/>
      <c r="BR1391" s="11"/>
      <c r="BS1391" s="11"/>
      <c r="BT1391" s="105"/>
      <c r="BU1391" s="105"/>
      <c r="BW1391" s="5"/>
      <c r="BX1391" s="5"/>
      <c r="CA1391" s="6"/>
      <c r="CB1391" s="1"/>
      <c r="CD1391" s="23"/>
      <c r="CE1391" s="6"/>
      <c r="CF1391" s="8"/>
      <c r="CG1391" s="107"/>
      <c r="CI1391" s="109"/>
      <c r="CK1391" s="10"/>
      <c r="CL1391" s="106"/>
      <c r="CR1391" s="1"/>
      <c r="CS1391" s="1"/>
      <c r="CT1391" s="1"/>
    </row>
    <row r="1392" spans="2:98">
      <c r="B1392" s="2"/>
      <c r="F1392" s="2"/>
      <c r="H1392" s="3"/>
      <c r="I1392" s="3"/>
      <c r="J1392" s="3"/>
      <c r="K1392" s="3"/>
      <c r="L1392" s="1"/>
      <c r="M1392" s="4"/>
      <c r="O1392" s="1"/>
      <c r="U1392" s="1"/>
      <c r="V1392"/>
      <c r="X1392" s="111"/>
      <c r="Z1392" s="103"/>
      <c r="AA1392"/>
      <c r="AB1392"/>
      <c r="AD1392" s="103"/>
      <c r="AE1392" s="103"/>
      <c r="AH1392"/>
      <c r="AK1392" s="107"/>
      <c r="AL1392" s="107"/>
      <c r="AM1392" s="1"/>
      <c r="AP1392" s="100"/>
      <c r="AQ1392" s="100"/>
      <c r="AR1392" s="100"/>
      <c r="AS1392" s="3"/>
      <c r="AT1392" s="151"/>
      <c r="AU1392"/>
      <c r="AV1392" s="147"/>
      <c r="AY1392" s="182"/>
      <c r="BA1392" s="100"/>
      <c r="BB1392" s="100"/>
      <c r="BC1392" s="147"/>
      <c r="BE1392" s="1"/>
      <c r="BI1392"/>
      <c r="BK1392" s="103"/>
      <c r="BL1392" s="152"/>
      <c r="BM1392" s="1"/>
      <c r="BN1392" s="103"/>
      <c r="BO1392" s="147"/>
      <c r="BQ1392" s="147"/>
      <c r="BR1392" s="6"/>
      <c r="BS1392" s="11"/>
      <c r="BT1392" s="105"/>
      <c r="BU1392" s="105"/>
      <c r="BW1392" s="5"/>
      <c r="BX1392" s="5"/>
      <c r="CA1392" s="6"/>
      <c r="CB1392" s="1"/>
      <c r="CD1392" s="23"/>
      <c r="CE1392" s="6"/>
      <c r="CF1392" s="8"/>
      <c r="CG1392" s="107"/>
      <c r="CI1392" s="109"/>
      <c r="CK1392" s="10"/>
      <c r="CL1392" s="106"/>
      <c r="CR1392" s="1"/>
      <c r="CS1392" s="1"/>
      <c r="CT1392" s="1"/>
    </row>
    <row r="1393" spans="1:100">
      <c r="B1393" s="2"/>
      <c r="F1393" s="2"/>
      <c r="H1393" s="3"/>
      <c r="I1393" s="3"/>
      <c r="J1393" s="3"/>
      <c r="K1393" s="3"/>
      <c r="L1393" s="1"/>
      <c r="M1393" s="4"/>
      <c r="O1393" s="1"/>
      <c r="U1393" s="1"/>
      <c r="V1393"/>
      <c r="X1393" s="3"/>
      <c r="Z1393"/>
      <c r="AA1393"/>
      <c r="AB1393"/>
      <c r="AD1393" s="103"/>
      <c r="AE1393" s="103"/>
      <c r="AH1393"/>
      <c r="AK1393" s="107"/>
      <c r="AL1393" s="107"/>
      <c r="AM1393" s="1"/>
      <c r="AP1393" s="100"/>
      <c r="AQ1393" s="100"/>
      <c r="AR1393" s="100"/>
      <c r="AS1393" s="3"/>
      <c r="AT1393" s="104"/>
      <c r="AU1393"/>
      <c r="AV1393" s="147"/>
      <c r="AW1393" s="34"/>
      <c r="AY1393" s="182"/>
      <c r="BA1393" s="100"/>
      <c r="BB1393" s="100"/>
      <c r="BC1393" s="147"/>
      <c r="BE1393" s="1"/>
      <c r="BI1393"/>
      <c r="BK1393"/>
      <c r="BL1393" s="152"/>
      <c r="BM1393" s="1"/>
      <c r="BN1393" s="103"/>
      <c r="BO1393" s="147"/>
      <c r="BQ1393" s="147"/>
      <c r="BR1393" s="147"/>
      <c r="BS1393" s="11"/>
      <c r="BT1393" s="105"/>
      <c r="BU1393" s="105"/>
      <c r="BW1393" s="5"/>
      <c r="BX1393" s="5"/>
      <c r="CA1393" s="6"/>
      <c r="CB1393" s="1"/>
      <c r="CD1393" s="23"/>
      <c r="CE1393" s="6"/>
      <c r="CF1393" s="8"/>
      <c r="CG1393" s="107"/>
      <c r="CI1393" s="109"/>
      <c r="CK1393" s="10"/>
      <c r="CL1393" s="106"/>
      <c r="CR1393" s="1"/>
      <c r="CS1393" s="1"/>
      <c r="CT1393" s="1"/>
    </row>
    <row r="1394" spans="1:100">
      <c r="B1394" s="2"/>
      <c r="F1394" s="2"/>
      <c r="H1394" s="3"/>
      <c r="I1394" s="3"/>
      <c r="J1394" s="3"/>
      <c r="K1394" s="3"/>
      <c r="L1394" s="1"/>
      <c r="M1394" s="4"/>
      <c r="O1394" s="1"/>
      <c r="U1394" s="1"/>
      <c r="V1394"/>
      <c r="X1394" s="111"/>
      <c r="Z1394"/>
      <c r="AA1394"/>
      <c r="AB1394"/>
      <c r="AD1394" s="103"/>
      <c r="AE1394" s="103"/>
      <c r="AH1394"/>
      <c r="AK1394" s="107"/>
      <c r="AL1394" s="107"/>
      <c r="AM1394" s="1"/>
      <c r="AP1394" s="100"/>
      <c r="AQ1394" s="100"/>
      <c r="AR1394" s="100"/>
      <c r="AS1394" s="3"/>
      <c r="AT1394" s="151"/>
      <c r="AU1394"/>
      <c r="AV1394" s="147"/>
      <c r="AY1394" s="182"/>
      <c r="BA1394" s="100"/>
      <c r="BB1394" s="100"/>
      <c r="BC1394" s="147"/>
      <c r="BE1394" s="1"/>
      <c r="BI1394"/>
      <c r="BK1394" s="103"/>
      <c r="BL1394" s="152"/>
      <c r="BM1394" s="1"/>
      <c r="BN1394" s="103"/>
      <c r="BO1394" s="147"/>
      <c r="BQ1394" s="147"/>
      <c r="BR1394" s="147"/>
      <c r="BS1394" s="11"/>
      <c r="BT1394" s="105"/>
      <c r="BU1394" s="105"/>
      <c r="BW1394" s="5"/>
      <c r="BX1394" s="5"/>
      <c r="CA1394" s="6"/>
      <c r="CB1394" s="1"/>
      <c r="CD1394" s="23"/>
      <c r="CE1394" s="6"/>
      <c r="CF1394" s="8"/>
      <c r="CG1394" s="107"/>
      <c r="CI1394" s="109"/>
      <c r="CK1394" s="10"/>
      <c r="CL1394" s="106"/>
      <c r="CR1394" s="1"/>
      <c r="CS1394" s="1"/>
      <c r="CT1394" s="1"/>
    </row>
    <row r="1395" spans="1:100">
      <c r="B1395" s="2"/>
      <c r="F1395" s="2"/>
      <c r="H1395" s="3"/>
      <c r="I1395" s="3"/>
      <c r="J1395" s="3"/>
      <c r="K1395" s="3"/>
      <c r="L1395" s="1"/>
      <c r="M1395" s="4"/>
      <c r="O1395" s="1"/>
      <c r="U1395" s="1"/>
      <c r="V1395" s="127"/>
      <c r="X1395" s="111"/>
      <c r="Z1395"/>
      <c r="AA1395"/>
      <c r="AB1395"/>
      <c r="AD1395" s="103"/>
      <c r="AE1395" s="103"/>
      <c r="AH1395"/>
      <c r="AK1395" s="107"/>
      <c r="AL1395" s="107"/>
      <c r="AM1395" s="1"/>
      <c r="AP1395" s="100"/>
      <c r="AQ1395" s="100"/>
      <c r="AR1395" s="100"/>
      <c r="AS1395" s="3"/>
      <c r="AT1395" s="151"/>
      <c r="AU1395"/>
      <c r="AV1395" s="147"/>
      <c r="AY1395" s="182"/>
      <c r="BA1395" s="100"/>
      <c r="BB1395" s="100"/>
      <c r="BC1395" s="147"/>
      <c r="BE1395" s="1"/>
      <c r="BI1395"/>
      <c r="BK1395" s="103"/>
      <c r="BL1395" s="152"/>
      <c r="BM1395" s="1"/>
      <c r="BN1395" s="103"/>
      <c r="BO1395" s="147"/>
      <c r="BQ1395" s="147"/>
      <c r="BR1395" s="6"/>
      <c r="BS1395" s="11"/>
      <c r="BT1395" s="105"/>
      <c r="BU1395" s="105"/>
      <c r="BW1395" s="5"/>
      <c r="BX1395" s="5"/>
      <c r="CA1395" s="6"/>
      <c r="CB1395" s="1"/>
      <c r="CD1395" s="23"/>
      <c r="CE1395" s="6"/>
      <c r="CF1395" s="8"/>
      <c r="CG1395" s="107"/>
      <c r="CI1395" s="109"/>
      <c r="CK1395" s="10"/>
      <c r="CL1395" s="106"/>
      <c r="CR1395" s="1"/>
      <c r="CS1395" s="1"/>
      <c r="CT1395" s="1"/>
    </row>
    <row r="1396" spans="1:100">
      <c r="B1396" s="2"/>
      <c r="F1396" s="2"/>
      <c r="H1396" s="3"/>
      <c r="I1396" s="3"/>
      <c r="J1396" s="3"/>
      <c r="K1396" s="3"/>
      <c r="L1396" s="1"/>
      <c r="M1396" s="4"/>
      <c r="O1396" s="1"/>
      <c r="U1396" s="1"/>
      <c r="V1396"/>
      <c r="X1396" s="111"/>
      <c r="Z1396"/>
      <c r="AA1396"/>
      <c r="AB1396"/>
      <c r="AD1396" s="103"/>
      <c r="AE1396" s="103"/>
      <c r="AH1396"/>
      <c r="AK1396" s="107"/>
      <c r="AL1396" s="107"/>
      <c r="AM1396" s="1"/>
      <c r="AP1396" s="100"/>
      <c r="AQ1396" s="100"/>
      <c r="AR1396" s="100"/>
      <c r="AS1396" s="3"/>
      <c r="AT1396" s="151"/>
      <c r="AU1396"/>
      <c r="AV1396" s="151"/>
      <c r="AY1396" s="182"/>
      <c r="BA1396" s="100"/>
      <c r="BB1396" s="100"/>
      <c r="BC1396" s="147"/>
      <c r="BE1396" s="1"/>
      <c r="BI1396"/>
      <c r="BK1396" s="103"/>
      <c r="BL1396" s="152"/>
      <c r="BM1396" s="1"/>
      <c r="BN1396" s="103"/>
      <c r="BO1396" s="147"/>
      <c r="BQ1396" s="147"/>
      <c r="BR1396" s="6"/>
      <c r="BS1396" s="11"/>
      <c r="BT1396" s="105"/>
      <c r="BU1396" s="105"/>
      <c r="BW1396" s="5"/>
      <c r="BX1396" s="5"/>
      <c r="CA1396" s="6"/>
      <c r="CB1396" s="1"/>
      <c r="CD1396" s="23"/>
      <c r="CE1396" s="6"/>
      <c r="CF1396" s="8"/>
      <c r="CG1396" s="107"/>
      <c r="CI1396" s="109"/>
      <c r="CK1396" s="10"/>
      <c r="CL1396" s="106"/>
      <c r="CR1396" s="1"/>
      <c r="CS1396" s="1"/>
      <c r="CT1396" s="1"/>
    </row>
    <row r="1397" spans="1:100">
      <c r="B1397" s="2"/>
      <c r="F1397" s="2"/>
      <c r="H1397" s="3"/>
      <c r="I1397" s="3"/>
      <c r="J1397" s="3"/>
      <c r="K1397" s="3"/>
      <c r="L1397" s="1"/>
      <c r="M1397" s="4"/>
      <c r="O1397" s="1"/>
      <c r="U1397" s="1"/>
      <c r="V1397"/>
      <c r="X1397" s="3"/>
      <c r="Z1397"/>
      <c r="AA1397"/>
      <c r="AB1397"/>
      <c r="AD1397" s="103"/>
      <c r="AE1397" s="103"/>
      <c r="AH1397"/>
      <c r="AK1397" s="107"/>
      <c r="AL1397" s="107"/>
      <c r="AM1397" s="1"/>
      <c r="AP1397" s="100"/>
      <c r="AQ1397" s="100"/>
      <c r="AR1397" s="100"/>
      <c r="AS1397" s="3"/>
      <c r="AT1397" s="104"/>
      <c r="AU1397"/>
      <c r="AV1397" s="6"/>
      <c r="AW1397" s="34"/>
      <c r="AY1397" s="182"/>
      <c r="BA1397" s="100"/>
      <c r="BB1397" s="100"/>
      <c r="BC1397" s="147"/>
      <c r="BE1397" s="1"/>
      <c r="BI1397"/>
      <c r="BK1397" s="103"/>
      <c r="BL1397" s="152"/>
      <c r="BM1397" s="1"/>
      <c r="BN1397" s="103"/>
      <c r="BO1397" s="147"/>
      <c r="BQ1397" s="147"/>
      <c r="BR1397" s="6"/>
      <c r="BS1397" s="11"/>
      <c r="BT1397" s="105"/>
      <c r="BU1397" s="105"/>
      <c r="BW1397" s="5"/>
      <c r="BX1397" s="5"/>
      <c r="CA1397" s="6"/>
      <c r="CB1397" s="1"/>
      <c r="CD1397" s="23"/>
      <c r="CE1397" s="6"/>
      <c r="CF1397" s="8"/>
      <c r="CG1397" s="107"/>
      <c r="CI1397" s="109"/>
      <c r="CK1397" s="10"/>
      <c r="CL1397" s="106"/>
      <c r="CR1397" s="1"/>
      <c r="CS1397" s="1"/>
      <c r="CT1397" s="1"/>
    </row>
    <row r="1398" spans="1:100">
      <c r="B1398" s="2"/>
      <c r="F1398" s="2"/>
      <c r="H1398" s="3"/>
      <c r="I1398" s="3"/>
      <c r="J1398" s="3"/>
      <c r="K1398" s="3"/>
      <c r="L1398" s="1"/>
      <c r="M1398" s="4"/>
      <c r="O1398" s="1"/>
      <c r="U1398" s="1"/>
      <c r="V1398"/>
      <c r="X1398" s="3"/>
      <c r="Z1398"/>
      <c r="AA1398"/>
      <c r="AB1398"/>
      <c r="AD1398" s="103"/>
      <c r="AE1398" s="103"/>
      <c r="AH1398"/>
      <c r="AK1398" s="107"/>
      <c r="AL1398" s="107"/>
      <c r="AM1398" s="1"/>
      <c r="AP1398" s="100"/>
      <c r="AQ1398" s="100"/>
      <c r="AR1398" s="100"/>
      <c r="AS1398" s="3"/>
      <c r="AT1398" s="104"/>
      <c r="AU1398"/>
      <c r="AV1398" s="6"/>
      <c r="AW1398" s="34"/>
      <c r="AY1398" s="182"/>
      <c r="BA1398" s="100"/>
      <c r="BB1398" s="100"/>
      <c r="BC1398" s="147"/>
      <c r="BE1398" s="1"/>
      <c r="BI1398"/>
      <c r="BK1398" s="103"/>
      <c r="BL1398" s="152"/>
      <c r="BM1398" s="1"/>
      <c r="BN1398" s="103"/>
      <c r="BO1398" s="147"/>
      <c r="BQ1398" s="147"/>
      <c r="BR1398" s="191"/>
      <c r="BS1398" s="192"/>
      <c r="BT1398" s="105"/>
      <c r="BU1398" s="105"/>
      <c r="BW1398" s="5"/>
      <c r="BX1398" s="5"/>
      <c r="CA1398" s="6"/>
      <c r="CB1398" s="1"/>
      <c r="CD1398" s="23"/>
      <c r="CE1398" s="6"/>
      <c r="CF1398" s="8"/>
      <c r="CG1398" s="107"/>
      <c r="CI1398" s="109"/>
      <c r="CK1398" s="10"/>
      <c r="CL1398" s="106"/>
      <c r="CR1398" s="1"/>
      <c r="CS1398" s="1"/>
      <c r="CT1398" s="1"/>
    </row>
    <row r="1399" spans="1:100">
      <c r="B1399" s="2"/>
      <c r="F1399" s="2"/>
      <c r="H1399" s="3"/>
      <c r="I1399" s="3"/>
      <c r="J1399" s="3"/>
      <c r="K1399" s="3"/>
      <c r="L1399" s="1"/>
      <c r="M1399" s="4"/>
      <c r="O1399" s="1"/>
      <c r="U1399" s="1"/>
      <c r="V1399"/>
      <c r="X1399" s="111"/>
      <c r="Z1399"/>
      <c r="AA1399"/>
      <c r="AB1399"/>
      <c r="AD1399" s="103"/>
      <c r="AE1399" s="103"/>
      <c r="AH1399"/>
      <c r="AK1399" s="107"/>
      <c r="AL1399" s="107"/>
      <c r="AM1399" s="1"/>
      <c r="AP1399" s="100"/>
      <c r="AQ1399" s="100"/>
      <c r="AR1399" s="100"/>
      <c r="AS1399" s="3"/>
      <c r="AT1399" s="151"/>
      <c r="AU1399"/>
      <c r="AV1399" s="147"/>
      <c r="AY1399" s="182"/>
      <c r="BA1399" s="100"/>
      <c r="BB1399" s="100"/>
      <c r="BC1399" s="147"/>
      <c r="BE1399" s="1"/>
      <c r="BI1399"/>
      <c r="BK1399" s="103"/>
      <c r="BL1399" s="152"/>
      <c r="BM1399" s="1"/>
      <c r="BN1399" s="103"/>
      <c r="BO1399" s="147"/>
      <c r="BQ1399" s="6"/>
      <c r="BR1399" s="6"/>
      <c r="BS1399" s="11"/>
      <c r="BT1399" s="105"/>
      <c r="BU1399" s="105"/>
      <c r="BW1399" s="5"/>
      <c r="BX1399" s="5"/>
      <c r="CA1399" s="6"/>
      <c r="CB1399" s="1"/>
      <c r="CD1399" s="23"/>
      <c r="CE1399" s="6"/>
      <c r="CF1399" s="8"/>
      <c r="CG1399" s="107"/>
      <c r="CI1399" s="109"/>
      <c r="CK1399" s="10"/>
      <c r="CL1399" s="106"/>
      <c r="CR1399" s="1"/>
      <c r="CS1399" s="1"/>
      <c r="CT1399" s="1"/>
    </row>
    <row r="1400" spans="1:100">
      <c r="B1400" s="2"/>
      <c r="F1400" s="2"/>
      <c r="H1400" s="3"/>
      <c r="I1400" s="3"/>
      <c r="J1400" s="3"/>
      <c r="K1400" s="3"/>
      <c r="L1400" s="1"/>
      <c r="M1400" s="4"/>
      <c r="O1400" s="1"/>
      <c r="U1400" s="1"/>
      <c r="V1400"/>
      <c r="X1400" s="111"/>
      <c r="Z1400"/>
      <c r="AA1400"/>
      <c r="AB1400"/>
      <c r="AD1400" s="103"/>
      <c r="AE1400" s="103"/>
      <c r="AH1400"/>
      <c r="AK1400" s="107"/>
      <c r="AL1400" s="107"/>
      <c r="AM1400" s="1"/>
      <c r="AP1400" s="100"/>
      <c r="AQ1400" s="100"/>
      <c r="AR1400" s="100"/>
      <c r="AS1400" s="3"/>
      <c r="AT1400" s="151"/>
      <c r="AU1400"/>
      <c r="AV1400" s="147"/>
      <c r="AY1400" s="182"/>
      <c r="BA1400" s="100"/>
      <c r="BB1400" s="100"/>
      <c r="BC1400" s="147"/>
      <c r="BE1400" s="1"/>
      <c r="BI1400"/>
      <c r="BK1400" s="103"/>
      <c r="BL1400" s="152"/>
      <c r="BM1400" s="1"/>
      <c r="BN1400" s="103"/>
      <c r="BO1400" s="147"/>
      <c r="BQ1400" s="147"/>
      <c r="BR1400" s="6"/>
      <c r="BS1400" s="11"/>
      <c r="BT1400" s="105"/>
      <c r="BU1400" s="105"/>
      <c r="BW1400" s="5"/>
      <c r="BX1400" s="5"/>
      <c r="CA1400" s="6"/>
      <c r="CB1400" s="1"/>
      <c r="CD1400" s="23"/>
      <c r="CE1400" s="6"/>
      <c r="CF1400" s="8"/>
      <c r="CG1400" s="107"/>
      <c r="CI1400" s="109"/>
      <c r="CK1400" s="10"/>
      <c r="CL1400" s="106"/>
      <c r="CR1400" s="1"/>
      <c r="CS1400" s="1"/>
      <c r="CT1400" s="1"/>
    </row>
    <row r="1401" spans="1:100">
      <c r="B1401" s="2"/>
      <c r="F1401" s="2"/>
      <c r="H1401" s="3"/>
      <c r="I1401" s="3"/>
      <c r="J1401" s="3"/>
      <c r="K1401" s="3"/>
      <c r="L1401" s="1"/>
      <c r="M1401" s="4"/>
      <c r="O1401" s="1"/>
      <c r="U1401" s="1"/>
      <c r="V1401"/>
      <c r="X1401" s="111"/>
      <c r="Z1401"/>
      <c r="AA1401"/>
      <c r="AB1401"/>
      <c r="AD1401" s="103"/>
      <c r="AE1401" s="103"/>
      <c r="AH1401"/>
      <c r="AK1401" s="107"/>
      <c r="AL1401" s="107"/>
      <c r="AM1401" s="1"/>
      <c r="AP1401" s="100"/>
      <c r="AQ1401" s="100"/>
      <c r="AR1401" s="100"/>
      <c r="AS1401" s="3"/>
      <c r="AT1401" s="151"/>
      <c r="AU1401"/>
      <c r="AV1401" s="147"/>
      <c r="AY1401" s="182"/>
      <c r="BA1401" s="100"/>
      <c r="BB1401" s="100"/>
      <c r="BC1401" s="147"/>
      <c r="BE1401" s="1"/>
      <c r="BI1401"/>
      <c r="BK1401" s="103"/>
      <c r="BL1401" s="152"/>
      <c r="BM1401" s="1"/>
      <c r="BN1401" s="103"/>
      <c r="BO1401" s="147"/>
      <c r="BQ1401" s="147"/>
      <c r="BR1401" s="6"/>
      <c r="BS1401" s="11"/>
      <c r="BT1401" s="105"/>
      <c r="BU1401" s="105"/>
      <c r="BW1401" s="5"/>
      <c r="BX1401" s="5"/>
      <c r="CA1401" s="6"/>
      <c r="CB1401" s="1"/>
      <c r="CD1401" s="23"/>
      <c r="CE1401" s="6"/>
      <c r="CF1401" s="8"/>
      <c r="CG1401" s="107"/>
      <c r="CI1401" s="109"/>
      <c r="CK1401" s="10"/>
      <c r="CL1401" s="106"/>
      <c r="CR1401" s="1"/>
      <c r="CS1401" s="1"/>
      <c r="CT1401" s="1"/>
    </row>
    <row r="1402" spans="1:100">
      <c r="B1402" s="2"/>
      <c r="F1402" s="2"/>
      <c r="H1402" s="3"/>
      <c r="I1402" s="3"/>
      <c r="J1402" s="3"/>
      <c r="K1402" s="3"/>
      <c r="L1402" s="1"/>
      <c r="M1402" s="4"/>
      <c r="O1402" s="1"/>
      <c r="U1402" s="1"/>
      <c r="V1402"/>
      <c r="X1402" s="111"/>
      <c r="Z1402"/>
      <c r="AA1402"/>
      <c r="AB1402"/>
      <c r="AD1402" s="103"/>
      <c r="AE1402" s="103"/>
      <c r="AH1402"/>
      <c r="AK1402" s="107"/>
      <c r="AL1402" s="107"/>
      <c r="AM1402" s="1"/>
      <c r="AP1402" s="100"/>
      <c r="AQ1402" s="100"/>
      <c r="AR1402" s="100"/>
      <c r="AS1402" s="3"/>
      <c r="AT1402" s="151"/>
      <c r="AU1402"/>
      <c r="AV1402" s="147"/>
      <c r="AY1402" s="182"/>
      <c r="BA1402" s="100"/>
      <c r="BB1402" s="100"/>
      <c r="BC1402" s="147"/>
      <c r="BE1402" s="1"/>
      <c r="BI1402"/>
      <c r="BK1402" s="103"/>
      <c r="BL1402" s="152"/>
      <c r="BM1402" s="1"/>
      <c r="BN1402" s="103"/>
      <c r="BO1402" s="147"/>
      <c r="BQ1402" s="147"/>
      <c r="BR1402" s="6"/>
      <c r="BS1402" s="11"/>
      <c r="BT1402" s="105"/>
      <c r="BU1402" s="105"/>
      <c r="BW1402" s="5"/>
      <c r="BX1402" s="5"/>
      <c r="CA1402" s="6"/>
      <c r="CB1402" s="1"/>
      <c r="CD1402" s="23"/>
      <c r="CE1402" s="6"/>
      <c r="CF1402" s="8"/>
      <c r="CG1402" s="107"/>
      <c r="CI1402" s="109"/>
      <c r="CK1402" s="10"/>
      <c r="CL1402" s="106"/>
      <c r="CR1402" s="1"/>
      <c r="CS1402" s="1"/>
      <c r="CT1402" s="1"/>
    </row>
    <row r="1403" spans="1:100">
      <c r="B1403" s="2"/>
      <c r="F1403" s="2"/>
      <c r="H1403" s="3"/>
      <c r="I1403" s="3"/>
      <c r="J1403" s="3"/>
      <c r="K1403" s="3"/>
      <c r="L1403" s="1"/>
      <c r="M1403" s="4"/>
      <c r="O1403" s="1"/>
      <c r="U1403" s="1"/>
      <c r="V1403"/>
      <c r="X1403" s="111"/>
      <c r="Y1403" s="147"/>
      <c r="Z1403" s="147"/>
      <c r="AA1403"/>
      <c r="AB1403"/>
      <c r="AD1403" s="103"/>
      <c r="AE1403" s="103"/>
      <c r="AH1403"/>
      <c r="AI1403"/>
      <c r="AK1403" s="107"/>
      <c r="AL1403" s="107"/>
      <c r="AM1403" s="1"/>
      <c r="AP1403" s="100"/>
      <c r="AQ1403" s="100"/>
      <c r="AR1403" s="100"/>
      <c r="AS1403" s="3"/>
      <c r="AT1403" s="151"/>
      <c r="AU1403"/>
      <c r="AV1403" s="147"/>
      <c r="AY1403" s="182"/>
      <c r="BA1403" s="100"/>
      <c r="BB1403" s="100"/>
      <c r="BC1403" s="147"/>
      <c r="BE1403" s="1"/>
      <c r="BI1403"/>
      <c r="BK1403" s="103"/>
      <c r="BL1403" s="152"/>
      <c r="BM1403" s="1"/>
      <c r="BN1403" s="103"/>
      <c r="BO1403" s="147"/>
      <c r="BQ1403" s="147"/>
      <c r="BR1403" s="147"/>
      <c r="BS1403" s="11"/>
      <c r="BT1403" s="105"/>
      <c r="BU1403" s="105"/>
      <c r="BW1403" s="5"/>
      <c r="BX1403" s="5"/>
      <c r="CA1403" s="6"/>
      <c r="CB1403" s="1"/>
      <c r="CD1403" s="23"/>
      <c r="CE1403" s="6"/>
      <c r="CF1403" s="8"/>
      <c r="CG1403" s="107"/>
      <c r="CI1403" s="109"/>
      <c r="CK1403" s="10"/>
      <c r="CL1403" s="106"/>
      <c r="CR1403" s="1"/>
      <c r="CS1403" s="1"/>
      <c r="CT1403" s="1"/>
    </row>
    <row r="1404" spans="1:100">
      <c r="B1404" s="2"/>
      <c r="F1404" s="2"/>
      <c r="H1404" s="3"/>
      <c r="I1404" s="3"/>
      <c r="J1404" s="3"/>
      <c r="K1404" s="3"/>
      <c r="L1404" s="1"/>
      <c r="M1404" s="4"/>
      <c r="O1404" s="1"/>
      <c r="U1404" s="1"/>
      <c r="V1404"/>
      <c r="X1404" s="111"/>
      <c r="Z1404"/>
      <c r="AA1404"/>
      <c r="AB1404"/>
      <c r="AD1404" s="103"/>
      <c r="AE1404" s="103"/>
      <c r="AH1404"/>
      <c r="AK1404" s="107"/>
      <c r="AL1404" s="107"/>
      <c r="AM1404" s="1"/>
      <c r="AP1404" s="100"/>
      <c r="AQ1404" s="100"/>
      <c r="AR1404" s="100"/>
      <c r="AS1404" s="3"/>
      <c r="AT1404" s="151"/>
      <c r="AU1404"/>
      <c r="AV1404" s="147"/>
      <c r="AY1404" s="182"/>
      <c r="BA1404" s="100"/>
      <c r="BB1404" s="100"/>
      <c r="BC1404" s="147"/>
      <c r="BE1404" s="1"/>
      <c r="BI1404"/>
      <c r="BK1404" s="103"/>
      <c r="BL1404" s="152"/>
      <c r="BM1404" s="1"/>
      <c r="BN1404" s="103"/>
      <c r="BO1404" s="147"/>
      <c r="BQ1404" s="147"/>
      <c r="BR1404" s="147"/>
      <c r="BS1404" s="11"/>
      <c r="BT1404" s="105"/>
      <c r="BU1404" s="105"/>
      <c r="BW1404" s="5"/>
      <c r="BX1404" s="5"/>
      <c r="CA1404" s="6"/>
      <c r="CB1404" s="1"/>
      <c r="CD1404" s="23"/>
      <c r="CE1404" s="6"/>
      <c r="CF1404" s="8"/>
      <c r="CG1404" s="107"/>
      <c r="CI1404" s="109"/>
      <c r="CK1404" s="10"/>
      <c r="CL1404" s="106"/>
      <c r="CR1404" s="1"/>
      <c r="CS1404" s="1"/>
      <c r="CT1404" s="1"/>
    </row>
    <row r="1405" spans="1:100">
      <c r="B1405" s="2"/>
      <c r="F1405" s="2"/>
      <c r="H1405" s="3"/>
      <c r="I1405" s="3"/>
      <c r="J1405" s="3"/>
      <c r="K1405" s="3"/>
      <c r="L1405" s="1"/>
      <c r="M1405" s="4"/>
      <c r="O1405" s="1"/>
      <c r="U1405" s="1"/>
      <c r="V1405"/>
      <c r="X1405" s="111"/>
      <c r="Z1405"/>
      <c r="AA1405"/>
      <c r="AB1405"/>
      <c r="AD1405" s="103"/>
      <c r="AE1405" s="103"/>
      <c r="AH1405"/>
      <c r="AK1405" s="107"/>
      <c r="AL1405" s="107"/>
      <c r="AM1405" s="1"/>
      <c r="AP1405" s="100"/>
      <c r="AQ1405" s="100"/>
      <c r="AR1405" s="100"/>
      <c r="AS1405" s="3"/>
      <c r="AT1405" s="151"/>
      <c r="AU1405"/>
      <c r="AV1405" s="147"/>
      <c r="AY1405" s="182"/>
      <c r="BA1405" s="100"/>
      <c r="BB1405" s="100"/>
      <c r="BC1405" s="147"/>
      <c r="BE1405" s="1"/>
      <c r="BI1405"/>
      <c r="BK1405" s="103"/>
      <c r="BL1405" s="152"/>
      <c r="BM1405" s="1"/>
      <c r="BN1405" s="103"/>
      <c r="BO1405" s="147"/>
      <c r="BQ1405" s="147"/>
      <c r="BR1405" s="6"/>
      <c r="BS1405" s="11"/>
      <c r="BT1405" s="105"/>
      <c r="BU1405" s="105"/>
      <c r="BW1405" s="5"/>
      <c r="BX1405" s="5"/>
      <c r="CA1405" s="6"/>
      <c r="CB1405" s="1"/>
      <c r="CD1405" s="23"/>
      <c r="CE1405" s="6"/>
      <c r="CF1405" s="8"/>
      <c r="CG1405" s="107"/>
      <c r="CI1405" s="109"/>
      <c r="CK1405" s="10"/>
      <c r="CL1405" s="106"/>
      <c r="CR1405" s="1"/>
      <c r="CS1405" s="1"/>
      <c r="CT1405" s="1"/>
    </row>
    <row r="1406" spans="1:100">
      <c r="B1406" s="2"/>
      <c r="F1406" s="2"/>
      <c r="H1406" s="3"/>
      <c r="I1406" s="3"/>
      <c r="J1406" s="3"/>
      <c r="K1406" s="3"/>
      <c r="L1406" s="1"/>
      <c r="M1406" s="4"/>
      <c r="O1406" s="1"/>
      <c r="U1406" s="1"/>
      <c r="V1406" s="127"/>
      <c r="X1406" s="111"/>
      <c r="Z1406" s="103"/>
      <c r="AA1406"/>
      <c r="AB1406"/>
      <c r="AD1406" s="103"/>
      <c r="AE1406" s="103"/>
      <c r="AH1406"/>
      <c r="AK1406" s="107"/>
      <c r="AL1406" s="107"/>
      <c r="AM1406" s="1"/>
      <c r="AP1406" s="100"/>
      <c r="AQ1406" s="100"/>
      <c r="AR1406" s="100"/>
      <c r="AS1406" s="3"/>
      <c r="AT1406" s="151"/>
      <c r="AU1406"/>
      <c r="AV1406" s="147"/>
      <c r="AY1406" s="182"/>
      <c r="BA1406" s="100"/>
      <c r="BB1406" s="100"/>
      <c r="BC1406" s="147"/>
      <c r="BE1406" s="1"/>
      <c r="BI1406"/>
      <c r="BK1406" s="103"/>
      <c r="BL1406" s="152"/>
      <c r="BM1406" s="1"/>
      <c r="BN1406" s="103"/>
      <c r="BO1406" s="147"/>
      <c r="BQ1406" s="147"/>
      <c r="BR1406" s="6"/>
      <c r="BS1406" s="11"/>
      <c r="BT1406" s="105"/>
      <c r="BU1406" s="105"/>
      <c r="BW1406" s="5"/>
      <c r="BX1406" s="5"/>
      <c r="CA1406" s="6"/>
      <c r="CB1406" s="1"/>
      <c r="CD1406" s="23"/>
      <c r="CE1406" s="6"/>
      <c r="CF1406" s="8"/>
      <c r="CG1406" s="107"/>
      <c r="CI1406" s="109"/>
      <c r="CK1406" s="10"/>
      <c r="CL1406" s="106"/>
      <c r="CR1406" s="1"/>
      <c r="CS1406" s="1"/>
      <c r="CT1406" s="1"/>
    </row>
    <row r="1407" spans="1:100" s="145" customFormat="1">
      <c r="A1407" s="158"/>
      <c r="B1407" s="158"/>
      <c r="C1407" s="144"/>
      <c r="D1407" s="144"/>
      <c r="E1407" s="158"/>
      <c r="F1407" s="158"/>
      <c r="G1407" s="137"/>
      <c r="H1407" s="137"/>
      <c r="I1407" s="137"/>
      <c r="J1407" s="137"/>
      <c r="K1407" s="137"/>
      <c r="L1407" s="1"/>
      <c r="M1407" s="4"/>
      <c r="N1407" s="144"/>
      <c r="O1407" s="144"/>
      <c r="T1407" s="144"/>
      <c r="U1407" s="144"/>
      <c r="W1407" s="144"/>
      <c r="X1407" s="172"/>
      <c r="Y1407" s="141"/>
      <c r="AC1407" s="143"/>
      <c r="AD1407" s="141"/>
      <c r="AE1407" s="141"/>
      <c r="AI1407" s="138"/>
      <c r="AJ1407" s="138"/>
      <c r="AK1407" s="175"/>
      <c r="AL1407" s="175"/>
      <c r="AM1407" s="144"/>
      <c r="AP1407" s="140"/>
      <c r="AQ1407" s="140"/>
      <c r="AR1407" s="140"/>
      <c r="AS1407" s="137"/>
      <c r="AT1407" s="176"/>
      <c r="AV1407" s="173"/>
      <c r="AW1407" s="137"/>
      <c r="AY1407" s="183"/>
      <c r="BA1407" s="140"/>
      <c r="BB1407" s="140"/>
      <c r="BC1407" s="173"/>
      <c r="BD1407" s="144"/>
      <c r="BE1407" s="144"/>
      <c r="BJ1407" s="144"/>
      <c r="BK1407" s="141"/>
      <c r="BL1407" s="186"/>
      <c r="BM1407" s="144"/>
      <c r="BN1407" s="141"/>
      <c r="BO1407" s="173"/>
      <c r="BP1407" s="144"/>
      <c r="BQ1407" s="173"/>
      <c r="BR1407" s="144"/>
      <c r="BS1407" s="137"/>
      <c r="BT1407" s="105"/>
      <c r="BU1407" s="105"/>
      <c r="BW1407" s="5"/>
      <c r="BX1407" s="5"/>
      <c r="BY1407" s="1"/>
      <c r="BZ1407" s="1"/>
      <c r="CA1407" s="6"/>
      <c r="CB1407" s="144"/>
      <c r="CD1407" s="187"/>
      <c r="CE1407" s="134"/>
      <c r="CF1407" s="190"/>
      <c r="CG1407" s="175"/>
      <c r="CH1407" s="144"/>
      <c r="CI1407" s="177"/>
      <c r="CJ1407" s="139"/>
      <c r="CK1407" s="139"/>
      <c r="CL1407" s="136"/>
      <c r="CM1407" s="144"/>
      <c r="CN1407" s="144"/>
      <c r="CO1407" s="144"/>
      <c r="CP1407" s="1"/>
      <c r="CQ1407" s="1"/>
      <c r="CR1407" s="1"/>
      <c r="CS1407" s="1"/>
      <c r="CT1407" s="1"/>
      <c r="CU1407"/>
      <c r="CV1407"/>
    </row>
    <row r="1408" spans="1:100">
      <c r="B1408" s="2"/>
      <c r="F1408" s="2"/>
      <c r="H1408" s="3"/>
      <c r="I1408" s="3"/>
      <c r="J1408" s="3"/>
      <c r="K1408" s="3"/>
      <c r="L1408" s="1"/>
      <c r="M1408" s="4"/>
      <c r="O1408" s="1"/>
      <c r="U1408" s="1"/>
      <c r="V1408" s="200"/>
      <c r="X1408" s="111"/>
      <c r="Z1408" s="103"/>
      <c r="AD1408" s="103"/>
      <c r="AE1408" s="103"/>
      <c r="AK1408" s="107"/>
      <c r="AL1408" s="107"/>
      <c r="AM1408" s="1"/>
      <c r="AP1408" s="100"/>
      <c r="AQ1408" s="100"/>
      <c r="AR1408" s="100"/>
      <c r="AS1408" s="3"/>
      <c r="AT1408" s="151"/>
      <c r="AU1408" s="1"/>
      <c r="AV1408" s="147"/>
      <c r="AY1408" s="182"/>
      <c r="BA1408" s="100"/>
      <c r="BB1408" s="100"/>
      <c r="BC1408" s="147"/>
      <c r="BE1408" s="1"/>
      <c r="BK1408"/>
      <c r="BL1408" s="152"/>
      <c r="BM1408" s="1"/>
      <c r="BN1408" s="103"/>
      <c r="BO1408" s="147"/>
      <c r="BQ1408" s="147"/>
      <c r="BR1408" s="6"/>
      <c r="BS1408" s="11"/>
      <c r="BT1408" s="105"/>
      <c r="BU1408" s="105"/>
      <c r="BW1408" s="5"/>
      <c r="BX1408" s="5"/>
      <c r="CA1408" s="6"/>
      <c r="CB1408" s="1"/>
      <c r="CD1408" s="23"/>
      <c r="CE1408" s="6"/>
      <c r="CF1408" s="8"/>
      <c r="CG1408" s="107"/>
      <c r="CI1408" s="109"/>
      <c r="CK1408" s="10"/>
      <c r="CL1408" s="106"/>
      <c r="CR1408" s="1"/>
      <c r="CS1408" s="1"/>
      <c r="CT1408" s="1"/>
    </row>
    <row r="1409" spans="1:100">
      <c r="B1409" s="2"/>
      <c r="F1409" s="2"/>
      <c r="H1409" s="3"/>
      <c r="I1409" s="3"/>
      <c r="J1409" s="3"/>
      <c r="K1409" s="3"/>
      <c r="L1409" s="1"/>
      <c r="M1409" s="4"/>
      <c r="O1409" s="1"/>
      <c r="U1409" s="1"/>
      <c r="V1409"/>
      <c r="X1409" s="111"/>
      <c r="Z1409"/>
      <c r="AA1409"/>
      <c r="AB1409"/>
      <c r="AD1409"/>
      <c r="AE1409" s="103"/>
      <c r="AH1409"/>
      <c r="AK1409" s="107"/>
      <c r="AL1409" s="107"/>
      <c r="AM1409" s="1"/>
      <c r="AP1409" s="100"/>
      <c r="AQ1409" s="100"/>
      <c r="AR1409" s="100"/>
      <c r="AS1409" s="3"/>
      <c r="AT1409" s="151"/>
      <c r="AU1409"/>
      <c r="AV1409" s="147"/>
      <c r="AY1409" s="182"/>
      <c r="BA1409" s="100"/>
      <c r="BB1409" s="100"/>
      <c r="BC1409" s="147"/>
      <c r="BE1409" s="1"/>
      <c r="BI1409"/>
      <c r="BK1409" s="103"/>
      <c r="BL1409" s="152"/>
      <c r="BM1409" s="1"/>
      <c r="BN1409" s="103"/>
      <c r="BO1409" s="6"/>
      <c r="BQ1409" s="6"/>
      <c r="BR1409" s="6"/>
      <c r="BS1409" s="11"/>
      <c r="BT1409" s="105"/>
      <c r="BU1409" s="105"/>
      <c r="BW1409" s="5"/>
      <c r="BX1409" s="5"/>
      <c r="CA1409" s="6"/>
      <c r="CB1409" s="1"/>
      <c r="CD1409" s="23"/>
      <c r="CE1409" s="6"/>
      <c r="CF1409" s="8"/>
      <c r="CG1409" s="107"/>
      <c r="CI1409" s="109"/>
      <c r="CK1409" s="10"/>
      <c r="CL1409" s="106"/>
      <c r="CR1409" s="1"/>
      <c r="CS1409" s="1"/>
      <c r="CT1409" s="1"/>
    </row>
    <row r="1410" spans="1:100">
      <c r="B1410" s="2"/>
      <c r="F1410" s="2"/>
      <c r="H1410" s="3"/>
      <c r="I1410" s="3"/>
      <c r="J1410" s="3"/>
      <c r="K1410" s="3"/>
      <c r="L1410" s="1"/>
      <c r="M1410" s="4"/>
      <c r="O1410" s="1"/>
      <c r="U1410" s="1"/>
      <c r="V1410"/>
      <c r="X1410" s="111"/>
      <c r="Z1410"/>
      <c r="AA1410"/>
      <c r="AB1410"/>
      <c r="AD1410" s="103"/>
      <c r="AE1410" s="103"/>
      <c r="AH1410"/>
      <c r="AK1410" s="107"/>
      <c r="AL1410" s="107"/>
      <c r="AM1410" s="1"/>
      <c r="AP1410" s="100"/>
      <c r="AQ1410" s="100"/>
      <c r="AR1410" s="100"/>
      <c r="AS1410" s="3"/>
      <c r="AT1410" s="151"/>
      <c r="AU1410"/>
      <c r="AV1410" s="147"/>
      <c r="AY1410" s="182"/>
      <c r="BA1410" s="100"/>
      <c r="BB1410" s="100"/>
      <c r="BC1410" s="147"/>
      <c r="BE1410" s="1"/>
      <c r="BI1410"/>
      <c r="BK1410" s="103"/>
      <c r="BL1410" s="152"/>
      <c r="BM1410" s="1"/>
      <c r="BN1410" s="103"/>
      <c r="BO1410" s="147"/>
      <c r="BQ1410" s="147"/>
      <c r="BR1410" s="6"/>
      <c r="BS1410" s="11"/>
      <c r="BT1410" s="105"/>
      <c r="BU1410" s="105"/>
      <c r="BW1410" s="5"/>
      <c r="BX1410" s="5"/>
      <c r="CA1410" s="6"/>
      <c r="CB1410" s="1"/>
      <c r="CD1410" s="23"/>
      <c r="CE1410" s="6"/>
      <c r="CF1410" s="8"/>
      <c r="CG1410" s="107"/>
      <c r="CI1410" s="109"/>
      <c r="CK1410" s="10"/>
      <c r="CL1410" s="106"/>
      <c r="CR1410" s="1"/>
      <c r="CS1410" s="1"/>
      <c r="CT1410" s="1"/>
    </row>
    <row r="1411" spans="1:100">
      <c r="B1411" s="2"/>
      <c r="F1411" s="2"/>
      <c r="H1411" s="3"/>
      <c r="I1411" s="3"/>
      <c r="J1411" s="3"/>
      <c r="K1411" s="3"/>
      <c r="L1411" s="1"/>
      <c r="M1411" s="4"/>
      <c r="O1411" s="1"/>
      <c r="U1411" s="1"/>
      <c r="V1411" s="127"/>
      <c r="X1411" s="111"/>
      <c r="Z1411" s="103"/>
      <c r="AA1411"/>
      <c r="AB1411"/>
      <c r="AD1411" s="103"/>
      <c r="AE1411" s="103"/>
      <c r="AH1411"/>
      <c r="AK1411" s="107"/>
      <c r="AL1411" s="107"/>
      <c r="AM1411" s="1"/>
      <c r="AP1411" s="100"/>
      <c r="AQ1411" s="100"/>
      <c r="AR1411" s="100"/>
      <c r="AS1411" s="3"/>
      <c r="AT1411" s="151"/>
      <c r="AU1411"/>
      <c r="AV1411" s="147"/>
      <c r="AY1411" s="182"/>
      <c r="BA1411" s="100"/>
      <c r="BB1411" s="100"/>
      <c r="BC1411" s="147"/>
      <c r="BE1411" s="1"/>
      <c r="BI1411"/>
      <c r="BK1411" s="103"/>
      <c r="BL1411" s="152"/>
      <c r="BM1411" s="1"/>
      <c r="BN1411" s="103"/>
      <c r="BO1411" s="147"/>
      <c r="BQ1411" s="147"/>
      <c r="BR1411" s="6"/>
      <c r="BS1411" s="11"/>
      <c r="BT1411" s="105"/>
      <c r="BU1411" s="105"/>
      <c r="BW1411" s="5"/>
      <c r="BX1411" s="5"/>
      <c r="CA1411" s="6"/>
      <c r="CB1411" s="1"/>
      <c r="CD1411" s="23"/>
      <c r="CE1411" s="6"/>
      <c r="CF1411" s="8"/>
      <c r="CG1411" s="107"/>
      <c r="CI1411" s="109"/>
      <c r="CK1411" s="10"/>
      <c r="CL1411" s="106"/>
      <c r="CR1411" s="1"/>
      <c r="CS1411" s="1"/>
      <c r="CT1411" s="1"/>
    </row>
    <row r="1412" spans="1:100" s="145" customFormat="1">
      <c r="A1412" s="2"/>
      <c r="B1412" s="2"/>
      <c r="C1412" s="1"/>
      <c r="D1412" s="1"/>
      <c r="E1412" s="2"/>
      <c r="F1412" s="2"/>
      <c r="G1412" s="3"/>
      <c r="H1412" s="3"/>
      <c r="I1412" s="3"/>
      <c r="J1412" s="3"/>
      <c r="K1412" s="3"/>
      <c r="L1412" s="1"/>
      <c r="M1412" s="4"/>
      <c r="N1412" s="1"/>
      <c r="O1412" s="1"/>
      <c r="P1412"/>
      <c r="Q1412"/>
      <c r="R1412"/>
      <c r="S1412"/>
      <c r="T1412" s="1"/>
      <c r="U1412" s="1"/>
      <c r="V1412"/>
      <c r="W1412" s="1"/>
      <c r="X1412" s="111"/>
      <c r="Y1412" s="103"/>
      <c r="Z1412"/>
      <c r="AA1412"/>
      <c r="AB1412"/>
      <c r="AC1412" s="38"/>
      <c r="AD1412" s="103"/>
      <c r="AE1412" s="103"/>
      <c r="AF1412"/>
      <c r="AG1412"/>
      <c r="AH1412"/>
      <c r="AI1412" s="5"/>
      <c r="AJ1412" s="5"/>
      <c r="AK1412" s="107"/>
      <c r="AL1412" s="107"/>
      <c r="AM1412" s="1"/>
      <c r="AN1412"/>
      <c r="AO1412"/>
      <c r="AP1412" s="100"/>
      <c r="AQ1412" s="100"/>
      <c r="AR1412" s="100"/>
      <c r="AS1412" s="3"/>
      <c r="AT1412" s="151"/>
      <c r="AU1412"/>
      <c r="AV1412" s="147"/>
      <c r="AW1412" s="3"/>
      <c r="AX1412"/>
      <c r="AY1412" s="182"/>
      <c r="AZ1412"/>
      <c r="BA1412" s="100"/>
      <c r="BB1412" s="100"/>
      <c r="BC1412" s="147"/>
      <c r="BD1412" s="1"/>
      <c r="BE1412" s="1"/>
      <c r="BF1412"/>
      <c r="BG1412"/>
      <c r="BH1412"/>
      <c r="BI1412"/>
      <c r="BJ1412" s="1"/>
      <c r="BK1412" s="103"/>
      <c r="BL1412" s="152"/>
      <c r="BM1412" s="1"/>
      <c r="BN1412" s="103"/>
      <c r="BO1412" s="147"/>
      <c r="BP1412" s="1"/>
      <c r="BQ1412" s="147"/>
      <c r="BR1412" s="6"/>
      <c r="BS1412" s="11"/>
      <c r="BT1412" s="105"/>
      <c r="BU1412" s="105"/>
      <c r="BV1412"/>
      <c r="BW1412" s="5"/>
      <c r="BX1412" s="5"/>
      <c r="BY1412" s="1"/>
      <c r="BZ1412" s="1"/>
      <c r="CA1412" s="6"/>
      <c r="CB1412" s="1"/>
      <c r="CC1412"/>
      <c r="CD1412" s="23"/>
      <c r="CE1412" s="6"/>
      <c r="CF1412" s="8"/>
      <c r="CG1412" s="107"/>
      <c r="CH1412" s="1"/>
      <c r="CI1412" s="109"/>
      <c r="CJ1412" s="10"/>
      <c r="CK1412" s="10"/>
      <c r="CL1412" s="106"/>
      <c r="CM1412" s="1"/>
      <c r="CN1412" s="1"/>
      <c r="CO1412" s="1"/>
      <c r="CP1412" s="1"/>
      <c r="CQ1412" s="1"/>
      <c r="CR1412" s="1"/>
      <c r="CS1412" s="1"/>
      <c r="CT1412" s="1"/>
      <c r="CU1412"/>
      <c r="CV1412"/>
    </row>
    <row r="1413" spans="1:100">
      <c r="B1413" s="2"/>
      <c r="F1413" s="2"/>
      <c r="H1413" s="3"/>
      <c r="I1413" s="3"/>
      <c r="J1413" s="3"/>
      <c r="K1413" s="3"/>
      <c r="L1413" s="1"/>
      <c r="M1413" s="4"/>
      <c r="O1413" s="1"/>
      <c r="U1413" s="1"/>
      <c r="V1413" s="127"/>
      <c r="X1413" s="111"/>
      <c r="Z1413" s="103"/>
      <c r="AA1413"/>
      <c r="AB1413"/>
      <c r="AD1413" s="103"/>
      <c r="AE1413" s="103"/>
      <c r="AH1413"/>
      <c r="AK1413" s="107"/>
      <c r="AL1413" s="107"/>
      <c r="AM1413" s="1"/>
      <c r="AP1413" s="100"/>
      <c r="AQ1413" s="100"/>
      <c r="AR1413" s="100"/>
      <c r="AS1413" s="3"/>
      <c r="AT1413" s="151"/>
      <c r="AU1413"/>
      <c r="AV1413" s="147"/>
      <c r="AY1413" s="182"/>
      <c r="BA1413" s="100"/>
      <c r="BB1413" s="100"/>
      <c r="BC1413" s="147"/>
      <c r="BE1413" s="1"/>
      <c r="BI1413"/>
      <c r="BK1413" s="103"/>
      <c r="BL1413" s="152"/>
      <c r="BM1413" s="1"/>
      <c r="BN1413" s="103"/>
      <c r="BO1413" s="147"/>
      <c r="BQ1413" s="147"/>
      <c r="BR1413" s="6"/>
      <c r="BS1413" s="11"/>
      <c r="BT1413" s="105"/>
      <c r="BU1413" s="105"/>
      <c r="BW1413" s="5"/>
      <c r="BX1413" s="5"/>
      <c r="CA1413" s="6"/>
      <c r="CB1413" s="1"/>
      <c r="CD1413" s="23"/>
      <c r="CE1413" s="6"/>
      <c r="CF1413" s="8"/>
      <c r="CG1413" s="107"/>
      <c r="CI1413" s="109"/>
      <c r="CK1413" s="10"/>
      <c r="CL1413" s="106"/>
      <c r="CR1413" s="1"/>
      <c r="CS1413" s="1"/>
      <c r="CT1413" s="1"/>
    </row>
    <row r="1414" spans="1:100">
      <c r="B1414" s="2"/>
      <c r="F1414" s="2"/>
      <c r="H1414" s="3"/>
      <c r="I1414" s="3"/>
      <c r="J1414" s="3"/>
      <c r="K1414" s="3"/>
      <c r="L1414" s="1"/>
      <c r="M1414" s="4"/>
      <c r="O1414" s="1"/>
      <c r="U1414" s="1"/>
      <c r="V1414" s="127"/>
      <c r="X1414" s="111"/>
      <c r="Z1414" s="103"/>
      <c r="AA1414"/>
      <c r="AB1414"/>
      <c r="AD1414" s="103"/>
      <c r="AE1414" s="103"/>
      <c r="AH1414"/>
      <c r="AK1414" s="107"/>
      <c r="AL1414" s="107"/>
      <c r="AM1414" s="1"/>
      <c r="AP1414" s="100"/>
      <c r="AQ1414" s="100"/>
      <c r="AR1414" s="100"/>
      <c r="AS1414" s="3"/>
      <c r="AT1414" s="151"/>
      <c r="AU1414"/>
      <c r="AV1414" s="147"/>
      <c r="AY1414" s="182"/>
      <c r="BA1414" s="100"/>
      <c r="BB1414" s="100"/>
      <c r="BC1414" s="147"/>
      <c r="BE1414" s="1"/>
      <c r="BI1414"/>
      <c r="BK1414" s="103"/>
      <c r="BL1414" s="152"/>
      <c r="BM1414" s="1"/>
      <c r="BN1414" s="103"/>
      <c r="BO1414" s="147"/>
      <c r="BQ1414" s="147"/>
      <c r="BR1414" s="6"/>
      <c r="BS1414" s="11"/>
      <c r="BT1414" s="105"/>
      <c r="BU1414" s="105"/>
      <c r="BW1414" s="5"/>
      <c r="BX1414" s="5"/>
      <c r="CA1414" s="6"/>
      <c r="CB1414" s="1"/>
      <c r="CD1414" s="23"/>
      <c r="CE1414" s="6"/>
      <c r="CF1414" s="8"/>
      <c r="CG1414" s="107"/>
      <c r="CI1414" s="109"/>
      <c r="CK1414" s="10"/>
      <c r="CL1414" s="106"/>
      <c r="CR1414" s="1"/>
      <c r="CS1414" s="1"/>
      <c r="CT1414" s="1"/>
    </row>
    <row r="1415" spans="1:100">
      <c r="B1415" s="2"/>
      <c r="F1415" s="2"/>
      <c r="H1415" s="3"/>
      <c r="I1415" s="3"/>
      <c r="J1415" s="3"/>
      <c r="K1415" s="3"/>
      <c r="L1415" s="1"/>
      <c r="M1415" s="4"/>
      <c r="O1415" s="1"/>
      <c r="U1415" s="1"/>
      <c r="V1415"/>
      <c r="X1415" s="3"/>
      <c r="Z1415"/>
      <c r="AA1415"/>
      <c r="AB1415"/>
      <c r="AD1415" s="103"/>
      <c r="AE1415" s="103"/>
      <c r="AH1415"/>
      <c r="AK1415" s="5"/>
      <c r="AL1415" s="5"/>
      <c r="AM1415" s="1"/>
      <c r="AP1415" s="100"/>
      <c r="AQ1415" s="100"/>
      <c r="AR1415" s="100"/>
      <c r="AS1415" s="3"/>
      <c r="AT1415" s="104"/>
      <c r="AU1415"/>
      <c r="AV1415" s="147"/>
      <c r="AW1415" s="34"/>
      <c r="AY1415" s="182"/>
      <c r="BA1415" s="100"/>
      <c r="BB1415" s="100"/>
      <c r="BC1415" s="147"/>
      <c r="BE1415" s="1"/>
      <c r="BI1415"/>
      <c r="BK1415" s="103"/>
      <c r="BL1415" s="152"/>
      <c r="BM1415" s="1"/>
      <c r="BN1415" s="103"/>
      <c r="BO1415" s="6"/>
      <c r="BP1415" s="103"/>
      <c r="BQ1415" s="147"/>
      <c r="BR1415" s="6"/>
      <c r="BS1415" s="11"/>
      <c r="BT1415" s="105"/>
      <c r="BU1415" s="105"/>
      <c r="BW1415" s="5"/>
      <c r="BX1415" s="5"/>
      <c r="CA1415" s="6"/>
      <c r="CB1415" s="1"/>
      <c r="CD1415" s="23"/>
      <c r="CE1415" s="6"/>
      <c r="CF1415" s="8"/>
      <c r="CG1415" s="107"/>
      <c r="CI1415" s="109"/>
      <c r="CK1415" s="10"/>
      <c r="CL1415" s="106"/>
      <c r="CR1415" s="1"/>
      <c r="CS1415" s="1"/>
      <c r="CT1415" s="1"/>
    </row>
    <row r="1416" spans="1:100">
      <c r="A1416" s="158"/>
      <c r="B1416" s="158"/>
      <c r="C1416" s="144"/>
      <c r="D1416" s="144"/>
      <c r="E1416" s="158"/>
      <c r="F1416" s="158"/>
      <c r="G1416" s="137"/>
      <c r="H1416" s="137"/>
      <c r="I1416" s="137"/>
      <c r="J1416" s="137"/>
      <c r="K1416" s="137"/>
      <c r="L1416" s="1"/>
      <c r="M1416" s="4"/>
      <c r="N1416" s="144"/>
      <c r="O1416" s="144"/>
      <c r="P1416" s="145"/>
      <c r="Q1416" s="145"/>
      <c r="R1416" s="145"/>
      <c r="S1416" s="145"/>
      <c r="T1416" s="144"/>
      <c r="U1416" s="144"/>
      <c r="V1416" s="145"/>
      <c r="W1416" s="144"/>
      <c r="X1416" s="172"/>
      <c r="Y1416" s="141"/>
      <c r="Z1416" s="145"/>
      <c r="AA1416" s="145"/>
      <c r="AB1416" s="145"/>
      <c r="AC1416" s="143"/>
      <c r="AD1416" s="141"/>
      <c r="AE1416" s="141"/>
      <c r="AF1416" s="145"/>
      <c r="AG1416" s="145"/>
      <c r="AH1416" s="145"/>
      <c r="AI1416" s="138"/>
      <c r="AJ1416" s="138"/>
      <c r="AK1416" s="175"/>
      <c r="AL1416" s="175"/>
      <c r="AM1416" s="144"/>
      <c r="AN1416" s="145"/>
      <c r="AO1416" s="145"/>
      <c r="AP1416" s="140"/>
      <c r="AQ1416" s="140"/>
      <c r="AR1416" s="140"/>
      <c r="AS1416" s="137"/>
      <c r="AT1416" s="176"/>
      <c r="AU1416" s="145"/>
      <c r="AV1416" s="173"/>
      <c r="AW1416" s="137"/>
      <c r="AX1416" s="145"/>
      <c r="AY1416" s="183"/>
      <c r="AZ1416" s="145"/>
      <c r="BA1416" s="140"/>
      <c r="BB1416" s="140"/>
      <c r="BC1416" s="173"/>
      <c r="BD1416" s="144"/>
      <c r="BE1416" s="144"/>
      <c r="BF1416" s="145"/>
      <c r="BG1416" s="145"/>
      <c r="BH1416" s="145"/>
      <c r="BI1416" s="145"/>
      <c r="BJ1416" s="144"/>
      <c r="BK1416" s="141"/>
      <c r="BL1416" s="186"/>
      <c r="BM1416" s="144"/>
      <c r="BN1416" s="141"/>
      <c r="BO1416" s="173"/>
      <c r="BP1416" s="144"/>
      <c r="BQ1416" s="173"/>
      <c r="BR1416" s="144"/>
      <c r="BS1416" s="185"/>
      <c r="BT1416" s="105"/>
      <c r="BU1416" s="105"/>
      <c r="BV1416" s="145"/>
      <c r="BW1416" s="5"/>
      <c r="BX1416" s="5"/>
      <c r="CA1416" s="6"/>
      <c r="CB1416" s="144"/>
      <c r="CC1416" s="145"/>
      <c r="CD1416" s="187"/>
      <c r="CE1416" s="134"/>
      <c r="CF1416" s="190"/>
      <c r="CG1416" s="175"/>
      <c r="CH1416" s="144"/>
      <c r="CI1416" s="177"/>
      <c r="CJ1416" s="139"/>
      <c r="CK1416" s="139"/>
      <c r="CL1416" s="136"/>
      <c r="CM1416" s="144"/>
      <c r="CN1416" s="144"/>
      <c r="CO1416" s="144"/>
      <c r="CR1416" s="1"/>
      <c r="CS1416" s="1"/>
      <c r="CT1416" s="1"/>
    </row>
    <row r="1417" spans="1:100">
      <c r="B1417" s="2"/>
      <c r="F1417" s="2"/>
      <c r="H1417" s="3"/>
      <c r="I1417" s="3"/>
      <c r="J1417" s="3"/>
      <c r="K1417" s="3"/>
      <c r="L1417" s="1"/>
      <c r="M1417" s="4"/>
      <c r="O1417" s="1"/>
      <c r="U1417" s="1"/>
      <c r="V1417"/>
      <c r="X1417" s="111"/>
      <c r="Z1417"/>
      <c r="AA1417"/>
      <c r="AB1417"/>
      <c r="AD1417" s="103"/>
      <c r="AE1417" s="103"/>
      <c r="AH1417"/>
      <c r="AK1417" s="107"/>
      <c r="AL1417" s="107"/>
      <c r="AM1417" s="1"/>
      <c r="AP1417" s="100"/>
      <c r="AQ1417" s="100"/>
      <c r="AR1417" s="100"/>
      <c r="AS1417" s="3"/>
      <c r="AT1417" s="151"/>
      <c r="AU1417"/>
      <c r="AV1417" s="147"/>
      <c r="AY1417" s="182"/>
      <c r="BA1417" s="100"/>
      <c r="BB1417" s="100"/>
      <c r="BC1417" s="147"/>
      <c r="BE1417" s="1"/>
      <c r="BI1417" s="103"/>
      <c r="BK1417" s="103"/>
      <c r="BL1417" s="152"/>
      <c r="BM1417" s="1"/>
      <c r="BN1417" s="103"/>
      <c r="BO1417" s="147"/>
      <c r="BQ1417" s="147"/>
      <c r="BR1417" s="6"/>
      <c r="BS1417" s="11"/>
      <c r="BT1417" s="105"/>
      <c r="BU1417" s="105"/>
      <c r="BW1417" s="5"/>
      <c r="BX1417" s="5"/>
      <c r="CA1417" s="6"/>
      <c r="CB1417" s="1"/>
      <c r="CD1417" s="23"/>
      <c r="CE1417" s="6"/>
      <c r="CF1417" s="8"/>
      <c r="CG1417" s="107"/>
      <c r="CI1417" s="109"/>
      <c r="CK1417" s="10"/>
      <c r="CL1417" s="106"/>
      <c r="CR1417" s="1"/>
      <c r="CS1417" s="1"/>
      <c r="CT1417" s="1"/>
    </row>
    <row r="1418" spans="1:100">
      <c r="B1418" s="2"/>
      <c r="F1418" s="2"/>
      <c r="H1418" s="3"/>
      <c r="I1418" s="3"/>
      <c r="J1418" s="3"/>
      <c r="K1418" s="3"/>
      <c r="L1418" s="1"/>
      <c r="M1418" s="4"/>
      <c r="O1418" s="1"/>
      <c r="U1418" s="1"/>
      <c r="V1418"/>
      <c r="X1418" s="111"/>
      <c r="Z1418"/>
      <c r="AA1418"/>
      <c r="AB1418"/>
      <c r="AD1418" s="103"/>
      <c r="AE1418" s="103"/>
      <c r="AH1418"/>
      <c r="AK1418" s="107"/>
      <c r="AL1418" s="107"/>
      <c r="AM1418" s="1"/>
      <c r="AP1418" s="100"/>
      <c r="AQ1418" s="100"/>
      <c r="AR1418" s="100"/>
      <c r="AS1418" s="3"/>
      <c r="AT1418" s="151"/>
      <c r="AU1418"/>
      <c r="AV1418" s="147"/>
      <c r="AY1418" s="182"/>
      <c r="BA1418" s="100"/>
      <c r="BB1418" s="100"/>
      <c r="BC1418" s="147"/>
      <c r="BE1418" s="1"/>
      <c r="BI1418"/>
      <c r="BK1418" s="103"/>
      <c r="BL1418" s="152"/>
      <c r="BM1418" s="1"/>
      <c r="BN1418" s="103"/>
      <c r="BO1418" s="147"/>
      <c r="BQ1418" s="147"/>
      <c r="BR1418" s="147"/>
      <c r="BS1418" s="11"/>
      <c r="BT1418" s="105"/>
      <c r="BU1418" s="105"/>
      <c r="BW1418" s="5"/>
      <c r="BX1418" s="5"/>
      <c r="CA1418" s="6"/>
      <c r="CB1418" s="1"/>
      <c r="CD1418" s="23"/>
      <c r="CE1418" s="6"/>
      <c r="CF1418" s="8"/>
      <c r="CG1418" s="107"/>
      <c r="CI1418" s="109"/>
      <c r="CK1418" s="10"/>
      <c r="CL1418" s="106"/>
      <c r="CR1418" s="1"/>
      <c r="CS1418" s="1"/>
      <c r="CT1418" s="1"/>
    </row>
    <row r="1419" spans="1:100" s="145" customFormat="1">
      <c r="A1419" s="158"/>
      <c r="B1419" s="158"/>
      <c r="C1419" s="144"/>
      <c r="D1419" s="144"/>
      <c r="E1419" s="158"/>
      <c r="F1419" s="158"/>
      <c r="G1419" s="137"/>
      <c r="H1419" s="137"/>
      <c r="I1419" s="137"/>
      <c r="J1419" s="137"/>
      <c r="K1419" s="137"/>
      <c r="L1419" s="1"/>
      <c r="M1419" s="4"/>
      <c r="N1419" s="144"/>
      <c r="O1419" s="144"/>
      <c r="T1419" s="144"/>
      <c r="U1419" s="144"/>
      <c r="W1419" s="144"/>
      <c r="X1419" s="172"/>
      <c r="Y1419" s="141"/>
      <c r="AC1419" s="143"/>
      <c r="AD1419" s="141"/>
      <c r="AE1419" s="141"/>
      <c r="AI1419" s="138"/>
      <c r="AJ1419" s="138"/>
      <c r="AK1419" s="175"/>
      <c r="AL1419" s="175"/>
      <c r="AM1419" s="144"/>
      <c r="AP1419" s="140"/>
      <c r="AQ1419" s="140"/>
      <c r="AR1419" s="140"/>
      <c r="AS1419" s="137"/>
      <c r="AT1419" s="176"/>
      <c r="AV1419" s="173"/>
      <c r="AW1419" s="137"/>
      <c r="AY1419" s="183"/>
      <c r="BA1419" s="140"/>
      <c r="BB1419" s="140"/>
      <c r="BC1419" s="173"/>
      <c r="BD1419" s="144"/>
      <c r="BE1419" s="144"/>
      <c r="BJ1419" s="144"/>
      <c r="BK1419" s="141"/>
      <c r="BL1419" s="186"/>
      <c r="BM1419" s="144"/>
      <c r="BN1419" s="141"/>
      <c r="BO1419" s="173"/>
      <c r="BP1419" s="144"/>
      <c r="BQ1419" s="173"/>
      <c r="BR1419" s="144"/>
      <c r="BS1419" s="185"/>
      <c r="BT1419" s="105"/>
      <c r="BU1419" s="105"/>
      <c r="BW1419" s="5"/>
      <c r="BX1419" s="5"/>
      <c r="BY1419" s="1"/>
      <c r="BZ1419" s="1"/>
      <c r="CA1419" s="6"/>
      <c r="CB1419" s="144"/>
      <c r="CD1419" s="187"/>
      <c r="CE1419" s="134"/>
      <c r="CF1419" s="190"/>
      <c r="CG1419" s="175"/>
      <c r="CH1419" s="144"/>
      <c r="CI1419" s="177"/>
      <c r="CJ1419" s="139"/>
      <c r="CK1419" s="139"/>
      <c r="CL1419" s="136"/>
      <c r="CM1419" s="144"/>
      <c r="CN1419" s="144"/>
      <c r="CO1419" s="144"/>
      <c r="CP1419" s="1"/>
      <c r="CQ1419" s="1"/>
      <c r="CR1419" s="1"/>
      <c r="CS1419" s="1"/>
      <c r="CT1419" s="1"/>
      <c r="CU1419"/>
      <c r="CV1419"/>
    </row>
    <row r="1420" spans="1:100">
      <c r="B1420" s="2"/>
      <c r="F1420" s="2"/>
      <c r="H1420" s="3"/>
      <c r="I1420" s="3"/>
      <c r="J1420" s="3"/>
      <c r="K1420" s="3"/>
      <c r="L1420" s="1"/>
      <c r="M1420" s="4"/>
      <c r="O1420" s="1"/>
      <c r="U1420" s="1"/>
      <c r="V1420"/>
      <c r="X1420" s="111"/>
      <c r="Z1420"/>
      <c r="AA1420"/>
      <c r="AB1420"/>
      <c r="AD1420" s="103"/>
      <c r="AE1420" s="103"/>
      <c r="AH1420"/>
      <c r="AK1420" s="107"/>
      <c r="AL1420" s="107"/>
      <c r="AM1420" s="1"/>
      <c r="AP1420" s="100"/>
      <c r="AQ1420" s="100"/>
      <c r="AR1420" s="100"/>
      <c r="AS1420" s="3"/>
      <c r="AT1420" s="151"/>
      <c r="AU1420"/>
      <c r="AV1420" s="147"/>
      <c r="AY1420" s="182"/>
      <c r="BA1420" s="100"/>
      <c r="BB1420" s="100"/>
      <c r="BC1420" s="147"/>
      <c r="BE1420" s="1"/>
      <c r="BI1420"/>
      <c r="BK1420" s="103"/>
      <c r="BL1420" s="152"/>
      <c r="BM1420" s="1"/>
      <c r="BN1420" s="103"/>
      <c r="BO1420" s="147"/>
      <c r="BQ1420" s="147"/>
      <c r="BR1420" s="6"/>
      <c r="BS1420" s="11"/>
      <c r="BT1420" s="105"/>
      <c r="BU1420" s="105"/>
      <c r="BW1420" s="5"/>
      <c r="BX1420" s="5"/>
      <c r="CA1420" s="6"/>
      <c r="CB1420" s="1"/>
      <c r="CD1420" s="23"/>
      <c r="CE1420" s="6"/>
      <c r="CF1420" s="8"/>
      <c r="CG1420" s="107"/>
      <c r="CI1420" s="109"/>
      <c r="CK1420" s="10"/>
      <c r="CL1420" s="106"/>
      <c r="CR1420" s="1"/>
      <c r="CS1420" s="1"/>
      <c r="CT1420" s="1"/>
    </row>
    <row r="1421" spans="1:100">
      <c r="B1421" s="2"/>
      <c r="F1421" s="2"/>
      <c r="H1421" s="3"/>
      <c r="I1421" s="3"/>
      <c r="J1421" s="3"/>
      <c r="K1421" s="3"/>
      <c r="L1421" s="1"/>
      <c r="M1421" s="4"/>
      <c r="O1421" s="1"/>
      <c r="U1421" s="1"/>
      <c r="V1421"/>
      <c r="X1421" s="111"/>
      <c r="Z1421"/>
      <c r="AA1421"/>
      <c r="AB1421"/>
      <c r="AD1421" s="103"/>
      <c r="AE1421" s="103"/>
      <c r="AH1421"/>
      <c r="AK1421" s="107"/>
      <c r="AL1421" s="107"/>
      <c r="AM1421" s="1"/>
      <c r="AP1421" s="100"/>
      <c r="AQ1421" s="100"/>
      <c r="AR1421" s="100"/>
      <c r="AS1421" s="3"/>
      <c r="AT1421" s="151"/>
      <c r="AU1421"/>
      <c r="AV1421" s="147"/>
      <c r="AY1421" s="182"/>
      <c r="BA1421" s="100"/>
      <c r="BB1421" s="100"/>
      <c r="BC1421" s="147"/>
      <c r="BE1421" s="1"/>
      <c r="BI1421"/>
      <c r="BK1421" s="103"/>
      <c r="BL1421" s="152"/>
      <c r="BM1421" s="1"/>
      <c r="BN1421" s="103"/>
      <c r="BO1421" s="147"/>
      <c r="BQ1421" s="147"/>
      <c r="BR1421" s="6"/>
      <c r="BS1421" s="11"/>
      <c r="BT1421" s="105"/>
      <c r="BU1421" s="105"/>
      <c r="BW1421" s="5"/>
      <c r="BX1421" s="5"/>
      <c r="CA1421" s="6"/>
      <c r="CB1421" s="1"/>
      <c r="CD1421" s="23"/>
      <c r="CE1421" s="6"/>
      <c r="CF1421" s="8"/>
      <c r="CG1421" s="107"/>
      <c r="CI1421" s="109"/>
      <c r="CK1421" s="10"/>
      <c r="CL1421" s="106"/>
      <c r="CR1421" s="1"/>
      <c r="CS1421" s="1"/>
      <c r="CT1421" s="1"/>
    </row>
    <row r="1422" spans="1:100" s="145" customFormat="1">
      <c r="A1422" s="158"/>
      <c r="B1422" s="158"/>
      <c r="C1422" s="144"/>
      <c r="D1422" s="144"/>
      <c r="E1422" s="158"/>
      <c r="F1422" s="158"/>
      <c r="G1422" s="137"/>
      <c r="H1422" s="137"/>
      <c r="I1422" s="137"/>
      <c r="J1422" s="137"/>
      <c r="K1422" s="137"/>
      <c r="L1422" s="1"/>
      <c r="M1422" s="4"/>
      <c r="N1422" s="144"/>
      <c r="O1422" s="144"/>
      <c r="T1422" s="144"/>
      <c r="U1422" s="144"/>
      <c r="W1422" s="144"/>
      <c r="X1422" s="197"/>
      <c r="Y1422" s="198"/>
      <c r="AA1422" s="143"/>
      <c r="AB1422" s="143"/>
      <c r="AC1422" s="143"/>
      <c r="AD1422" s="141"/>
      <c r="AE1422" s="141"/>
      <c r="AH1422" s="138"/>
      <c r="AI1422" s="138"/>
      <c r="AJ1422" s="138"/>
      <c r="AK1422" s="175"/>
      <c r="AL1422" s="175"/>
      <c r="AM1422" s="144"/>
      <c r="AP1422" s="140"/>
      <c r="AQ1422" s="140"/>
      <c r="AR1422" s="140"/>
      <c r="AS1422" s="185"/>
      <c r="AT1422" s="176"/>
      <c r="AU1422" s="134"/>
      <c r="AV1422" s="173"/>
      <c r="AW1422" s="137"/>
      <c r="AY1422" s="183"/>
      <c r="BA1422" s="140"/>
      <c r="BB1422" s="140"/>
      <c r="BC1422" s="173"/>
      <c r="BD1422" s="144"/>
      <c r="BE1422" s="144"/>
      <c r="BI1422" s="144"/>
      <c r="BJ1422" s="144"/>
      <c r="BK1422" s="141"/>
      <c r="BL1422" s="186"/>
      <c r="BM1422" s="144"/>
      <c r="BN1422" s="141"/>
      <c r="BO1422" s="173"/>
      <c r="BP1422" s="144"/>
      <c r="BQ1422" s="173"/>
      <c r="BR1422" s="144"/>
      <c r="BS1422" s="137"/>
      <c r="BT1422" s="105"/>
      <c r="BU1422" s="105"/>
      <c r="BW1422" s="5"/>
      <c r="BX1422" s="5"/>
      <c r="BY1422" s="1"/>
      <c r="BZ1422" s="1"/>
      <c r="CA1422" s="6"/>
      <c r="CB1422" s="144"/>
      <c r="CD1422" s="187"/>
      <c r="CE1422" s="134"/>
      <c r="CF1422" s="190"/>
      <c r="CG1422" s="175"/>
      <c r="CH1422" s="144"/>
      <c r="CI1422" s="177"/>
      <c r="CJ1422" s="139"/>
      <c r="CK1422" s="139"/>
      <c r="CL1422" s="136"/>
      <c r="CM1422" s="144"/>
      <c r="CN1422" s="144"/>
      <c r="CO1422" s="144"/>
      <c r="CP1422" s="1"/>
      <c r="CQ1422" s="1"/>
      <c r="CR1422" s="1"/>
      <c r="CS1422" s="1"/>
      <c r="CT1422" s="1"/>
      <c r="CU1422"/>
      <c r="CV1422"/>
    </row>
    <row r="1423" spans="1:100">
      <c r="B1423" s="2"/>
      <c r="F1423" s="2"/>
      <c r="H1423" s="3"/>
      <c r="I1423" s="3"/>
      <c r="J1423" s="3"/>
      <c r="K1423" s="3"/>
      <c r="L1423" s="1"/>
      <c r="M1423" s="4"/>
      <c r="O1423" s="1"/>
      <c r="U1423" s="1"/>
      <c r="V1423"/>
      <c r="X1423" s="193"/>
      <c r="Z1423"/>
      <c r="AA1423"/>
      <c r="AB1423"/>
      <c r="AD1423" s="103"/>
      <c r="AE1423" s="103"/>
      <c r="AH1423"/>
      <c r="AK1423" s="107"/>
      <c r="AL1423" s="107"/>
      <c r="AM1423" s="1"/>
      <c r="AP1423" s="100"/>
      <c r="AQ1423" s="100"/>
      <c r="AR1423" s="100"/>
      <c r="AS1423" s="3"/>
      <c r="AT1423" s="151"/>
      <c r="AU1423"/>
      <c r="AV1423" s="147"/>
      <c r="AY1423" s="182"/>
      <c r="BA1423" s="100"/>
      <c r="BB1423" s="100"/>
      <c r="BC1423" s="147"/>
      <c r="BE1423" s="1"/>
      <c r="BI1423"/>
      <c r="BK1423" s="103"/>
      <c r="BL1423" s="152"/>
      <c r="BM1423" s="1"/>
      <c r="BN1423" s="103"/>
      <c r="BO1423" s="147"/>
      <c r="BQ1423" s="6"/>
      <c r="BR1423" s="6"/>
      <c r="BS1423" s="11"/>
      <c r="BT1423" s="105"/>
      <c r="BU1423" s="105"/>
      <c r="BW1423" s="5"/>
      <c r="BX1423" s="5"/>
      <c r="CA1423" s="6"/>
      <c r="CB1423" s="1"/>
      <c r="CD1423" s="23"/>
      <c r="CE1423" s="6"/>
      <c r="CF1423" s="8"/>
      <c r="CG1423" s="107"/>
      <c r="CI1423" s="109"/>
      <c r="CK1423" s="10"/>
      <c r="CL1423" s="106"/>
      <c r="CR1423" s="1"/>
      <c r="CS1423" s="1"/>
      <c r="CT1423" s="1"/>
    </row>
    <row r="1424" spans="1:100">
      <c r="B1424" s="2"/>
      <c r="F1424" s="2"/>
      <c r="H1424" s="3"/>
      <c r="I1424" s="3"/>
      <c r="J1424" s="3"/>
      <c r="K1424" s="3"/>
      <c r="L1424" s="1"/>
      <c r="M1424" s="4"/>
      <c r="O1424" s="1"/>
      <c r="U1424" s="1"/>
      <c r="V1424"/>
      <c r="X1424" s="193"/>
      <c r="Y1424" s="194"/>
      <c r="Z1424"/>
      <c r="AA1424"/>
      <c r="AB1424"/>
      <c r="AD1424" s="103"/>
      <c r="AE1424" s="103"/>
      <c r="AH1424"/>
      <c r="AK1424" s="107"/>
      <c r="AL1424" s="107"/>
      <c r="AM1424" s="1"/>
      <c r="AP1424" s="100"/>
      <c r="AQ1424" s="100"/>
      <c r="AR1424" s="100"/>
      <c r="AS1424" s="3"/>
      <c r="AT1424" s="151"/>
      <c r="AU1424"/>
      <c r="AV1424" s="147"/>
      <c r="AY1424" s="182"/>
      <c r="BA1424" s="100"/>
      <c r="BB1424" s="100"/>
      <c r="BC1424" s="147"/>
      <c r="BE1424" s="1"/>
      <c r="BI1424"/>
      <c r="BK1424" s="103"/>
      <c r="BL1424" s="152"/>
      <c r="BM1424" s="1"/>
      <c r="BN1424" s="103"/>
      <c r="BO1424" s="147"/>
      <c r="BQ1424" s="147"/>
      <c r="BR1424" s="6"/>
      <c r="BS1424" s="11"/>
      <c r="BT1424" s="105"/>
      <c r="BU1424" s="105"/>
      <c r="BW1424" s="5"/>
      <c r="BX1424" s="5"/>
      <c r="CA1424" s="6"/>
      <c r="CB1424" s="1"/>
      <c r="CD1424" s="23"/>
      <c r="CE1424" s="6"/>
      <c r="CF1424" s="8"/>
      <c r="CG1424" s="107"/>
      <c r="CI1424" s="109"/>
      <c r="CK1424" s="10"/>
      <c r="CL1424" s="106"/>
      <c r="CR1424" s="1"/>
      <c r="CS1424" s="1"/>
      <c r="CT1424" s="1"/>
    </row>
    <row r="1425" spans="2:98">
      <c r="B1425" s="2"/>
      <c r="F1425" s="2"/>
      <c r="H1425" s="3"/>
      <c r="I1425" s="3"/>
      <c r="J1425" s="3"/>
      <c r="K1425" s="3"/>
      <c r="L1425" s="1"/>
      <c r="M1425" s="4"/>
      <c r="O1425" s="1"/>
      <c r="U1425" s="1"/>
      <c r="V1425" s="127"/>
      <c r="X1425" s="193"/>
      <c r="Y1425" s="194"/>
      <c r="Z1425"/>
      <c r="AA1425"/>
      <c r="AB1425"/>
      <c r="AD1425" s="103"/>
      <c r="AE1425" s="103"/>
      <c r="AH1425"/>
      <c r="AK1425" s="107"/>
      <c r="AL1425" s="107"/>
      <c r="AM1425" s="1"/>
      <c r="AP1425" s="100"/>
      <c r="AQ1425" s="100"/>
      <c r="AR1425" s="100"/>
      <c r="AS1425" s="3"/>
      <c r="AT1425" s="151"/>
      <c r="AU1425"/>
      <c r="AV1425" s="147"/>
      <c r="AY1425" s="182"/>
      <c r="BA1425" s="100"/>
      <c r="BB1425" s="100"/>
      <c r="BC1425" s="147"/>
      <c r="BE1425" s="1"/>
      <c r="BI1425"/>
      <c r="BK1425" s="103"/>
      <c r="BL1425" s="152"/>
      <c r="BM1425" s="1"/>
      <c r="BN1425" s="103"/>
      <c r="BO1425" s="147"/>
      <c r="BQ1425" s="147"/>
      <c r="BR1425" s="6"/>
      <c r="BS1425" s="11"/>
      <c r="BT1425" s="105"/>
      <c r="BU1425" s="105"/>
      <c r="BW1425" s="5"/>
      <c r="BX1425" s="5"/>
      <c r="CA1425" s="6"/>
      <c r="CB1425" s="1"/>
      <c r="CD1425" s="23"/>
      <c r="CE1425" s="6"/>
      <c r="CF1425" s="8"/>
      <c r="CG1425" s="107"/>
      <c r="CI1425" s="109"/>
      <c r="CK1425" s="10"/>
      <c r="CL1425" s="106"/>
      <c r="CR1425" s="1"/>
      <c r="CS1425" s="1"/>
      <c r="CT1425" s="1"/>
    </row>
    <row r="1426" spans="2:98">
      <c r="B1426" s="2"/>
      <c r="F1426" s="2"/>
      <c r="H1426" s="3"/>
      <c r="I1426" s="3"/>
      <c r="J1426" s="3"/>
      <c r="K1426" s="3"/>
      <c r="L1426" s="1"/>
      <c r="M1426" s="4"/>
      <c r="O1426" s="1"/>
      <c r="U1426" s="1"/>
      <c r="V1426"/>
      <c r="X1426" s="193"/>
      <c r="Z1426"/>
      <c r="AA1426"/>
      <c r="AB1426"/>
      <c r="AD1426" s="103"/>
      <c r="AE1426" s="103"/>
      <c r="AH1426"/>
      <c r="AK1426" s="5"/>
      <c r="AL1426" s="107"/>
      <c r="AM1426" s="1"/>
      <c r="AP1426" s="100"/>
      <c r="AQ1426" s="100"/>
      <c r="AR1426" s="100"/>
      <c r="AS1426" s="3"/>
      <c r="AT1426" s="151"/>
      <c r="AU1426"/>
      <c r="AV1426" s="147"/>
      <c r="AY1426" s="182"/>
      <c r="BA1426" s="100"/>
      <c r="BB1426" s="100"/>
      <c r="BC1426" s="147"/>
      <c r="BE1426" s="1"/>
      <c r="BI1426"/>
      <c r="BK1426" s="103"/>
      <c r="BL1426" s="152"/>
      <c r="BM1426" s="1"/>
      <c r="BN1426" s="103"/>
      <c r="BO1426" s="147"/>
      <c r="BQ1426" s="147"/>
      <c r="BR1426" s="147"/>
      <c r="BS1426" s="11"/>
      <c r="BT1426" s="105"/>
      <c r="BU1426" s="105"/>
      <c r="BW1426" s="5"/>
      <c r="BX1426" s="5"/>
      <c r="CA1426" s="6"/>
      <c r="CB1426" s="1"/>
      <c r="CD1426" s="23"/>
      <c r="CE1426" s="6"/>
      <c r="CF1426" s="8"/>
      <c r="CG1426" s="107"/>
      <c r="CI1426" s="109"/>
      <c r="CK1426" s="10"/>
      <c r="CL1426" s="106"/>
      <c r="CR1426" s="1"/>
      <c r="CS1426" s="1"/>
      <c r="CT1426" s="1"/>
    </row>
    <row r="1427" spans="2:98">
      <c r="B1427" s="2"/>
      <c r="F1427" s="2"/>
      <c r="H1427" s="3"/>
      <c r="I1427" s="3"/>
      <c r="J1427" s="3"/>
      <c r="K1427" s="3"/>
      <c r="L1427" s="1"/>
      <c r="M1427" s="4"/>
      <c r="O1427" s="1"/>
      <c r="U1427" s="1"/>
      <c r="V1427"/>
      <c r="X1427" s="193"/>
      <c r="Z1427"/>
      <c r="AA1427"/>
      <c r="AB1427"/>
      <c r="AD1427" s="103"/>
      <c r="AE1427" s="103"/>
      <c r="AK1427" s="5"/>
      <c r="AL1427" s="107"/>
      <c r="AM1427" s="1"/>
      <c r="AP1427" s="100"/>
      <c r="AQ1427" s="100"/>
      <c r="AR1427" s="100"/>
      <c r="AS1427" s="3"/>
      <c r="AT1427" s="151"/>
      <c r="AU1427"/>
      <c r="AV1427" s="147"/>
      <c r="AY1427" s="182"/>
      <c r="BA1427" s="100"/>
      <c r="BB1427" s="100"/>
      <c r="BC1427" s="147"/>
      <c r="BE1427" s="1"/>
      <c r="BI1427"/>
      <c r="BK1427" s="103"/>
      <c r="BL1427" s="152"/>
      <c r="BM1427" s="1"/>
      <c r="BN1427" s="103"/>
      <c r="BO1427" s="147"/>
      <c r="BQ1427" s="147"/>
      <c r="BR1427" s="147"/>
      <c r="BS1427" s="11"/>
      <c r="BT1427" s="105"/>
      <c r="BU1427" s="105"/>
      <c r="BW1427" s="5"/>
      <c r="BX1427" s="5"/>
      <c r="CA1427" s="6"/>
      <c r="CB1427" s="1"/>
      <c r="CD1427" s="23"/>
      <c r="CE1427" s="6"/>
      <c r="CF1427" s="8"/>
      <c r="CG1427" s="107"/>
      <c r="CI1427" s="109"/>
      <c r="CK1427" s="10"/>
      <c r="CL1427" s="106"/>
      <c r="CR1427" s="1"/>
      <c r="CS1427" s="1"/>
      <c r="CT1427" s="1"/>
    </row>
    <row r="1428" spans="2:98">
      <c r="B1428" s="2"/>
      <c r="F1428" s="2"/>
      <c r="H1428" s="3"/>
      <c r="I1428" s="3"/>
      <c r="J1428" s="3"/>
      <c r="K1428" s="3"/>
      <c r="L1428" s="1"/>
      <c r="M1428" s="4"/>
      <c r="O1428" s="1"/>
      <c r="U1428" s="1"/>
      <c r="V1428"/>
      <c r="X1428" s="193"/>
      <c r="Z1428"/>
      <c r="AA1428"/>
      <c r="AB1428"/>
      <c r="AD1428" s="103"/>
      <c r="AE1428" s="103"/>
      <c r="AH1428"/>
      <c r="AK1428" s="107"/>
      <c r="AL1428" s="107"/>
      <c r="AM1428" s="1"/>
      <c r="AP1428" s="100"/>
      <c r="AQ1428" s="100"/>
      <c r="AR1428" s="100"/>
      <c r="AS1428" s="3"/>
      <c r="AT1428" s="151"/>
      <c r="AU1428"/>
      <c r="AV1428" s="147"/>
      <c r="AY1428" s="182"/>
      <c r="BA1428" s="100"/>
      <c r="BB1428" s="100"/>
      <c r="BC1428" s="147"/>
      <c r="BE1428" s="1"/>
      <c r="BI1428"/>
      <c r="BK1428" s="103"/>
      <c r="BL1428" s="152"/>
      <c r="BM1428" s="1"/>
      <c r="BN1428" s="103"/>
      <c r="BO1428" s="147"/>
      <c r="BQ1428" s="147"/>
      <c r="BR1428" s="147"/>
      <c r="BS1428" s="11"/>
      <c r="BT1428" s="105"/>
      <c r="BU1428" s="105"/>
      <c r="BW1428" s="5"/>
      <c r="BX1428" s="5"/>
      <c r="CA1428" s="6"/>
      <c r="CB1428" s="1"/>
      <c r="CD1428" s="23"/>
      <c r="CE1428" s="6"/>
      <c r="CF1428" s="8"/>
      <c r="CG1428" s="107"/>
      <c r="CI1428" s="109"/>
      <c r="CK1428" s="10"/>
      <c r="CL1428" s="106"/>
      <c r="CR1428" s="1"/>
      <c r="CS1428" s="1"/>
      <c r="CT1428" s="1"/>
    </row>
    <row r="1429" spans="2:98">
      <c r="B1429" s="2"/>
      <c r="F1429" s="2"/>
      <c r="H1429" s="3"/>
      <c r="I1429" s="3"/>
      <c r="J1429" s="3"/>
      <c r="K1429" s="3"/>
      <c r="L1429" s="1"/>
      <c r="M1429" s="4"/>
      <c r="O1429" s="1"/>
      <c r="U1429" s="1"/>
      <c r="V1429"/>
      <c r="X1429" s="193"/>
      <c r="Z1429"/>
      <c r="AA1429"/>
      <c r="AB1429"/>
      <c r="AD1429" s="103"/>
      <c r="AE1429" s="103"/>
      <c r="AH1429"/>
      <c r="AK1429" s="107"/>
      <c r="AL1429" s="107"/>
      <c r="AM1429" s="1"/>
      <c r="AP1429" s="100"/>
      <c r="AQ1429" s="100"/>
      <c r="AR1429" s="100"/>
      <c r="AS1429" s="3"/>
      <c r="AT1429" s="151"/>
      <c r="AU1429"/>
      <c r="AV1429" s="147"/>
      <c r="AY1429" s="182"/>
      <c r="BA1429" s="100"/>
      <c r="BB1429" s="100"/>
      <c r="BC1429" s="147"/>
      <c r="BE1429" s="1"/>
      <c r="BI1429"/>
      <c r="BK1429" s="103"/>
      <c r="BL1429" s="152"/>
      <c r="BM1429" s="1"/>
      <c r="BN1429" s="103"/>
      <c r="BO1429" s="147"/>
      <c r="BQ1429" s="6"/>
      <c r="BR1429" s="6"/>
      <c r="BS1429" s="11"/>
      <c r="BT1429" s="105"/>
      <c r="BU1429" s="105"/>
      <c r="BW1429" s="5"/>
      <c r="BX1429" s="5"/>
      <c r="CA1429" s="6"/>
      <c r="CB1429" s="1"/>
      <c r="CD1429" s="23"/>
      <c r="CE1429" s="6"/>
      <c r="CF1429" s="8"/>
      <c r="CG1429" s="107"/>
      <c r="CI1429" s="109"/>
      <c r="CK1429" s="10"/>
      <c r="CL1429" s="106"/>
      <c r="CR1429" s="1"/>
      <c r="CS1429" s="1"/>
      <c r="CT1429" s="1"/>
    </row>
    <row r="1430" spans="2:98">
      <c r="B1430" s="2"/>
      <c r="F1430" s="2"/>
      <c r="H1430" s="3"/>
      <c r="I1430" s="3"/>
      <c r="J1430" s="3"/>
      <c r="K1430" s="3"/>
      <c r="L1430" s="1"/>
      <c r="M1430" s="4"/>
      <c r="O1430" s="1"/>
      <c r="U1430" s="1"/>
      <c r="V1430" s="127"/>
      <c r="X1430" s="193"/>
      <c r="Z1430" s="103"/>
      <c r="AA1430"/>
      <c r="AB1430"/>
      <c r="AD1430" s="103"/>
      <c r="AE1430" s="103"/>
      <c r="AH1430"/>
      <c r="AK1430" s="107"/>
      <c r="AL1430" s="107"/>
      <c r="AM1430" s="1"/>
      <c r="AP1430" s="100"/>
      <c r="AQ1430" s="100"/>
      <c r="AR1430" s="100"/>
      <c r="AS1430" s="3"/>
      <c r="AT1430" s="151"/>
      <c r="AU1430"/>
      <c r="AV1430" s="147"/>
      <c r="AY1430" s="182"/>
      <c r="BA1430" s="100"/>
      <c r="BB1430" s="100"/>
      <c r="BC1430" s="147"/>
      <c r="BE1430" s="1"/>
      <c r="BI1430"/>
      <c r="BK1430" s="103"/>
      <c r="BL1430" s="152"/>
      <c r="BM1430" s="1"/>
      <c r="BN1430" s="103"/>
      <c r="BO1430" s="147"/>
      <c r="BQ1430" s="147"/>
      <c r="BR1430" s="6"/>
      <c r="BS1430" s="11"/>
      <c r="BT1430" s="105"/>
      <c r="BU1430" s="105"/>
      <c r="BW1430" s="5"/>
      <c r="BX1430" s="5"/>
      <c r="CA1430" s="6"/>
      <c r="CB1430" s="1"/>
      <c r="CD1430" s="23"/>
      <c r="CE1430" s="6"/>
      <c r="CF1430" s="8"/>
      <c r="CG1430" s="107"/>
      <c r="CI1430" s="109"/>
      <c r="CK1430" s="10"/>
      <c r="CL1430" s="106"/>
      <c r="CR1430" s="1"/>
      <c r="CS1430" s="1"/>
      <c r="CT1430" s="1"/>
    </row>
    <row r="1431" spans="2:98">
      <c r="B1431" s="2"/>
      <c r="F1431" s="2"/>
      <c r="H1431" s="3"/>
      <c r="I1431" s="3"/>
      <c r="J1431" s="3"/>
      <c r="K1431" s="3"/>
      <c r="L1431" s="1"/>
      <c r="M1431" s="4"/>
      <c r="O1431" s="1"/>
      <c r="U1431" s="1"/>
      <c r="V1431"/>
      <c r="X1431" s="193"/>
      <c r="Z1431"/>
      <c r="AA1431"/>
      <c r="AB1431"/>
      <c r="AD1431" s="103"/>
      <c r="AE1431" s="103"/>
      <c r="AH1431"/>
      <c r="AK1431" s="107"/>
      <c r="AL1431" s="107"/>
      <c r="AM1431" s="1"/>
      <c r="AP1431" s="100"/>
      <c r="AQ1431" s="100"/>
      <c r="AR1431" s="100"/>
      <c r="AS1431" s="3"/>
      <c r="AT1431" s="151"/>
      <c r="AU1431"/>
      <c r="AV1431" s="147"/>
      <c r="AY1431" s="182"/>
      <c r="BA1431" s="100"/>
      <c r="BB1431" s="100"/>
      <c r="BC1431" s="147"/>
      <c r="BE1431" s="1"/>
      <c r="BI1431"/>
      <c r="BK1431"/>
      <c r="BL1431" s="152"/>
      <c r="BM1431" s="1"/>
      <c r="BN1431" s="103"/>
      <c r="BO1431" s="147"/>
      <c r="BQ1431" s="147"/>
      <c r="BR1431" s="6"/>
      <c r="BS1431" s="11"/>
      <c r="BT1431" s="105"/>
      <c r="BU1431" s="105"/>
      <c r="BW1431" s="5"/>
      <c r="BX1431" s="5"/>
      <c r="CA1431" s="6"/>
      <c r="CB1431" s="1"/>
      <c r="CD1431" s="23"/>
      <c r="CE1431" s="6"/>
      <c r="CF1431" s="8"/>
      <c r="CG1431" s="107"/>
      <c r="CI1431" s="109"/>
      <c r="CK1431" s="10"/>
      <c r="CL1431" s="106"/>
      <c r="CR1431" s="1"/>
      <c r="CS1431" s="1"/>
      <c r="CT1431" s="1"/>
    </row>
    <row r="1432" spans="2:98">
      <c r="B1432" s="2"/>
      <c r="F1432" s="2"/>
      <c r="H1432" s="3"/>
      <c r="I1432" s="3"/>
      <c r="J1432" s="3"/>
      <c r="K1432" s="3"/>
      <c r="L1432" s="1"/>
      <c r="M1432" s="4"/>
      <c r="O1432" s="1"/>
      <c r="U1432" s="1"/>
      <c r="V1432"/>
      <c r="X1432" s="193"/>
      <c r="Y1432" s="194"/>
      <c r="Z1432"/>
      <c r="AA1432"/>
      <c r="AB1432"/>
      <c r="AD1432" s="103"/>
      <c r="AE1432" s="103"/>
      <c r="AH1432"/>
      <c r="AK1432" s="107"/>
      <c r="AL1432" s="107"/>
      <c r="AM1432" s="1"/>
      <c r="AP1432" s="100"/>
      <c r="AQ1432" s="100"/>
      <c r="AR1432" s="100"/>
      <c r="AS1432" s="3"/>
      <c r="AT1432" s="151"/>
      <c r="AU1432"/>
      <c r="AV1432" s="147"/>
      <c r="AY1432" s="182"/>
      <c r="BA1432" s="100"/>
      <c r="BB1432" s="100"/>
      <c r="BC1432" s="147"/>
      <c r="BE1432" s="1"/>
      <c r="BI1432"/>
      <c r="BK1432" s="103"/>
      <c r="BL1432" s="152"/>
      <c r="BM1432" s="1"/>
      <c r="BN1432" s="103"/>
      <c r="BO1432" s="147"/>
      <c r="BQ1432" s="147"/>
      <c r="BR1432" s="1"/>
      <c r="BS1432" s="11"/>
      <c r="BT1432" s="105"/>
      <c r="BU1432" s="105"/>
      <c r="BW1432" s="5"/>
      <c r="BX1432" s="5"/>
      <c r="CA1432" s="6"/>
      <c r="CB1432" s="1"/>
      <c r="CD1432" s="23"/>
      <c r="CE1432" s="6"/>
      <c r="CF1432" s="8"/>
      <c r="CG1432" s="107"/>
      <c r="CI1432" s="109"/>
      <c r="CK1432" s="10"/>
      <c r="CL1432" s="106"/>
      <c r="CR1432" s="1"/>
      <c r="CS1432" s="1"/>
      <c r="CT1432" s="1"/>
    </row>
    <row r="1433" spans="2:98">
      <c r="B1433" s="2"/>
      <c r="F1433" s="2"/>
      <c r="H1433" s="3"/>
      <c r="I1433" s="3"/>
      <c r="J1433" s="3"/>
      <c r="K1433" s="3"/>
      <c r="L1433" s="1"/>
      <c r="M1433" s="4"/>
      <c r="O1433" s="1"/>
      <c r="U1433" s="1"/>
      <c r="V1433" s="127"/>
      <c r="X1433" s="193"/>
      <c r="Y1433" s="194"/>
      <c r="Z1433"/>
      <c r="AA1433"/>
      <c r="AB1433"/>
      <c r="AD1433" s="103"/>
      <c r="AE1433" s="103"/>
      <c r="AH1433"/>
      <c r="AK1433" s="107"/>
      <c r="AL1433" s="107"/>
      <c r="AM1433" s="1"/>
      <c r="AP1433" s="100"/>
      <c r="AQ1433" s="100"/>
      <c r="AR1433" s="100"/>
      <c r="AS1433" s="3"/>
      <c r="AT1433" s="151"/>
      <c r="AU1433"/>
      <c r="AV1433" s="147"/>
      <c r="AY1433" s="182"/>
      <c r="BA1433" s="100"/>
      <c r="BB1433" s="100"/>
      <c r="BC1433" s="147"/>
      <c r="BE1433" s="1"/>
      <c r="BI1433"/>
      <c r="BK1433" s="103"/>
      <c r="BL1433" s="152"/>
      <c r="BM1433" s="1"/>
      <c r="BN1433" s="103"/>
      <c r="BO1433" s="147"/>
      <c r="BQ1433" s="6"/>
      <c r="BR1433" s="6"/>
      <c r="BS1433" s="11"/>
      <c r="BT1433" s="105"/>
      <c r="BU1433" s="105"/>
      <c r="BW1433" s="5"/>
      <c r="BX1433" s="5"/>
      <c r="CA1433" s="6"/>
      <c r="CB1433" s="1"/>
      <c r="CD1433" s="23"/>
      <c r="CE1433" s="6"/>
      <c r="CF1433" s="8"/>
      <c r="CG1433" s="107"/>
      <c r="CI1433" s="109"/>
      <c r="CK1433" s="10"/>
      <c r="CL1433" s="106"/>
      <c r="CR1433" s="1"/>
      <c r="CS1433" s="1"/>
      <c r="CT1433" s="1"/>
    </row>
    <row r="1434" spans="2:98">
      <c r="B1434" s="2"/>
      <c r="F1434" s="2"/>
      <c r="H1434" s="3"/>
      <c r="I1434" s="3"/>
      <c r="J1434" s="3"/>
      <c r="K1434" s="3"/>
      <c r="L1434" s="1"/>
      <c r="M1434" s="4"/>
      <c r="O1434" s="1"/>
      <c r="U1434" s="1"/>
      <c r="V1434" s="200"/>
      <c r="X1434" s="193"/>
      <c r="Y1434" s="147"/>
      <c r="Z1434" s="147"/>
      <c r="AA1434"/>
      <c r="AB1434"/>
      <c r="AD1434" s="103"/>
      <c r="AE1434" s="103"/>
      <c r="AH1434"/>
      <c r="AK1434" s="107"/>
      <c r="AL1434" s="107"/>
      <c r="AM1434" s="1"/>
      <c r="AP1434" s="100"/>
      <c r="AQ1434" s="100"/>
      <c r="AR1434" s="100"/>
      <c r="AS1434" s="3"/>
      <c r="AT1434" s="151"/>
      <c r="AU1434"/>
      <c r="AV1434" s="147"/>
      <c r="AY1434" s="182"/>
      <c r="BA1434" s="100"/>
      <c r="BB1434" s="100"/>
      <c r="BC1434" s="147"/>
      <c r="BE1434" s="1"/>
      <c r="BI1434"/>
      <c r="BK1434" s="118"/>
      <c r="BL1434" s="152"/>
      <c r="BM1434" s="1"/>
      <c r="BN1434" s="103"/>
      <c r="BO1434" s="147"/>
      <c r="BQ1434" s="6"/>
      <c r="BR1434" s="6"/>
      <c r="BS1434" s="11"/>
      <c r="BT1434" s="105"/>
      <c r="BU1434" s="105"/>
      <c r="BW1434" s="5"/>
      <c r="BX1434" s="5"/>
      <c r="CA1434" s="6"/>
      <c r="CB1434" s="1"/>
      <c r="CD1434" s="23"/>
      <c r="CE1434" s="6"/>
      <c r="CF1434" s="8"/>
      <c r="CG1434" s="107"/>
      <c r="CI1434" s="109"/>
      <c r="CK1434" s="10"/>
      <c r="CL1434" s="106"/>
      <c r="CR1434" s="1"/>
      <c r="CS1434" s="1"/>
      <c r="CT1434" s="1"/>
    </row>
    <row r="1435" spans="2:98">
      <c r="B1435" s="2"/>
      <c r="F1435" s="2"/>
      <c r="H1435" s="3"/>
      <c r="I1435" s="3"/>
      <c r="J1435" s="3"/>
      <c r="K1435" s="3"/>
      <c r="L1435" s="1"/>
      <c r="M1435" s="4"/>
      <c r="O1435" s="1"/>
      <c r="U1435" s="1"/>
      <c r="V1435"/>
      <c r="X1435" s="111"/>
      <c r="Y1435" s="147"/>
      <c r="Z1435" s="147"/>
      <c r="AA1435"/>
      <c r="AB1435"/>
      <c r="AD1435" s="103"/>
      <c r="AE1435" s="103"/>
      <c r="AH1435" s="221"/>
      <c r="AK1435" s="107"/>
      <c r="AL1435" s="107"/>
      <c r="AM1435" s="1"/>
      <c r="AP1435" s="100"/>
      <c r="AQ1435" s="100"/>
      <c r="AR1435" s="100"/>
      <c r="AS1435" s="3"/>
      <c r="AT1435" s="151"/>
      <c r="AU1435"/>
      <c r="AV1435" s="147"/>
      <c r="AY1435" s="182"/>
      <c r="BA1435" s="100"/>
      <c r="BB1435" s="100"/>
      <c r="BC1435" s="147"/>
      <c r="BE1435" s="1"/>
      <c r="BI1435"/>
      <c r="BK1435" s="103"/>
      <c r="BL1435" s="152"/>
      <c r="BM1435" s="1"/>
      <c r="BN1435" s="103"/>
      <c r="BO1435" s="147"/>
      <c r="BQ1435" s="147"/>
      <c r="BR1435" s="147"/>
      <c r="BS1435" s="11"/>
      <c r="BT1435" s="105"/>
      <c r="BU1435" s="105"/>
      <c r="BW1435" s="5"/>
      <c r="BX1435" s="5"/>
      <c r="CA1435" s="6"/>
      <c r="CB1435" s="1"/>
      <c r="CD1435" s="23"/>
      <c r="CE1435" s="6"/>
      <c r="CF1435" s="8"/>
      <c r="CG1435" s="107"/>
      <c r="CI1435" s="109"/>
      <c r="CK1435" s="10"/>
      <c r="CL1435" s="106"/>
      <c r="CR1435" s="1"/>
      <c r="CS1435" s="1"/>
      <c r="CT1435" s="1"/>
    </row>
    <row r="1436" spans="2:98">
      <c r="B1436" s="2"/>
      <c r="F1436" s="2"/>
      <c r="H1436" s="3"/>
      <c r="I1436" s="3"/>
      <c r="J1436" s="3"/>
      <c r="K1436" s="3"/>
      <c r="L1436" s="1"/>
      <c r="M1436" s="4"/>
      <c r="O1436" s="1"/>
      <c r="U1436" s="1"/>
      <c r="V1436"/>
      <c r="X1436" s="111"/>
      <c r="Y1436" s="147"/>
      <c r="Z1436" s="147"/>
      <c r="AA1436"/>
      <c r="AB1436"/>
      <c r="AD1436" s="103"/>
      <c r="AE1436" s="103"/>
      <c r="AH1436"/>
      <c r="AK1436" s="107"/>
      <c r="AL1436" s="107"/>
      <c r="AM1436" s="1"/>
      <c r="AP1436" s="100"/>
      <c r="AQ1436" s="100"/>
      <c r="AR1436" s="100"/>
      <c r="AS1436" s="3"/>
      <c r="AT1436" s="151"/>
      <c r="AV1436" s="147"/>
      <c r="AY1436" s="182"/>
      <c r="BA1436" s="100"/>
      <c r="BB1436" s="100"/>
      <c r="BC1436" s="147"/>
      <c r="BE1436" s="1"/>
      <c r="BI1436"/>
      <c r="BK1436" s="103"/>
      <c r="BL1436" s="152"/>
      <c r="BM1436" s="1"/>
      <c r="BN1436" s="103"/>
      <c r="BO1436" s="147"/>
      <c r="BQ1436" s="147"/>
      <c r="BR1436" s="147"/>
      <c r="BS1436" s="11"/>
      <c r="BT1436" s="105"/>
      <c r="BU1436" s="105"/>
      <c r="BW1436" s="5"/>
      <c r="BX1436" s="5"/>
      <c r="CA1436" s="6"/>
      <c r="CB1436" s="1"/>
      <c r="CD1436" s="23"/>
      <c r="CE1436" s="6"/>
      <c r="CF1436" s="8"/>
      <c r="CG1436" s="107"/>
      <c r="CI1436" s="109"/>
      <c r="CK1436" s="10"/>
      <c r="CL1436" s="106"/>
      <c r="CR1436" s="1"/>
      <c r="CS1436" s="1"/>
      <c r="CT1436" s="1"/>
    </row>
    <row r="1437" spans="2:98">
      <c r="B1437" s="2"/>
      <c r="F1437" s="2"/>
      <c r="H1437" s="3"/>
      <c r="I1437" s="3"/>
      <c r="J1437" s="3"/>
      <c r="K1437" s="3"/>
      <c r="L1437" s="1"/>
      <c r="M1437" s="4"/>
      <c r="O1437" s="1"/>
      <c r="U1437" s="1"/>
      <c r="V1437"/>
      <c r="X1437" s="193"/>
      <c r="Z1437"/>
      <c r="AA1437"/>
      <c r="AB1437"/>
      <c r="AD1437" s="103"/>
      <c r="AE1437" s="103"/>
      <c r="AH1437"/>
      <c r="AK1437" s="107"/>
      <c r="AL1437" s="107"/>
      <c r="AM1437" s="1"/>
      <c r="AP1437" s="100"/>
      <c r="AQ1437" s="100"/>
      <c r="AR1437" s="100"/>
      <c r="AS1437" s="3"/>
      <c r="AT1437" s="151"/>
      <c r="AU1437"/>
      <c r="AV1437" s="147"/>
      <c r="AY1437" s="182"/>
      <c r="BA1437" s="100"/>
      <c r="BB1437" s="100"/>
      <c r="BC1437" s="147"/>
      <c r="BE1437" s="1"/>
      <c r="BI1437"/>
      <c r="BK1437" s="103"/>
      <c r="BL1437" s="152"/>
      <c r="BM1437" s="1"/>
      <c r="BN1437" s="103"/>
      <c r="BO1437" s="147"/>
      <c r="BQ1437" s="147"/>
      <c r="BR1437" s="6"/>
      <c r="BS1437" s="11"/>
      <c r="BT1437" s="105"/>
      <c r="BU1437" s="105"/>
      <c r="BW1437" s="5"/>
      <c r="BX1437" s="5"/>
      <c r="CA1437" s="6"/>
      <c r="CB1437" s="1"/>
      <c r="CD1437" s="23"/>
      <c r="CE1437" s="6"/>
      <c r="CF1437" s="8"/>
      <c r="CG1437" s="107"/>
      <c r="CI1437" s="109"/>
      <c r="CK1437" s="10"/>
      <c r="CL1437" s="106"/>
      <c r="CR1437" s="1"/>
      <c r="CS1437" s="1"/>
      <c r="CT1437" s="1"/>
    </row>
    <row r="1438" spans="2:98">
      <c r="B1438" s="2"/>
      <c r="F1438" s="2"/>
      <c r="H1438" s="3"/>
      <c r="I1438" s="3"/>
      <c r="J1438" s="3"/>
      <c r="K1438" s="3"/>
      <c r="L1438" s="1"/>
      <c r="M1438" s="4"/>
      <c r="O1438" s="1"/>
      <c r="U1438" s="1"/>
      <c r="V1438"/>
      <c r="X1438" s="193"/>
      <c r="Z1438"/>
      <c r="AA1438"/>
      <c r="AB1438"/>
      <c r="AD1438" s="103"/>
      <c r="AE1438" s="103"/>
      <c r="AH1438"/>
      <c r="AK1438" s="107"/>
      <c r="AL1438" s="107"/>
      <c r="AM1438" s="1"/>
      <c r="AP1438" s="100"/>
      <c r="AQ1438" s="100"/>
      <c r="AR1438" s="100"/>
      <c r="AS1438" s="3"/>
      <c r="AT1438" s="151"/>
      <c r="AU1438"/>
      <c r="AV1438" s="147"/>
      <c r="AY1438" s="182"/>
      <c r="BA1438" s="100"/>
      <c r="BB1438" s="100"/>
      <c r="BC1438" s="147"/>
      <c r="BE1438" s="1"/>
      <c r="BI1438"/>
      <c r="BK1438" s="118"/>
      <c r="BL1438" s="152"/>
      <c r="BM1438" s="1"/>
      <c r="BN1438" s="103"/>
      <c r="BO1438" s="147"/>
      <c r="BQ1438" s="147"/>
      <c r="BR1438" s="147"/>
      <c r="BS1438" s="6"/>
      <c r="BT1438" s="105"/>
      <c r="BU1438" s="105"/>
      <c r="BW1438" s="5"/>
      <c r="BX1438" s="5"/>
      <c r="CA1438" s="6"/>
      <c r="CB1438" s="1"/>
      <c r="CD1438" s="23"/>
      <c r="CE1438" s="6"/>
      <c r="CF1438" s="8"/>
      <c r="CG1438" s="107"/>
      <c r="CI1438" s="109"/>
      <c r="CK1438" s="10"/>
      <c r="CL1438" s="106"/>
      <c r="CR1438" s="1"/>
      <c r="CS1438" s="1"/>
      <c r="CT1438" s="1"/>
    </row>
    <row r="1439" spans="2:98">
      <c r="B1439" s="2"/>
      <c r="F1439" s="2"/>
      <c r="H1439" s="3"/>
      <c r="I1439" s="3"/>
      <c r="J1439" s="3"/>
      <c r="K1439" s="3"/>
      <c r="L1439" s="1"/>
      <c r="M1439" s="4"/>
      <c r="O1439" s="1"/>
      <c r="U1439" s="1"/>
      <c r="V1439"/>
      <c r="X1439" s="193"/>
      <c r="Z1439"/>
      <c r="AA1439"/>
      <c r="AB1439"/>
      <c r="AD1439" s="103"/>
      <c r="AE1439" s="103"/>
      <c r="AK1439" s="107"/>
      <c r="AL1439" s="107"/>
      <c r="AM1439" s="1"/>
      <c r="AP1439" s="100"/>
      <c r="AQ1439" s="100"/>
      <c r="AR1439" s="100"/>
      <c r="AS1439" s="3"/>
      <c r="AT1439" s="151"/>
      <c r="AU1439"/>
      <c r="AV1439" s="147"/>
      <c r="AY1439" s="182"/>
      <c r="BA1439" s="100"/>
      <c r="BB1439" s="100"/>
      <c r="BC1439" s="147"/>
      <c r="BE1439" s="1"/>
      <c r="BI1439"/>
      <c r="BK1439" s="103"/>
      <c r="BL1439" s="152"/>
      <c r="BM1439" s="1"/>
      <c r="BN1439" s="103"/>
      <c r="BO1439" s="147"/>
      <c r="BQ1439" s="147"/>
      <c r="BR1439" s="147"/>
      <c r="BS1439" s="6"/>
      <c r="BT1439" s="105"/>
      <c r="BU1439" s="105"/>
      <c r="BW1439" s="5"/>
      <c r="BX1439" s="5"/>
      <c r="CA1439" s="6"/>
      <c r="CB1439" s="1"/>
      <c r="CD1439" s="23"/>
      <c r="CE1439" s="6"/>
      <c r="CF1439" s="8"/>
      <c r="CG1439" s="107"/>
      <c r="CI1439" s="109"/>
      <c r="CK1439" s="10"/>
      <c r="CL1439" s="106"/>
      <c r="CR1439" s="1"/>
      <c r="CS1439" s="1"/>
      <c r="CT1439" s="1"/>
    </row>
    <row r="1440" spans="2:98">
      <c r="B1440" s="2"/>
      <c r="F1440" s="2"/>
      <c r="H1440" s="3"/>
      <c r="I1440" s="3"/>
      <c r="J1440" s="3"/>
      <c r="K1440" s="3"/>
      <c r="L1440" s="1"/>
      <c r="M1440" s="4"/>
      <c r="O1440" s="1"/>
      <c r="U1440" s="1"/>
      <c r="V1440" s="127"/>
      <c r="X1440" s="193"/>
      <c r="Z1440"/>
      <c r="AD1440" s="103"/>
      <c r="AE1440" s="103"/>
      <c r="AH1440"/>
      <c r="AK1440" s="107"/>
      <c r="AL1440" s="107"/>
      <c r="AM1440" s="1"/>
      <c r="AP1440" s="100"/>
      <c r="AQ1440" s="100"/>
      <c r="AR1440" s="100"/>
      <c r="AS1440" s="3"/>
      <c r="AT1440" s="11"/>
      <c r="AV1440" s="147"/>
      <c r="AY1440" s="182"/>
      <c r="BA1440" s="100"/>
      <c r="BB1440" s="100"/>
      <c r="BC1440" s="147"/>
      <c r="BE1440" s="1"/>
      <c r="BI1440"/>
      <c r="BK1440" s="103"/>
      <c r="BL1440" s="152"/>
      <c r="BM1440" s="1"/>
      <c r="BN1440" s="103"/>
      <c r="BO1440" s="147"/>
      <c r="BQ1440" s="147"/>
      <c r="BR1440" s="6"/>
      <c r="BS1440" s="11"/>
      <c r="BT1440" s="105"/>
      <c r="BU1440" s="105"/>
      <c r="BW1440" s="5"/>
      <c r="BX1440" s="5"/>
      <c r="CA1440" s="6"/>
      <c r="CB1440" s="1"/>
      <c r="CD1440" s="23"/>
      <c r="CE1440" s="6"/>
      <c r="CF1440" s="8"/>
      <c r="CG1440" s="107"/>
      <c r="CI1440" s="109"/>
      <c r="CK1440" s="10"/>
      <c r="CL1440" s="106"/>
      <c r="CR1440" s="1"/>
      <c r="CS1440" s="1"/>
      <c r="CT1440" s="1"/>
    </row>
    <row r="1441" spans="1:100">
      <c r="B1441" s="2"/>
      <c r="F1441" s="2"/>
      <c r="H1441" s="3"/>
      <c r="I1441" s="3"/>
      <c r="J1441" s="3"/>
      <c r="K1441" s="3"/>
      <c r="L1441" s="1"/>
      <c r="M1441" s="4"/>
      <c r="O1441" s="1"/>
      <c r="U1441" s="1"/>
      <c r="V1441"/>
      <c r="X1441" s="193"/>
      <c r="Z1441"/>
      <c r="AA1441"/>
      <c r="AB1441"/>
      <c r="AD1441" s="103"/>
      <c r="AE1441" s="103"/>
      <c r="AH1441"/>
      <c r="AK1441" s="107"/>
      <c r="AL1441" s="107"/>
      <c r="AM1441" s="1"/>
      <c r="AP1441" s="100"/>
      <c r="AQ1441" s="100"/>
      <c r="AR1441" s="100"/>
      <c r="AS1441" s="3"/>
      <c r="AT1441" s="151"/>
      <c r="AU1441"/>
      <c r="AV1441" s="147"/>
      <c r="AY1441" s="182"/>
      <c r="BA1441" s="100"/>
      <c r="BB1441" s="100"/>
      <c r="BC1441" s="147"/>
      <c r="BE1441" s="1"/>
      <c r="BI1441"/>
      <c r="BK1441" s="103"/>
      <c r="BL1441" s="152"/>
      <c r="BM1441" s="1"/>
      <c r="BN1441" s="103"/>
      <c r="BO1441" s="147"/>
      <c r="BQ1441" s="147"/>
      <c r="BR1441" s="147"/>
      <c r="BS1441" s="6"/>
      <c r="BT1441" s="105"/>
      <c r="BU1441" s="105"/>
      <c r="BW1441" s="5"/>
      <c r="BX1441" s="5"/>
      <c r="CA1441" s="6"/>
      <c r="CB1441" s="1"/>
      <c r="CD1441" s="23"/>
      <c r="CE1441" s="6"/>
      <c r="CF1441" s="8"/>
      <c r="CG1441" s="107"/>
      <c r="CI1441" s="109"/>
      <c r="CK1441" s="10"/>
      <c r="CL1441" s="106"/>
      <c r="CR1441" s="1"/>
      <c r="CS1441" s="1"/>
      <c r="CT1441" s="1"/>
    </row>
    <row r="1442" spans="1:100">
      <c r="B1442" s="2"/>
      <c r="F1442" s="2"/>
      <c r="H1442" s="3"/>
      <c r="I1442" s="3"/>
      <c r="J1442" s="3"/>
      <c r="K1442" s="3"/>
      <c r="L1442" s="1"/>
      <c r="M1442" s="4"/>
      <c r="O1442" s="1"/>
      <c r="U1442" s="1"/>
      <c r="V1442" s="127"/>
      <c r="X1442" s="193"/>
      <c r="Z1442"/>
      <c r="AA1442"/>
      <c r="AB1442"/>
      <c r="AD1442" s="103"/>
      <c r="AE1442" s="103"/>
      <c r="AH1442"/>
      <c r="AK1442" s="107"/>
      <c r="AL1442" s="107"/>
      <c r="AM1442" s="1"/>
      <c r="AP1442" s="100"/>
      <c r="AQ1442" s="100"/>
      <c r="AR1442" s="100"/>
      <c r="AS1442" s="3"/>
      <c r="AT1442" s="151"/>
      <c r="AU1442"/>
      <c r="AV1442" s="147"/>
      <c r="AY1442" s="182"/>
      <c r="BA1442" s="100"/>
      <c r="BB1442" s="100"/>
      <c r="BC1442" s="147"/>
      <c r="BE1442" s="1"/>
      <c r="BI1442"/>
      <c r="BK1442" s="103"/>
      <c r="BL1442" s="152"/>
      <c r="BM1442" s="1"/>
      <c r="BN1442" s="103"/>
      <c r="BO1442" s="147"/>
      <c r="BQ1442" s="147"/>
      <c r="BR1442" s="147"/>
      <c r="BS1442" s="6"/>
      <c r="BT1442" s="105"/>
      <c r="BU1442" s="105"/>
      <c r="BW1442" s="5"/>
      <c r="BX1442" s="5"/>
      <c r="CA1442" s="6"/>
      <c r="CB1442" s="1"/>
      <c r="CD1442" s="23"/>
      <c r="CE1442" s="6"/>
      <c r="CF1442" s="8"/>
      <c r="CG1442" s="107"/>
      <c r="CI1442" s="109"/>
      <c r="CK1442" s="10"/>
      <c r="CL1442" s="106"/>
      <c r="CR1442" s="1"/>
      <c r="CS1442" s="1"/>
      <c r="CT1442" s="1"/>
    </row>
    <row r="1443" spans="1:100">
      <c r="B1443" s="2"/>
      <c r="F1443" s="2"/>
      <c r="H1443" s="3"/>
      <c r="I1443" s="3"/>
      <c r="J1443" s="3"/>
      <c r="K1443" s="3"/>
      <c r="L1443" s="1"/>
      <c r="M1443" s="4"/>
      <c r="O1443" s="1"/>
      <c r="U1443" s="1"/>
      <c r="V1443"/>
      <c r="X1443" s="193"/>
      <c r="Z1443"/>
      <c r="AA1443"/>
      <c r="AB1443"/>
      <c r="AD1443" s="103"/>
      <c r="AE1443" s="103"/>
      <c r="AH1443"/>
      <c r="AK1443" s="107"/>
      <c r="AL1443" s="107"/>
      <c r="AM1443" s="1"/>
      <c r="AP1443" s="100"/>
      <c r="AQ1443" s="100"/>
      <c r="AR1443" s="100"/>
      <c r="AS1443" s="3"/>
      <c r="AT1443" s="151"/>
      <c r="AU1443"/>
      <c r="AV1443" s="147"/>
      <c r="AY1443" s="182"/>
      <c r="BA1443" s="100"/>
      <c r="BB1443" s="100"/>
      <c r="BC1443" s="147"/>
      <c r="BE1443" s="1"/>
      <c r="BI1443"/>
      <c r="BK1443" s="103"/>
      <c r="BL1443" s="152"/>
      <c r="BM1443" s="1"/>
      <c r="BN1443" s="103"/>
      <c r="BO1443" s="147"/>
      <c r="BQ1443" s="147"/>
      <c r="BR1443" s="147"/>
      <c r="BS1443" s="6"/>
      <c r="BT1443" s="105"/>
      <c r="BU1443" s="105"/>
      <c r="BW1443" s="5"/>
      <c r="BX1443" s="5"/>
      <c r="CA1443" s="6"/>
      <c r="CB1443" s="1"/>
      <c r="CD1443" s="23"/>
      <c r="CE1443" s="6"/>
      <c r="CF1443" s="8"/>
      <c r="CG1443" s="107"/>
      <c r="CI1443" s="109"/>
      <c r="CK1443" s="10"/>
      <c r="CL1443" s="106"/>
      <c r="CR1443" s="1"/>
      <c r="CS1443" s="1"/>
      <c r="CT1443" s="1"/>
    </row>
    <row r="1444" spans="1:100">
      <c r="B1444" s="2"/>
      <c r="F1444" s="2"/>
      <c r="H1444" s="3"/>
      <c r="I1444" s="3"/>
      <c r="J1444" s="3"/>
      <c r="K1444" s="3"/>
      <c r="L1444" s="1"/>
      <c r="M1444" s="4"/>
      <c r="O1444" s="1"/>
      <c r="U1444" s="1"/>
      <c r="V1444"/>
      <c r="X1444" s="193"/>
      <c r="Z1444"/>
      <c r="AA1444"/>
      <c r="AB1444"/>
      <c r="AD1444" s="103"/>
      <c r="AE1444" s="103"/>
      <c r="AH1444"/>
      <c r="AK1444" s="107"/>
      <c r="AL1444" s="107"/>
      <c r="AM1444" s="1"/>
      <c r="AP1444" s="100"/>
      <c r="AQ1444" s="100"/>
      <c r="AR1444" s="100"/>
      <c r="AS1444" s="3"/>
      <c r="AT1444" s="151"/>
      <c r="AU1444"/>
      <c r="AV1444" s="147"/>
      <c r="AY1444" s="182"/>
      <c r="BA1444" s="100"/>
      <c r="BB1444" s="100"/>
      <c r="BC1444" s="147"/>
      <c r="BE1444" s="1"/>
      <c r="BI1444"/>
      <c r="BK1444" s="103"/>
      <c r="BL1444" s="152"/>
      <c r="BM1444" s="1"/>
      <c r="BN1444" s="103"/>
      <c r="BO1444" s="147"/>
      <c r="BQ1444" s="147"/>
      <c r="BR1444" s="147"/>
      <c r="BS1444" s="11"/>
      <c r="BT1444" s="105"/>
      <c r="BU1444" s="105"/>
      <c r="BW1444" s="5"/>
      <c r="BX1444" s="5"/>
      <c r="CA1444" s="6"/>
      <c r="CB1444" s="1"/>
      <c r="CD1444" s="23"/>
      <c r="CE1444" s="6"/>
      <c r="CF1444" s="8"/>
      <c r="CG1444" s="107"/>
      <c r="CI1444" s="109"/>
      <c r="CK1444" s="10"/>
      <c r="CL1444" s="106"/>
      <c r="CR1444" s="1"/>
      <c r="CS1444" s="1"/>
      <c r="CT1444" s="1"/>
    </row>
    <row r="1445" spans="1:100">
      <c r="B1445" s="2"/>
      <c r="F1445" s="2"/>
      <c r="H1445" s="3"/>
      <c r="I1445" s="3"/>
      <c r="J1445" s="3"/>
      <c r="K1445" s="3"/>
      <c r="L1445" s="1"/>
      <c r="M1445" s="4"/>
      <c r="O1445" s="1"/>
      <c r="U1445" s="1"/>
      <c r="V1445"/>
      <c r="X1445" s="201"/>
      <c r="Z1445"/>
      <c r="AD1445" s="103"/>
      <c r="AE1445" s="103"/>
      <c r="AH1445"/>
      <c r="AK1445" s="107"/>
      <c r="AL1445" s="107"/>
      <c r="AM1445" s="1"/>
      <c r="AP1445" s="100"/>
      <c r="AQ1445" s="100"/>
      <c r="AR1445" s="100"/>
      <c r="AT1445" s="151"/>
      <c r="AV1445" s="147"/>
      <c r="AY1445" s="182"/>
      <c r="BA1445" s="100"/>
      <c r="BB1445" s="100"/>
      <c r="BC1445" s="147"/>
      <c r="BE1445" s="1"/>
      <c r="BK1445" s="103"/>
      <c r="BL1445" s="152"/>
      <c r="BM1445" s="1"/>
      <c r="BN1445" s="103"/>
      <c r="BO1445" s="147"/>
      <c r="BQ1445" s="147"/>
      <c r="BR1445" s="147"/>
      <c r="BS1445" s="11"/>
      <c r="BT1445" s="105"/>
      <c r="BU1445" s="105"/>
      <c r="BW1445" s="5"/>
      <c r="BX1445" s="5"/>
      <c r="CA1445" s="6"/>
      <c r="CB1445" s="1"/>
      <c r="CD1445" s="23"/>
      <c r="CE1445" s="6"/>
      <c r="CF1445" s="8"/>
      <c r="CG1445" s="107"/>
      <c r="CI1445" s="109"/>
      <c r="CK1445" s="10"/>
      <c r="CL1445" s="106"/>
      <c r="CR1445" s="1"/>
      <c r="CS1445" s="1"/>
      <c r="CT1445" s="1"/>
    </row>
    <row r="1446" spans="1:100">
      <c r="B1446" s="2"/>
      <c r="F1446" s="2"/>
      <c r="H1446" s="3"/>
      <c r="I1446" s="3"/>
      <c r="J1446" s="3"/>
      <c r="K1446" s="3"/>
      <c r="L1446" s="1"/>
      <c r="M1446" s="4"/>
      <c r="O1446" s="1"/>
      <c r="U1446" s="1"/>
      <c r="V1446"/>
      <c r="X1446" s="201"/>
      <c r="Z1446"/>
      <c r="AA1446"/>
      <c r="AB1446"/>
      <c r="AD1446" s="103"/>
      <c r="AE1446" s="103"/>
      <c r="AH1446"/>
      <c r="AK1446" s="107"/>
      <c r="AL1446" s="107"/>
      <c r="AM1446" s="1"/>
      <c r="AP1446" s="100"/>
      <c r="AQ1446" s="100"/>
      <c r="AR1446" s="100"/>
      <c r="AS1446" s="3"/>
      <c r="AT1446" s="151"/>
      <c r="AU1446"/>
      <c r="AV1446" s="147"/>
      <c r="AY1446" s="182"/>
      <c r="BA1446" s="100"/>
      <c r="BB1446" s="100"/>
      <c r="BC1446" s="147"/>
      <c r="BE1446" s="1"/>
      <c r="BI1446"/>
      <c r="BK1446" s="103"/>
      <c r="BL1446" s="152"/>
      <c r="BM1446" s="1"/>
      <c r="BN1446" s="103"/>
      <c r="BO1446" s="147"/>
      <c r="BQ1446" s="147"/>
      <c r="BR1446" s="147"/>
      <c r="BS1446" s="11"/>
      <c r="BT1446" s="105"/>
      <c r="BU1446" s="105"/>
      <c r="BW1446" s="5"/>
      <c r="BX1446" s="5"/>
      <c r="CA1446" s="6"/>
      <c r="CB1446" s="1"/>
      <c r="CD1446" s="23"/>
      <c r="CE1446" s="6"/>
      <c r="CF1446" s="8"/>
      <c r="CG1446" s="107"/>
      <c r="CI1446" s="109"/>
      <c r="CK1446" s="10"/>
      <c r="CL1446" s="106"/>
      <c r="CR1446" s="1"/>
      <c r="CS1446" s="1"/>
      <c r="CT1446" s="1"/>
    </row>
    <row r="1447" spans="1:100" s="127" customFormat="1">
      <c r="A1447" s="202"/>
      <c r="B1447" s="202"/>
      <c r="C1447" s="195"/>
      <c r="D1447" s="195"/>
      <c r="E1447" s="202"/>
      <c r="F1447" s="202"/>
      <c r="G1447" s="203"/>
      <c r="H1447" s="203"/>
      <c r="I1447" s="203"/>
      <c r="J1447" s="203"/>
      <c r="K1447" s="203"/>
      <c r="L1447" s="1"/>
      <c r="M1447" s="4"/>
      <c r="N1447" s="195"/>
      <c r="O1447" s="195"/>
      <c r="T1447" s="195"/>
      <c r="U1447" s="195"/>
      <c r="W1447" s="195"/>
      <c r="X1447" s="204"/>
      <c r="Y1447" s="206"/>
      <c r="AA1447" s="207"/>
      <c r="AB1447" s="207"/>
      <c r="AC1447" s="207"/>
      <c r="AD1447" s="206"/>
      <c r="AE1447" s="206"/>
      <c r="AH1447"/>
      <c r="AI1447" s="208"/>
      <c r="AJ1447" s="208"/>
      <c r="AK1447" s="209"/>
      <c r="AL1447" s="209"/>
      <c r="AM1447" s="195"/>
      <c r="AP1447" s="210"/>
      <c r="AQ1447" s="210"/>
      <c r="AR1447" s="210"/>
      <c r="AS1447" s="211"/>
      <c r="AT1447" s="212"/>
      <c r="AU1447" s="213"/>
      <c r="AV1447" s="205"/>
      <c r="AW1447" s="203"/>
      <c r="AY1447" s="214"/>
      <c r="BA1447" s="210"/>
      <c r="BB1447" s="210"/>
      <c r="BC1447" s="205"/>
      <c r="BD1447" s="195"/>
      <c r="BE1447" s="195"/>
      <c r="BI1447" s="195"/>
      <c r="BJ1447" s="195"/>
      <c r="BK1447" s="206"/>
      <c r="BL1447" s="215"/>
      <c r="BM1447" s="195"/>
      <c r="BN1447" s="206"/>
      <c r="BO1447" s="205"/>
      <c r="BP1447" s="195"/>
      <c r="BQ1447" s="213"/>
      <c r="BR1447" s="213"/>
      <c r="BS1447" s="211"/>
      <c r="BT1447" s="105"/>
      <c r="BU1447" s="105"/>
      <c r="BW1447" s="5"/>
      <c r="BX1447" s="5"/>
      <c r="BY1447" s="1"/>
      <c r="BZ1447" s="1"/>
      <c r="CA1447" s="6"/>
      <c r="CB1447" s="195"/>
      <c r="CD1447" s="216"/>
      <c r="CE1447" s="213"/>
      <c r="CF1447" s="217"/>
      <c r="CG1447" s="209"/>
      <c r="CH1447" s="195"/>
      <c r="CI1447" s="218"/>
      <c r="CJ1447" s="219"/>
      <c r="CK1447" s="219"/>
      <c r="CL1447" s="220"/>
      <c r="CM1447" s="195"/>
      <c r="CN1447" s="195"/>
      <c r="CO1447" s="195"/>
      <c r="CP1447" s="1"/>
      <c r="CQ1447" s="1"/>
      <c r="CR1447" s="1"/>
      <c r="CS1447" s="1"/>
      <c r="CT1447" s="1"/>
      <c r="CU1447"/>
      <c r="CV1447"/>
    </row>
    <row r="1448" spans="1:100">
      <c r="B1448" s="2"/>
      <c r="F1448" s="2"/>
      <c r="H1448" s="3"/>
      <c r="I1448" s="3"/>
      <c r="J1448" s="3"/>
      <c r="K1448" s="3"/>
      <c r="M1448" s="4"/>
      <c r="O1448" s="1"/>
      <c r="U1448" s="1"/>
      <c r="V1448"/>
      <c r="X1448" s="196"/>
      <c r="Z1448"/>
      <c r="AA1448"/>
      <c r="AB1448"/>
      <c r="AD1448" s="103"/>
      <c r="AH1448"/>
      <c r="AK1448" s="107"/>
      <c r="AL1448" s="107"/>
      <c r="AM1448" s="1"/>
      <c r="AP1448" s="100"/>
      <c r="AQ1448" s="100"/>
      <c r="AR1448" s="100"/>
      <c r="AS1448" s="3"/>
      <c r="AT1448" s="104"/>
      <c r="AU1448"/>
      <c r="AV1448" s="6"/>
      <c r="BA1448" s="100"/>
      <c r="BB1448" s="100"/>
      <c r="BC1448" s="6"/>
      <c r="BE1448" s="1"/>
      <c r="BI1448"/>
      <c r="BK1448" s="103"/>
      <c r="BL1448" s="6"/>
      <c r="BM1448" s="1"/>
      <c r="BN1448" s="103"/>
      <c r="BO1448" s="6"/>
      <c r="BQ1448" s="6"/>
      <c r="BR1448" s="1"/>
      <c r="BS1448" s="11"/>
      <c r="BT1448" s="105"/>
      <c r="BU1448" s="108"/>
      <c r="BW1448" s="5"/>
      <c r="BX1448" s="107"/>
      <c r="CA1448" s="6"/>
      <c r="CB1448" s="1"/>
      <c r="CD1448" s="23"/>
      <c r="CE1448" s="6"/>
      <c r="CF1448" s="8"/>
      <c r="CG1448" s="107"/>
      <c r="CI1448" s="109"/>
      <c r="CK1448" s="10"/>
      <c r="CL1448" s="106"/>
      <c r="CR1448" s="1"/>
      <c r="CS1448" s="1"/>
      <c r="CT1448" s="1"/>
    </row>
    <row r="1449" spans="1:100">
      <c r="AS1449" s="3"/>
      <c r="AT1449" s="104"/>
      <c r="AU1449"/>
      <c r="BK1449" s="103"/>
      <c r="BL1449" s="6"/>
      <c r="BT1449" s="105"/>
    </row>
    <row r="1450" spans="1:100">
      <c r="AS1450" s="1"/>
      <c r="AT1450" s="104"/>
      <c r="AU1450"/>
      <c r="BK1450" s="103"/>
      <c r="BT1450" s="105"/>
    </row>
    <row r="1451" spans="1:100">
      <c r="AS1451" s="1"/>
      <c r="AT1451" s="104"/>
      <c r="AU1451"/>
      <c r="BT1451" s="105"/>
    </row>
    <row r="1452" spans="1:100">
      <c r="AS1452" s="1"/>
      <c r="AU1452"/>
      <c r="BT1452" s="105"/>
    </row>
    <row r="1453" spans="1:100">
      <c r="AS1453" s="3"/>
      <c r="AU1453"/>
      <c r="BT1453" s="105"/>
    </row>
    <row r="1454" spans="1:100">
      <c r="AS1454" s="3"/>
      <c r="AU1454"/>
      <c r="BT1454" s="105"/>
    </row>
    <row r="1455" spans="1:100">
      <c r="AS1455" s="3"/>
      <c r="AU1455"/>
      <c r="BT1455" s="105"/>
    </row>
    <row r="1456" spans="1:100">
      <c r="AS1456" s="3"/>
      <c r="AU1456"/>
      <c r="BT1456" s="105"/>
    </row>
    <row r="1457" spans="22:72">
      <c r="AS1457" s="3"/>
      <c r="AU1457"/>
      <c r="BG1457" s="131"/>
      <c r="BH1457" s="131"/>
      <c r="BI1457" s="133"/>
      <c r="BT1457" s="105"/>
    </row>
    <row r="1458" spans="22:72">
      <c r="V1458" s="103"/>
      <c r="AS1458" s="3"/>
      <c r="AU1458"/>
      <c r="BI1458"/>
      <c r="BT1458" s="105"/>
    </row>
    <row r="1459" spans="22:72">
      <c r="V1459" s="103"/>
      <c r="AS1459" s="3"/>
      <c r="AU1459"/>
      <c r="BI1459"/>
      <c r="BT1459" s="105"/>
    </row>
    <row r="1460" spans="22:72">
      <c r="V1460" s="103"/>
      <c r="AS1460" s="3"/>
      <c r="AU1460"/>
      <c r="BI1460"/>
    </row>
    <row r="1461" spans="22:72">
      <c r="V1461" s="103"/>
      <c r="AS1461" s="3"/>
      <c r="AU1461"/>
      <c r="BI1461"/>
    </row>
    <row r="1462" spans="22:72">
      <c r="V1462" s="103"/>
      <c r="AS1462" s="3"/>
      <c r="AU1462"/>
      <c r="BI1462"/>
    </row>
    <row r="1463" spans="22:72">
      <c r="V1463" s="103"/>
      <c r="AS1463" s="3"/>
      <c r="AU1463"/>
      <c r="BI1463"/>
    </row>
    <row r="1464" spans="22:72">
      <c r="V1464" s="103"/>
      <c r="AS1464" s="3"/>
      <c r="AU1464"/>
      <c r="BI1464"/>
    </row>
    <row r="1465" spans="22:72">
      <c r="V1465" s="103"/>
      <c r="AS1465" s="3"/>
      <c r="AU1465"/>
      <c r="BI1465"/>
    </row>
    <row r="1466" spans="22:72">
      <c r="V1466" s="103"/>
      <c r="AS1466" s="3"/>
      <c r="AU1466"/>
      <c r="BI1466"/>
    </row>
    <row r="1467" spans="22:72">
      <c r="V1467" s="103"/>
      <c r="AS1467" s="3"/>
      <c r="AU1467"/>
      <c r="BI1467"/>
    </row>
    <row r="1468" spans="22:72">
      <c r="V1468" s="103"/>
      <c r="AS1468" s="3"/>
      <c r="AU1468"/>
      <c r="BI1468"/>
    </row>
    <row r="1469" spans="22:72">
      <c r="V1469" s="103"/>
      <c r="AS1469" s="3"/>
      <c r="AU1469"/>
      <c r="BI1469"/>
    </row>
    <row r="1470" spans="22:72">
      <c r="V1470" s="103"/>
      <c r="AS1470" s="3"/>
      <c r="BI1470"/>
    </row>
    <row r="1471" spans="22:72">
      <c r="V1471" s="103"/>
      <c r="AS1471" s="3"/>
      <c r="BI1471"/>
    </row>
    <row r="1472" spans="22:72">
      <c r="V1472" s="103"/>
      <c r="AS1472" s="3"/>
      <c r="BI1472"/>
    </row>
    <row r="1473" spans="22:61">
      <c r="V1473" s="103"/>
      <c r="AS1473" s="3"/>
      <c r="BI1473"/>
    </row>
    <row r="1474" spans="22:61">
      <c r="V1474" s="103"/>
      <c r="AS1474" s="3"/>
      <c r="BI1474"/>
    </row>
    <row r="1475" spans="22:61">
      <c r="V1475" s="103"/>
      <c r="AS1475" s="3"/>
      <c r="BI1475"/>
    </row>
    <row r="1476" spans="22:61">
      <c r="V1476" s="103"/>
      <c r="AS1476" s="3"/>
      <c r="BI1476"/>
    </row>
    <row r="1477" spans="22:61">
      <c r="V1477" s="103"/>
      <c r="AS1477" s="3"/>
      <c r="BI1477"/>
    </row>
    <row r="1478" spans="22:61">
      <c r="V1478" s="103"/>
      <c r="AS1478" s="3"/>
      <c r="BI1478"/>
    </row>
    <row r="1479" spans="22:61">
      <c r="V1479" s="103"/>
      <c r="AS1479" s="3"/>
      <c r="BI1479"/>
    </row>
    <row r="1480" spans="22:61">
      <c r="V1480" s="103"/>
      <c r="AS1480" s="3"/>
      <c r="BI1480" s="103"/>
    </row>
    <row r="1481" spans="22:61">
      <c r="V1481" s="103"/>
      <c r="AS1481" s="3"/>
      <c r="BI1481"/>
    </row>
    <row r="1482" spans="22:61">
      <c r="V1482" s="103"/>
      <c r="AS1482" s="3"/>
      <c r="BI1482"/>
    </row>
    <row r="1483" spans="22:61">
      <c r="V1483" s="103"/>
      <c r="AS1483" s="3"/>
      <c r="BI1483"/>
    </row>
    <row r="1484" spans="22:61">
      <c r="V1484" s="103"/>
      <c r="AS1484" s="3"/>
      <c r="BI1484"/>
    </row>
    <row r="1485" spans="22:61">
      <c r="V1485" s="103"/>
      <c r="AS1485" s="3"/>
      <c r="BI1485"/>
    </row>
    <row r="1486" spans="22:61">
      <c r="V1486" s="103"/>
      <c r="AS1486" s="3"/>
      <c r="BI1486"/>
    </row>
    <row r="1487" spans="22:61">
      <c r="V1487" s="103"/>
      <c r="AS1487" s="3"/>
      <c r="BI1487"/>
    </row>
    <row r="1488" spans="22:61">
      <c r="V1488" s="103"/>
      <c r="AS1488" s="3"/>
      <c r="BI1488"/>
    </row>
    <row r="1489" spans="22:61">
      <c r="V1489" s="103"/>
      <c r="AS1489" s="3"/>
      <c r="BI1489"/>
    </row>
    <row r="1490" spans="22:61">
      <c r="V1490" s="103"/>
      <c r="AS1490" s="3"/>
      <c r="BI1490"/>
    </row>
    <row r="1491" spans="22:61">
      <c r="V1491" s="103"/>
      <c r="AS1491" s="3"/>
      <c r="BI1491"/>
    </row>
    <row r="1492" spans="22:61">
      <c r="V1492" s="103"/>
      <c r="AS1492" s="3"/>
      <c r="BI1492"/>
    </row>
    <row r="1493" spans="22:61">
      <c r="V1493" s="103"/>
      <c r="AS1493" s="3"/>
      <c r="BI1493"/>
    </row>
    <row r="1494" spans="22:61">
      <c r="V1494" s="103"/>
      <c r="AS1494" s="3"/>
      <c r="BI1494"/>
    </row>
    <row r="1495" spans="22:61">
      <c r="V1495" s="103"/>
      <c r="AS1495" s="3"/>
      <c r="BI1495"/>
    </row>
    <row r="1496" spans="22:61">
      <c r="V1496" s="103"/>
      <c r="AS1496" s="3"/>
      <c r="BI1496"/>
    </row>
    <row r="1497" spans="22:61">
      <c r="V1497" s="103"/>
      <c r="AS1497" s="3"/>
      <c r="BI1497"/>
    </row>
    <row r="1498" spans="22:61">
      <c r="V1498" s="103"/>
      <c r="AS1498" s="3"/>
      <c r="BI1498"/>
    </row>
    <row r="1499" spans="22:61">
      <c r="V1499" s="103"/>
      <c r="AS1499" s="3"/>
      <c r="BI1499" s="103"/>
    </row>
    <row r="1500" spans="22:61">
      <c r="V1500" s="103"/>
      <c r="BI1500" s="103"/>
    </row>
    <row r="1501" spans="22:61">
      <c r="V1501" s="103"/>
      <c r="BI1501"/>
    </row>
    <row r="1502" spans="22:61">
      <c r="V1502" s="103"/>
      <c r="BI1502"/>
    </row>
    <row r="1503" spans="22:61">
      <c r="V1503" s="103"/>
      <c r="BI1503"/>
    </row>
    <row r="1504" spans="22:61">
      <c r="V1504" s="103"/>
      <c r="BI1504"/>
    </row>
    <row r="1505" spans="22:61">
      <c r="V1505" s="103"/>
      <c r="BG1505" s="126"/>
      <c r="BI1505" s="103"/>
    </row>
    <row r="1506" spans="22:61">
      <c r="V1506" s="103"/>
      <c r="BI1506"/>
    </row>
    <row r="1507" spans="22:61">
      <c r="V1507" s="103"/>
      <c r="BI1507"/>
    </row>
    <row r="1508" spans="22:61">
      <c r="V1508" s="103"/>
    </row>
    <row r="1509" spans="22:61">
      <c r="V1509" s="103"/>
      <c r="BI1509" s="103"/>
    </row>
    <row r="1510" spans="22:61">
      <c r="V1510" s="103"/>
      <c r="BI1510" s="103"/>
    </row>
    <row r="1511" spans="22:61">
      <c r="V1511" s="103"/>
      <c r="BI1511"/>
    </row>
    <row r="1512" spans="22:61">
      <c r="V1512" s="103"/>
      <c r="BI1512" s="103"/>
    </row>
    <row r="1513" spans="22:61">
      <c r="V1513" s="103"/>
    </row>
    <row r="1514" spans="22:61">
      <c r="V1514" s="103"/>
      <c r="BI1514"/>
    </row>
    <row r="1515" spans="22:61">
      <c r="V1515" s="103"/>
      <c r="BI1515" s="103"/>
    </row>
    <row r="1516" spans="22:61">
      <c r="V1516" s="103"/>
    </row>
    <row r="1517" spans="22:61">
      <c r="V1517" s="103"/>
      <c r="BI1517"/>
    </row>
    <row r="1518" spans="22:61">
      <c r="V1518" s="103"/>
      <c r="BG1518" s="38"/>
      <c r="BI1518"/>
    </row>
    <row r="1519" spans="22:61">
      <c r="V1519" s="103"/>
      <c r="BI1519"/>
    </row>
    <row r="1520" spans="22:61">
      <c r="V1520" s="103"/>
    </row>
    <row r="1521" spans="22:61">
      <c r="V1521" s="103"/>
    </row>
    <row r="1522" spans="22:61">
      <c r="V1522" s="103"/>
      <c r="BI1522"/>
    </row>
    <row r="1523" spans="22:61">
      <c r="V1523" s="103"/>
      <c r="BG1523" s="38"/>
      <c r="BI1523"/>
    </row>
    <row r="1524" spans="22:61">
      <c r="V1524" s="103"/>
      <c r="BI1524"/>
    </row>
    <row r="1525" spans="22:61">
      <c r="V1525" s="103"/>
      <c r="BI1525"/>
    </row>
    <row r="1526" spans="22:61">
      <c r="V1526" s="103"/>
      <c r="BI1526"/>
    </row>
    <row r="1527" spans="22:61">
      <c r="V1527" s="103"/>
    </row>
    <row r="1528" spans="22:61">
      <c r="V1528" s="103"/>
      <c r="BG1528" s="1"/>
      <c r="BH1528" s="103"/>
      <c r="BI1528" s="103"/>
    </row>
    <row r="1529" spans="22:61">
      <c r="V1529" s="103"/>
      <c r="BI1529" s="103"/>
    </row>
    <row r="1530" spans="22:61">
      <c r="V1530" s="103"/>
    </row>
    <row r="1531" spans="22:61">
      <c r="V1531" s="103"/>
      <c r="BI1531"/>
    </row>
    <row r="1532" spans="22:61">
      <c r="V1532" s="103"/>
      <c r="BI1532" s="103"/>
    </row>
    <row r="1533" spans="22:61">
      <c r="V1533" s="103"/>
      <c r="BI1533" s="103"/>
    </row>
    <row r="1534" spans="22:61">
      <c r="V1534" s="103"/>
    </row>
    <row r="1535" spans="22:61">
      <c r="V1535" s="103"/>
      <c r="BI1535"/>
    </row>
    <row r="1536" spans="22:61">
      <c r="V1536" s="103"/>
      <c r="BI1536"/>
    </row>
    <row r="1537" spans="22:61">
      <c r="V1537" s="103"/>
      <c r="BI1537"/>
    </row>
    <row r="1538" spans="22:61">
      <c r="V1538" s="103"/>
      <c r="BI1538"/>
    </row>
    <row r="1539" spans="22:61">
      <c r="V1539" s="103"/>
    </row>
    <row r="1540" spans="22:61">
      <c r="V1540" s="103"/>
    </row>
    <row r="1541" spans="22:61">
      <c r="V1541" s="103"/>
    </row>
    <row r="1542" spans="22:61">
      <c r="V1542" s="103"/>
    </row>
    <row r="1543" spans="22:61">
      <c r="V1543" s="103"/>
      <c r="BI1543"/>
    </row>
    <row r="1544" spans="22:61">
      <c r="V1544" s="103"/>
      <c r="BI1544"/>
    </row>
    <row r="1545" spans="22:61">
      <c r="V1545" s="103"/>
      <c r="BI1545"/>
    </row>
    <row r="1546" spans="22:61">
      <c r="V1546" s="103"/>
      <c r="BI1546"/>
    </row>
    <row r="1547" spans="22:61">
      <c r="V1547" s="103"/>
      <c r="BI1547"/>
    </row>
    <row r="1548" spans="22:61">
      <c r="V1548" s="103"/>
      <c r="BI1548"/>
    </row>
    <row r="1549" spans="22:61">
      <c r="V1549" s="103"/>
      <c r="BI1549"/>
    </row>
    <row r="1550" spans="22:61">
      <c r="V1550" s="103"/>
      <c r="BI1550"/>
    </row>
    <row r="1551" spans="22:61">
      <c r="V1551" s="103"/>
      <c r="BI1551"/>
    </row>
    <row r="1552" spans="22:61">
      <c r="V1552" s="103"/>
      <c r="BI1552"/>
    </row>
    <row r="1553" spans="22:61">
      <c r="V1553" s="103"/>
      <c r="BI1553"/>
    </row>
    <row r="1554" spans="22:61">
      <c r="V1554" s="103"/>
      <c r="BI1554"/>
    </row>
    <row r="1555" spans="22:61">
      <c r="V1555" s="103"/>
      <c r="BI1555"/>
    </row>
    <row r="1556" spans="22:61">
      <c r="V1556" s="103"/>
      <c r="BG1556" s="1"/>
      <c r="BI1556"/>
    </row>
    <row r="1557" spans="22:61">
      <c r="V1557" s="103"/>
      <c r="BI1557"/>
    </row>
    <row r="1558" spans="22:61">
      <c r="V1558" s="103"/>
      <c r="BI1558"/>
    </row>
    <row r="1559" spans="22:61">
      <c r="V1559" s="103"/>
    </row>
    <row r="1560" spans="22:61">
      <c r="V1560" s="103"/>
    </row>
    <row r="1561" spans="22:61">
      <c r="V1561" s="103"/>
    </row>
    <row r="1562" spans="22:61">
      <c r="V1562" s="103"/>
    </row>
    <row r="1563" spans="22:61">
      <c r="V1563" s="103"/>
    </row>
    <row r="1564" spans="22:61">
      <c r="V1564" s="103"/>
    </row>
    <row r="1565" spans="22:61">
      <c r="V1565" s="103"/>
    </row>
    <row r="1566" spans="22:61">
      <c r="V1566" s="103"/>
    </row>
    <row r="1567" spans="22:61">
      <c r="V1567" s="103"/>
    </row>
    <row r="1568" spans="22:61">
      <c r="V1568" s="103"/>
    </row>
    <row r="1569" spans="22:22">
      <c r="V1569" s="103"/>
    </row>
    <row r="1570" spans="22:22">
      <c r="V1570" s="103"/>
    </row>
    <row r="1571" spans="22:22">
      <c r="V1571" s="103"/>
    </row>
    <row r="1572" spans="22:22">
      <c r="V1572" s="103"/>
    </row>
    <row r="1573" spans="22:22">
      <c r="V1573" s="103"/>
    </row>
    <row r="1574" spans="22:22">
      <c r="V1574" s="103"/>
    </row>
    <row r="1575" spans="22:22">
      <c r="V1575" s="103"/>
    </row>
    <row r="1576" spans="22:22">
      <c r="V1576" s="103"/>
    </row>
    <row r="1577" spans="22:22">
      <c r="V1577" s="103"/>
    </row>
    <row r="1578" spans="22:22">
      <c r="V1578" s="103"/>
    </row>
    <row r="1579" spans="22:22">
      <c r="V1579" s="103"/>
    </row>
    <row r="1580" spans="22:22">
      <c r="V1580" s="103"/>
    </row>
    <row r="1581" spans="22:22">
      <c r="V1581" s="103"/>
    </row>
    <row r="1582" spans="22:22">
      <c r="V1582" s="103"/>
    </row>
    <row r="1583" spans="22:22">
      <c r="V1583" s="103"/>
    </row>
    <row r="1584" spans="22:22">
      <c r="V1584" s="103"/>
    </row>
    <row r="1585" spans="22:22">
      <c r="V1585" s="103"/>
    </row>
    <row r="1586" spans="22:22">
      <c r="V1586" s="103"/>
    </row>
    <row r="1587" spans="22:22">
      <c r="V1587" s="103"/>
    </row>
    <row r="1588" spans="22:22">
      <c r="V1588" s="103"/>
    </row>
    <row r="1589" spans="22:22">
      <c r="V1589" s="103"/>
    </row>
    <row r="1590" spans="22:22">
      <c r="V1590" s="103"/>
    </row>
    <row r="1591" spans="22:22">
      <c r="V1591" s="103"/>
    </row>
    <row r="1592" spans="22:22">
      <c r="V1592" s="103"/>
    </row>
    <row r="1593" spans="22:22">
      <c r="V1593" s="103"/>
    </row>
    <row r="1594" spans="22:22">
      <c r="V1594" s="103"/>
    </row>
    <row r="1595" spans="22:22">
      <c r="V1595" s="103"/>
    </row>
    <row r="1596" spans="22:22">
      <c r="V1596" s="103"/>
    </row>
    <row r="1597" spans="22:22">
      <c r="V1597" s="103"/>
    </row>
    <row r="1598" spans="22:22">
      <c r="V1598" s="103"/>
    </row>
    <row r="1599" spans="22:22">
      <c r="V1599" s="103"/>
    </row>
    <row r="1600" spans="22:22">
      <c r="V1600" s="103"/>
    </row>
    <row r="1601" spans="22:22">
      <c r="V1601" s="103"/>
    </row>
    <row r="1602" spans="22:22">
      <c r="V1602" s="103"/>
    </row>
    <row r="1603" spans="22:22">
      <c r="V1603" s="103"/>
    </row>
    <row r="1604" spans="22:22">
      <c r="V1604" s="103"/>
    </row>
    <row r="1605" spans="22:22">
      <c r="V1605" s="103"/>
    </row>
    <row r="1606" spans="22:22">
      <c r="V1606" s="103"/>
    </row>
    <row r="1607" spans="22:22">
      <c r="V1607" s="103"/>
    </row>
    <row r="1608" spans="22:22">
      <c r="V1608" s="103"/>
    </row>
    <row r="1609" spans="22:22">
      <c r="V1609" s="103"/>
    </row>
    <row r="1610" spans="22:22">
      <c r="V1610" s="103"/>
    </row>
    <row r="1611" spans="22:22">
      <c r="V1611" s="103"/>
    </row>
    <row r="1612" spans="22:22">
      <c r="V1612" s="103"/>
    </row>
    <row r="1613" spans="22:22">
      <c r="V1613" s="103"/>
    </row>
    <row r="1614" spans="22:22">
      <c r="V1614" s="103"/>
    </row>
    <row r="1615" spans="22:22">
      <c r="V1615" s="103"/>
    </row>
    <row r="1616" spans="22:22">
      <c r="V1616" s="103"/>
    </row>
    <row r="1617" spans="22:22">
      <c r="V1617" s="103"/>
    </row>
    <row r="1618" spans="22:22">
      <c r="V1618" s="103"/>
    </row>
    <row r="1619" spans="22:22">
      <c r="V1619" s="103"/>
    </row>
    <row r="1620" spans="22:22">
      <c r="V1620" s="103"/>
    </row>
    <row r="1621" spans="22:22">
      <c r="V1621" s="103"/>
    </row>
    <row r="1622" spans="22:22">
      <c r="V1622" s="103"/>
    </row>
    <row r="1623" spans="22:22">
      <c r="V1623" s="103"/>
    </row>
    <row r="1624" spans="22:22">
      <c r="V1624" s="103"/>
    </row>
    <row r="1625" spans="22:22">
      <c r="V1625" s="103"/>
    </row>
    <row r="1626" spans="22:22">
      <c r="V1626" s="103"/>
    </row>
    <row r="1627" spans="22:22">
      <c r="V1627" s="103"/>
    </row>
    <row r="1628" spans="22:22">
      <c r="V1628" s="103"/>
    </row>
    <row r="1629" spans="22:22">
      <c r="V1629" s="103"/>
    </row>
    <row r="1630" spans="22:22">
      <c r="V1630" s="103"/>
    </row>
    <row r="1631" spans="22:22">
      <c r="V1631" s="103"/>
    </row>
    <row r="1632" spans="22:22">
      <c r="V1632" s="103"/>
    </row>
    <row r="1633" spans="22:22">
      <c r="V1633" s="103"/>
    </row>
    <row r="1634" spans="22:22">
      <c r="V1634" s="103"/>
    </row>
    <row r="1635" spans="22:22">
      <c r="V1635" s="103"/>
    </row>
    <row r="1636" spans="22:22">
      <c r="V1636" s="103"/>
    </row>
    <row r="1637" spans="22:22">
      <c r="V1637" s="103"/>
    </row>
    <row r="1638" spans="22:22">
      <c r="V1638"/>
    </row>
    <row r="1639" spans="22:22">
      <c r="V1639" s="103"/>
    </row>
    <row r="1640" spans="22:22">
      <c r="V1640" s="103"/>
    </row>
    <row r="1641" spans="22:22">
      <c r="V1641" s="103"/>
    </row>
    <row r="1642" spans="22:22">
      <c r="V1642" s="103"/>
    </row>
    <row r="1643" spans="22:22">
      <c r="V1643" s="103"/>
    </row>
    <row r="1644" spans="22:22">
      <c r="V1644" s="103"/>
    </row>
    <row r="1645" spans="22:22">
      <c r="V1645" s="103"/>
    </row>
    <row r="1646" spans="22:22">
      <c r="V1646" s="103"/>
    </row>
    <row r="1647" spans="22:22">
      <c r="V1647" s="103"/>
    </row>
    <row r="1648" spans="22:22">
      <c r="V1648"/>
    </row>
    <row r="1649" spans="22:22">
      <c r="V1649" s="103"/>
    </row>
  </sheetData>
  <dataConsolidate link="1"/>
  <mergeCells count="15">
    <mergeCell ref="BC2:BI2"/>
    <mergeCell ref="A1:E1"/>
    <mergeCell ref="T2:AC2"/>
    <mergeCell ref="F1:L1"/>
    <mergeCell ref="A2:G2"/>
    <mergeCell ref="H2:L2"/>
    <mergeCell ref="M2:S2"/>
    <mergeCell ref="AD2:AG2"/>
    <mergeCell ref="AH2:BA2"/>
    <mergeCell ref="BV2:BZ2"/>
    <mergeCell ref="CH2:CK2"/>
    <mergeCell ref="BQ2:BU2"/>
    <mergeCell ref="BL2:BP2"/>
    <mergeCell ref="CA2:CB2"/>
    <mergeCell ref="CC2:CG2"/>
  </mergeCells>
  <phoneticPr fontId="10" type="noConversion"/>
  <conditionalFormatting sqref="E4:E1057">
    <cfRule type="containsText" dxfId="324" priority="2633" operator="containsText" text="C">
      <formula>NOT(ISERROR(SEARCH("C",E4)))</formula>
    </cfRule>
  </conditionalFormatting>
  <conditionalFormatting sqref="A4:A1057">
    <cfRule type="containsText" dxfId="323" priority="2629" operator="containsText" text="A">
      <formula>NOT(ISERROR(SEARCH("A",A4)))</formula>
    </cfRule>
  </conditionalFormatting>
  <conditionalFormatting sqref="F4:F1059">
    <cfRule type="containsText" dxfId="322" priority="2620" operator="containsText" text="F">
      <formula>NOT(ISERROR(SEARCH("F",F4)))</formula>
    </cfRule>
  </conditionalFormatting>
  <conditionalFormatting sqref="C4:C1057">
    <cfRule type="containsText" dxfId="321" priority="2613" operator="containsText" text="T">
      <formula>NOT(ISERROR(SEARCH("T",C4)))</formula>
    </cfRule>
  </conditionalFormatting>
  <conditionalFormatting sqref="D4:D1057 I4:J1059">
    <cfRule type="containsText" dxfId="320" priority="2612" operator="containsText" text="S">
      <formula>NOT(ISERROR(SEARCH("S",D4)))</formula>
    </cfRule>
  </conditionalFormatting>
  <conditionalFormatting sqref="G4:H1059 J4:K1059">
    <cfRule type="containsText" dxfId="319" priority="2611" operator="containsText" text="L">
      <formula>NOT(ISERROR(SEARCH("L",G4)))</formula>
    </cfRule>
  </conditionalFormatting>
  <conditionalFormatting sqref="H4:H1059 J4:K1059">
    <cfRule type="containsText" dxfId="318" priority="2610" operator="containsText" text="NE">
      <formula>NOT(ISERROR(SEARCH("NE",H4)))</formula>
    </cfRule>
  </conditionalFormatting>
  <conditionalFormatting sqref="H2:L2">
    <cfRule type="containsText" dxfId="317" priority="2606" operator="containsText" text="AÑO">
      <formula>NOT(ISERROR(SEARCH("AÑO",H2)))</formula>
    </cfRule>
  </conditionalFormatting>
  <conditionalFormatting sqref="M2:S2">
    <cfRule type="containsText" dxfId="316" priority="2605" operator="containsText" text="TIPO DE CONTRATO Y/O CONVENIO">
      <formula>NOT(ISERROR(SEARCH("TIPO DE CONTRATO Y/O CONVENIO",M2)))</formula>
    </cfRule>
  </conditionalFormatting>
  <conditionalFormatting sqref="BB2">
    <cfRule type="containsText" dxfId="315" priority="2604" operator="containsText" text="UBICACIÓN DE EJECUCIÓN">
      <formula>NOT(ISERROR(SEARCH("UBICACIÓN DE EJECUCIÓN",BB2)))</formula>
    </cfRule>
  </conditionalFormatting>
  <conditionalFormatting sqref="BL2">
    <cfRule type="containsText" dxfId="314" priority="2603" operator="containsText" text="GARANTÍAS">
      <formula>NOT(ISERROR(SEARCH("GARANTÍAS",BL2)))</formula>
    </cfRule>
  </conditionalFormatting>
  <conditionalFormatting sqref="K4:K1059">
    <cfRule type="containsText" dxfId="313" priority="116" operator="containsText" text="PAA">
      <formula>NOT(ISERROR(SEARCH("PAA",K4)))</formula>
    </cfRule>
  </conditionalFormatting>
  <conditionalFormatting sqref="I4:I1059">
    <cfRule type="containsText" dxfId="312" priority="115" operator="containsText" text="ANU">
      <formula>NOT(ISERROR(SEARCH("ANU",I4)))</formula>
    </cfRule>
  </conditionalFormatting>
  <conditionalFormatting sqref="B4:B1057">
    <cfRule type="containsText" dxfId="311" priority="114" operator="containsText" text="PR">
      <formula>NOT(ISERROR(SEARCH("PR",B4)))</formula>
    </cfRule>
  </conditionalFormatting>
  <conditionalFormatting sqref="V576">
    <cfRule type="duplicateValues" dxfId="310" priority="3"/>
  </conditionalFormatting>
  <conditionalFormatting sqref="V576">
    <cfRule type="duplicateValues" dxfId="309" priority="2"/>
  </conditionalFormatting>
  <conditionalFormatting sqref="V1215">
    <cfRule type="duplicateValues" dxfId="308" priority="1"/>
  </conditionalFormatting>
  <conditionalFormatting sqref="V402:V419 V70:V77 V79:V93 V215:V283 V285:V316 V318:V330 V332:V340 V342:V344 V346:V400 V95:V98 V100:V212 V24:V68 V4:V22">
    <cfRule type="duplicateValues" dxfId="307" priority="2691"/>
  </conditionalFormatting>
  <dataValidations count="9">
    <dataValidation type="list" allowBlank="1" showInputMessage="1" showErrorMessage="1" sqref="BF4:BF1447">
      <formula1>TIPO_DE_SEGUIMIENTO</formula1>
    </dataValidation>
    <dataValidation type="list" allowBlank="1" showInputMessage="1" showErrorMessage="1" sqref="S576 S854 S787 S1138:S1140 S1095:S1136 S1299 S1302:S1303 S1322:S1323 S1312 S1061:S1093 S1432:S1447 S940:S1058 S1326:S1420 S1142:S1281 S1430 S4:S419">
      <formula1>CLASE_DE_CONTRATO</formula1>
    </dataValidation>
    <dataValidation type="list" allowBlank="1" showInputMessage="1" showErrorMessage="1" sqref="CP4:CP1447 CR4:CT1447 BZ4:CB1447 AN4:AN1447 AZ4:AZ1447">
      <formula1>TIENE_RUP</formula1>
    </dataValidation>
    <dataValidation type="list" allowBlank="1" showInputMessage="1" showErrorMessage="1" sqref="BN3:BN1447">
      <formula1>CLASE_DE_GARANTÍA</formula1>
    </dataValidation>
    <dataValidation type="list" allowBlank="1" showInputMessage="1" showErrorMessage="1" sqref="P4:P1447">
      <formula1>MODALIDAD_DE_SELECCIÓN</formula1>
    </dataValidation>
    <dataValidation type="list" allowBlank="1" showInputMessage="1" showErrorMessage="1" sqref="AW4:AW174 AW176:AW1447">
      <formula1>AFECTACIÓN_DEL_RECURSO</formula1>
    </dataValidation>
    <dataValidation type="list" allowBlank="1" showInputMessage="1" showErrorMessage="1" sqref="AO4:AO1447">
      <formula1>TIPO_DE_RECURSOS_DE_OTRA_ENTIDAD</formula1>
    </dataValidation>
    <dataValidation type="list" allowBlank="1" showInputMessage="1" showErrorMessage="1" sqref="AM4:AM1447">
      <formula1>RECURSO__MADS_FONAM</formula1>
    </dataValidation>
    <dataValidation type="list" allowBlank="1" showInputMessage="1" showErrorMessage="1" sqref="BP4:BP1447">
      <formula1>RIESGOS_ASEGURADOS</formula1>
    </dataValidation>
  </dataValidations>
  <hyperlinks>
    <hyperlink ref="AC4" r:id="rId1"/>
  </hyperlinks>
  <pageMargins left="0.39370078740157483" right="0.39370078740157483" top="0.39370078740157483" bottom="0.39370078740157483" header="0" footer="0"/>
  <pageSetup paperSize="5" scale="75" fitToWidth="3" orientation="landscape" r:id="rId2"/>
  <colBreaks count="1" manualBreakCount="1">
    <brk id="22" min="228" max="1400" man="1"/>
  </colBreaks>
  <ignoredErrors>
    <ignoredError sqref="S3 P3" listDataValidation="1"/>
  </ignoredErrors>
  <drawing r:id="rId3"/>
  <legacyDrawing r:id="rId4"/>
  <tableParts count="1">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14:formula1>
            <xm:f>LISTAS!$K$2:$K$31</xm:f>
          </x14:formula1>
          <xm:sqref>AD535 AD540:AD541 AD193 AD457:AD460 AD514 AD537 AD518:AD521 AD501:AD502 AD523:AD524 AD756:AD758 AD827 AD810 AD1033 AD1044 AD1130 AD1123 AD1155 AD1178 AD1197 AD1192 AD1207 AD1220 AD1051:AD1052 AD1265:AD1266 AD1284 AD1269 AD596:AD597 AD1306:AD1307 AD1318 AD188:AD189 AD1373 AD1387:AD1388 AD1394 AD1392 AD1413 AD1411 AD729:AD732 AE4:AE97 AE100:AE1447</xm:sqref>
        </x14:dataValidation>
        <x14:dataValidation type="list" allowBlank="1" showInputMessage="1" showErrorMessage="1">
          <x14:formula1>
            <xm:f>LISTAS!$T$2:$T$4</xm:f>
          </x14:formula1>
          <xm:sqref>U1449:U1048576 U1061:U1066 U1421 U1423:U1424 U4:U1058</xm:sqref>
        </x14:dataValidation>
        <x14:dataValidation type="list" allowBlank="1" showInputMessage="1" showErrorMessage="1">
          <x14:formula1>
            <xm:f>LISTAS!$V$2:$V$7</xm:f>
          </x14:formula1>
          <xm:sqref>CO1449:CP1048576</xm:sqref>
        </x14:dataValidation>
        <x14:dataValidation type="list" allowBlank="1" showInputMessage="1" showErrorMessage="1">
          <x14:formula1>
            <xm:f>LISTAS!$U$2:$U$3</xm:f>
          </x14:formula1>
          <xm:sqref>CN1449:CN1048576</xm:sqref>
        </x14:dataValidation>
        <x14:dataValidation type="list" allowBlank="1" showInputMessage="1" showErrorMessage="1">
          <x14:formula1>
            <xm:f>LISTAS!$D$2:$D$20</xm:f>
          </x14:formula1>
          <xm:sqref>Q3</xm:sqref>
        </x14:dataValidation>
        <x14:dataValidation type="list" allowBlank="1" showInputMessage="1" showErrorMessage="1">
          <x14:formula1>
            <xm:f>LISTAS!$B$1:$B$5</xm:f>
          </x14:formula1>
          <xm:sqref>O1:P3 S1:S3 Q1:R2</xm:sqref>
        </x14:dataValidation>
        <x14:dataValidation type="list" allowBlank="1" showInputMessage="1" showErrorMessage="1">
          <x14:formula1>
            <xm:f>LISTAS!$B$2:$B$12</xm:f>
          </x14:formula1>
          <xm:sqref>N1449:N1048576 N1:N2</xm:sqref>
        </x14:dataValidation>
        <x14:dataValidation type="list" allowBlank="1" showInputMessage="1" showErrorMessage="1">
          <x14:formula1>
            <xm:f>LISTAS!$B$2:$B$36</xm:f>
          </x14:formula1>
          <xm:sqref>O1451</xm:sqref>
        </x14:dataValidation>
        <x14:dataValidation type="list" allowBlank="1" showInputMessage="1" showErrorMessage="1">
          <x14:formula1>
            <xm:f>LISTAS!$AA$2:$AA$35</xm:f>
          </x14:formula1>
          <xm:sqref>AB1410 AA4:AA98 AA100:AA174 AA176:AA1447</xm:sqref>
        </x14:dataValidation>
        <x14:dataValidation type="list" allowBlank="1" showInputMessage="1" showErrorMessage="1">
          <x14:formula1>
            <xm:f>LISTAS!$AB$2:$AB$1124</xm:f>
          </x14:formula1>
          <xm:sqref>AB1411:AB1421 AB1423 AB1427:AB1436 AB4:AB98 AB100:AB174 AB176:AB1409</xm:sqref>
        </x14:dataValidation>
        <x14:dataValidation type="list" allowBlank="1" showInputMessage="1" showErrorMessage="1">
          <x14:formula1>
            <xm:f>LISTAS!$Z$2:$Z$3</xm:f>
          </x14:formula1>
          <xm:sqref>X4:X1447</xm:sqref>
        </x14:dataValidation>
        <x14:dataValidation type="list" allowBlank="1" showInputMessage="1" showErrorMessage="1">
          <x14:formula1>
            <xm:f>LISTAS!$C$2:$C$19</xm:f>
          </x14:formula1>
          <xm:sqref>R3:R1447</xm:sqref>
        </x14:dataValidation>
        <x14:dataValidation type="list" allowBlank="1" showInputMessage="1" showErrorMessage="1">
          <x14:formula1>
            <xm:f>LISTAS!$AC$2:$AC$3</xm:f>
          </x14:formula1>
          <xm:sqref>W4:W1447</xm:sqref>
        </x14:dataValidation>
        <x14:dataValidation type="list" allowBlank="1" showInputMessage="1" showErrorMessage="1">
          <x14:formula1>
            <xm:f>LISTAS!$AF$1:$AF$5</xm:f>
          </x14:formula1>
          <xm:sqref>O4:O1447</xm:sqref>
        </x14:dataValidation>
        <x14:dataValidation type="list" allowBlank="1" showInputMessage="1" showErrorMessage="1">
          <x14:formula1>
            <xm:f>LISTAS!$B$2:$B$55</xm:f>
          </x14:formula1>
          <xm:sqref>N3</xm:sqref>
        </x14:dataValidation>
        <x14:dataValidation type="list" allowBlank="1" showInputMessage="1" showErrorMessage="1">
          <x14:formula1>
            <xm:f>LISTAS!$W$2:$W$3</xm:f>
          </x14:formula1>
          <xm:sqref>BM4:BM1447</xm:sqref>
        </x14:dataValidation>
        <x14:dataValidation type="list" allowBlank="1" showInputMessage="1" showErrorMessage="1">
          <x14:formula1>
            <xm:f>LISTAS!$D$2:$D$21</xm:f>
          </x14:formula1>
          <xm:sqref>Q4:Q1447</xm:sqref>
        </x14:dataValidation>
        <x14:dataValidation type="list" allowBlank="1" showInputMessage="1" showErrorMessage="1">
          <x14:formula1>
            <xm:f>LISTAS!$B$2:$B$41</xm:f>
          </x14:formula1>
          <xm:sqref>N4:N1447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I293"/>
  <sheetViews>
    <sheetView zoomScaleNormal="100" workbookViewId="0">
      <pane xSplit="2" ySplit="1" topLeftCell="C79" activePane="bottomRight" state="frozen"/>
      <selection activeCell="M14" sqref="M14"/>
      <selection pane="topRight" activeCell="M14" sqref="M14"/>
      <selection pane="bottomLeft" activeCell="M14" sqref="M14"/>
      <selection pane="bottomRight" activeCell="F83" sqref="F83"/>
    </sheetView>
  </sheetViews>
  <sheetFormatPr baseColWidth="10" defaultColWidth="11.44140625" defaultRowHeight="14.4"/>
  <cols>
    <col min="1" max="1" width="11.6640625" style="1" customWidth="1"/>
    <col min="2" max="2" width="11.44140625" style="1"/>
    <col min="3" max="3" width="16.33203125" customWidth="1"/>
    <col min="4" max="4" width="16.5546875" customWidth="1"/>
    <col min="5" max="5" width="17.88671875" style="5" customWidth="1"/>
    <col min="6" max="6" width="17.33203125" customWidth="1"/>
    <col min="7" max="7" width="15.88671875" customWidth="1"/>
    <col min="8" max="8" width="15.109375" customWidth="1"/>
    <col min="9" max="9" width="11.44140625" style="3" customWidth="1"/>
    <col min="10" max="10" width="14.88671875" style="11" customWidth="1"/>
    <col min="11" max="11" width="13.5546875" customWidth="1"/>
    <col min="12" max="12" width="15" style="3" customWidth="1"/>
    <col min="13" max="13" width="19.33203125" style="5" customWidth="1"/>
    <col min="14" max="14" width="8.88671875" customWidth="1"/>
    <col min="15" max="15" width="11.44140625" style="23" customWidth="1"/>
    <col min="16" max="16" width="11.44140625" customWidth="1"/>
    <col min="17" max="17" width="11.44140625" style="23" customWidth="1"/>
    <col min="18" max="18" width="13.33203125" style="23" customWidth="1"/>
    <col min="19" max="19" width="16" customWidth="1"/>
    <col min="20" max="20" width="11.44140625" style="1" customWidth="1"/>
    <col min="21" max="21" width="15.44140625" customWidth="1"/>
    <col min="22" max="22" width="13.5546875" customWidth="1"/>
    <col min="23" max="23" width="16.33203125" customWidth="1"/>
    <col min="24" max="24" width="16.88671875" customWidth="1"/>
    <col min="25" max="25" width="9.109375" customWidth="1"/>
    <col min="26" max="28" width="11.44140625" customWidth="1"/>
    <col min="29" max="29" width="13" customWidth="1"/>
    <col min="30" max="30" width="14.6640625" customWidth="1"/>
    <col min="31" max="31" width="11.44140625" customWidth="1"/>
    <col min="32" max="32" width="13.6640625" customWidth="1"/>
    <col min="33" max="33" width="13.5546875" customWidth="1"/>
    <col min="34" max="34" width="16.109375" customWidth="1"/>
    <col min="35" max="35" width="17.6640625" customWidth="1"/>
    <col min="36" max="36" width="8.109375" customWidth="1"/>
    <col min="37" max="37" width="11.44140625" customWidth="1"/>
    <col min="38" max="38" width="8" customWidth="1"/>
    <col min="39" max="39" width="11.44140625" customWidth="1"/>
    <col min="40" max="40" width="12.88671875" customWidth="1"/>
    <col min="41" max="41" width="14.109375" customWidth="1"/>
    <col min="42" max="42" width="11.44140625" customWidth="1"/>
    <col min="43" max="43" width="13" customWidth="1"/>
    <col min="44" max="44" width="11.44140625" customWidth="1"/>
    <col min="45" max="45" width="17" customWidth="1"/>
    <col min="46" max="46" width="17.109375" customWidth="1"/>
    <col min="47" max="50" width="11.44140625" customWidth="1"/>
    <col min="51" max="51" width="13.109375" customWidth="1"/>
    <col min="52" max="52" width="13.88671875" customWidth="1"/>
    <col min="53" max="53" width="17.6640625" style="5" customWidth="1"/>
    <col min="54" max="54" width="11.44140625" customWidth="1"/>
    <col min="55" max="55" width="12.109375" style="23" customWidth="1"/>
    <col min="56" max="56" width="11.44140625" customWidth="1"/>
    <col min="57" max="57" width="13" style="3" customWidth="1"/>
    <col min="58" max="59" width="13" style="23" customWidth="1"/>
    <col min="60" max="60" width="14" style="23" customWidth="1"/>
    <col min="61" max="61" width="12.6640625" customWidth="1"/>
    <col min="62" max="62" width="11.44140625" customWidth="1"/>
    <col min="63" max="63" width="12.109375" customWidth="1"/>
    <col min="64" max="64" width="11.44140625" customWidth="1"/>
    <col min="65" max="68" width="13" customWidth="1"/>
    <col min="69" max="69" width="12.6640625" customWidth="1"/>
    <col min="70" max="70" width="11.44140625" customWidth="1"/>
    <col min="71" max="71" width="12.109375" customWidth="1"/>
    <col min="72" max="72" width="11.44140625" customWidth="1"/>
    <col min="73" max="73" width="13" style="3" customWidth="1"/>
    <col min="74" max="75" width="13" customWidth="1"/>
    <col min="76" max="76" width="13.109375" customWidth="1"/>
    <col min="77" max="77" width="12.6640625" customWidth="1"/>
    <col min="78" max="78" width="12.6640625" style="3" customWidth="1"/>
    <col min="79" max="79" width="11.33203125" style="3" customWidth="1"/>
    <col min="80" max="80" width="13.5546875" style="23" customWidth="1"/>
    <col min="81" max="81" width="12.88671875" customWidth="1"/>
    <col min="82" max="82" width="13.5546875" style="23" customWidth="1"/>
    <col min="83" max="83" width="15.6640625" customWidth="1"/>
    <col min="84" max="84" width="13" customWidth="1"/>
    <col min="85" max="85" width="14.5546875" style="23" customWidth="1"/>
    <col min="86" max="86" width="15.109375" customWidth="1"/>
    <col min="87" max="87" width="14.88671875" style="23" customWidth="1"/>
    <col min="88" max="90" width="12.88671875" style="23" customWidth="1"/>
    <col min="91" max="91" width="22.6640625" customWidth="1"/>
    <col min="92" max="93" width="11.44140625" customWidth="1"/>
    <col min="94" max="94" width="30.109375" customWidth="1"/>
    <col min="95" max="95" width="11.88671875" style="9" customWidth="1"/>
    <col min="96" max="96" width="30.109375" style="5" customWidth="1"/>
    <col min="97" max="97" width="19.5546875" customWidth="1"/>
    <col min="98" max="98" width="15.6640625" customWidth="1"/>
    <col min="99" max="99" width="30.109375" customWidth="1"/>
    <col min="100" max="100" width="11.44140625" style="9" customWidth="1"/>
    <col min="101" max="101" width="16.5546875" style="5" customWidth="1"/>
    <col min="102" max="103" width="11.44140625" customWidth="1"/>
    <col min="104" max="104" width="40.44140625" customWidth="1"/>
    <col min="105" max="105" width="11.44140625" style="9" customWidth="1"/>
    <col min="106" max="106" width="16.5546875" style="5" customWidth="1"/>
    <col min="107" max="109" width="11.44140625" customWidth="1"/>
    <col min="110" max="110" width="11.44140625" style="9" customWidth="1"/>
    <col min="111" max="111" width="15.5546875" style="5" customWidth="1"/>
    <col min="112" max="113" width="11.44140625" customWidth="1"/>
  </cols>
  <sheetData>
    <row r="1" spans="1:113" s="21" customFormat="1" ht="60" customHeight="1" thickBot="1">
      <c r="A1" s="19" t="s">
        <v>1</v>
      </c>
      <c r="B1" s="22" t="s">
        <v>18</v>
      </c>
      <c r="C1" s="12" t="s">
        <v>216</v>
      </c>
      <c r="D1" s="13" t="s">
        <v>217</v>
      </c>
      <c r="E1" s="18" t="s">
        <v>92</v>
      </c>
      <c r="F1" s="12" t="s">
        <v>218</v>
      </c>
      <c r="G1" s="15" t="s">
        <v>219</v>
      </c>
      <c r="H1" s="16" t="s">
        <v>220</v>
      </c>
      <c r="I1" s="13" t="s">
        <v>221</v>
      </c>
      <c r="J1" s="17" t="s">
        <v>1607</v>
      </c>
      <c r="K1" s="13" t="s">
        <v>222</v>
      </c>
      <c r="L1" s="13" t="s">
        <v>36</v>
      </c>
      <c r="M1" s="18" t="s">
        <v>223</v>
      </c>
      <c r="N1" s="16" t="s">
        <v>224</v>
      </c>
      <c r="O1" s="17" t="s">
        <v>225</v>
      </c>
      <c r="P1" s="16" t="s">
        <v>226</v>
      </c>
      <c r="Q1" s="17" t="s">
        <v>227</v>
      </c>
      <c r="R1" s="17" t="s">
        <v>228</v>
      </c>
      <c r="S1" s="16" t="s">
        <v>229</v>
      </c>
      <c r="T1" s="13" t="s">
        <v>230</v>
      </c>
      <c r="U1" s="17" t="s">
        <v>231</v>
      </c>
      <c r="V1" s="13" t="s">
        <v>232</v>
      </c>
      <c r="W1" s="13" t="s">
        <v>281</v>
      </c>
      <c r="X1" s="14" t="s">
        <v>233</v>
      </c>
      <c r="Y1" s="16" t="s">
        <v>234</v>
      </c>
      <c r="Z1" s="15" t="s">
        <v>235</v>
      </c>
      <c r="AA1" s="16" t="s">
        <v>236</v>
      </c>
      <c r="AB1" s="15" t="s">
        <v>237</v>
      </c>
      <c r="AC1" s="15" t="s">
        <v>238</v>
      </c>
      <c r="AD1" s="16" t="s">
        <v>239</v>
      </c>
      <c r="AE1" s="13" t="s">
        <v>240</v>
      </c>
      <c r="AF1" s="17" t="s">
        <v>241</v>
      </c>
      <c r="AG1" s="13" t="s">
        <v>242</v>
      </c>
      <c r="AH1" s="13" t="s">
        <v>282</v>
      </c>
      <c r="AI1" s="14" t="s">
        <v>243</v>
      </c>
      <c r="AJ1" s="16" t="s">
        <v>244</v>
      </c>
      <c r="AK1" s="15" t="s">
        <v>245</v>
      </c>
      <c r="AL1" s="16" t="s">
        <v>246</v>
      </c>
      <c r="AM1" s="15" t="s">
        <v>247</v>
      </c>
      <c r="AN1" s="15" t="s">
        <v>248</v>
      </c>
      <c r="AO1" s="16" t="s">
        <v>249</v>
      </c>
      <c r="AP1" s="13" t="s">
        <v>250</v>
      </c>
      <c r="AQ1" s="17" t="s">
        <v>251</v>
      </c>
      <c r="AR1" s="13" t="s">
        <v>252</v>
      </c>
      <c r="AS1" s="13" t="s">
        <v>283</v>
      </c>
      <c r="AT1" s="14" t="s">
        <v>253</v>
      </c>
      <c r="AU1" s="16" t="s">
        <v>254</v>
      </c>
      <c r="AV1" s="15" t="s">
        <v>255</v>
      </c>
      <c r="AW1" s="16" t="s">
        <v>256</v>
      </c>
      <c r="AX1" s="15" t="s">
        <v>257</v>
      </c>
      <c r="AY1" s="15" t="s">
        <v>258</v>
      </c>
      <c r="AZ1" s="16" t="s">
        <v>259</v>
      </c>
      <c r="BA1" s="20" t="s">
        <v>272</v>
      </c>
      <c r="BB1" s="13" t="s">
        <v>260</v>
      </c>
      <c r="BC1" s="17" t="s">
        <v>273</v>
      </c>
      <c r="BD1" s="13" t="s">
        <v>284</v>
      </c>
      <c r="BE1" s="16" t="s">
        <v>274</v>
      </c>
      <c r="BF1" s="17" t="s">
        <v>261</v>
      </c>
      <c r="BG1" s="17" t="s">
        <v>262</v>
      </c>
      <c r="BH1" s="17" t="s">
        <v>285</v>
      </c>
      <c r="BI1" s="13" t="s">
        <v>286</v>
      </c>
      <c r="BJ1" s="13" t="s">
        <v>263</v>
      </c>
      <c r="BK1" s="17" t="s">
        <v>287</v>
      </c>
      <c r="BL1" s="13" t="s">
        <v>288</v>
      </c>
      <c r="BM1" s="16" t="s">
        <v>275</v>
      </c>
      <c r="BN1" s="17" t="s">
        <v>264</v>
      </c>
      <c r="BO1" s="17" t="s">
        <v>265</v>
      </c>
      <c r="BP1" s="15" t="s">
        <v>289</v>
      </c>
      <c r="BQ1" s="13" t="s">
        <v>290</v>
      </c>
      <c r="BR1" s="13" t="s">
        <v>266</v>
      </c>
      <c r="BS1" s="15" t="s">
        <v>291</v>
      </c>
      <c r="BT1" s="13" t="s">
        <v>292</v>
      </c>
      <c r="BU1" s="16" t="s">
        <v>276</v>
      </c>
      <c r="BV1" s="17" t="s">
        <v>267</v>
      </c>
      <c r="BW1" s="19" t="s">
        <v>268</v>
      </c>
      <c r="BX1" s="15" t="s">
        <v>293</v>
      </c>
      <c r="BY1" s="13" t="s">
        <v>294</v>
      </c>
      <c r="BZ1" s="15" t="s">
        <v>277</v>
      </c>
      <c r="CA1" s="13" t="s">
        <v>269</v>
      </c>
      <c r="CB1" s="17" t="s">
        <v>278</v>
      </c>
      <c r="CC1" s="13" t="s">
        <v>279</v>
      </c>
      <c r="CD1" s="17" t="s">
        <v>280</v>
      </c>
      <c r="CE1" s="13" t="s">
        <v>19</v>
      </c>
      <c r="CF1" s="16" t="s">
        <v>270</v>
      </c>
      <c r="CG1" s="17" t="s">
        <v>295</v>
      </c>
      <c r="CH1" s="13" t="s">
        <v>296</v>
      </c>
      <c r="CI1" s="17" t="s">
        <v>271</v>
      </c>
      <c r="CJ1" s="17" t="s">
        <v>297</v>
      </c>
      <c r="CK1" s="17" t="s">
        <v>298</v>
      </c>
      <c r="CL1" s="17" t="s">
        <v>62</v>
      </c>
      <c r="CM1" s="13" t="s">
        <v>63</v>
      </c>
      <c r="CN1" s="26" t="s">
        <v>64</v>
      </c>
      <c r="CO1" s="27" t="s">
        <v>65</v>
      </c>
      <c r="CP1" s="27" t="s">
        <v>66</v>
      </c>
      <c r="CQ1" s="30" t="s">
        <v>67</v>
      </c>
      <c r="CR1" s="29" t="s">
        <v>68</v>
      </c>
      <c r="CS1" s="27" t="s">
        <v>69</v>
      </c>
      <c r="CT1" s="27" t="s">
        <v>70</v>
      </c>
      <c r="CU1" s="27" t="s">
        <v>71</v>
      </c>
      <c r="CV1" s="30" t="s">
        <v>72</v>
      </c>
      <c r="CW1" s="29" t="s">
        <v>73</v>
      </c>
      <c r="CX1" s="27" t="s">
        <v>74</v>
      </c>
      <c r="CY1" s="27" t="s">
        <v>75</v>
      </c>
      <c r="CZ1" s="27" t="s">
        <v>76</v>
      </c>
      <c r="DA1" s="30" t="s">
        <v>77</v>
      </c>
      <c r="DB1" s="29" t="s">
        <v>78</v>
      </c>
      <c r="DC1" s="27" t="s">
        <v>79</v>
      </c>
      <c r="DD1" s="27" t="s">
        <v>80</v>
      </c>
      <c r="DE1" s="27" t="s">
        <v>81</v>
      </c>
      <c r="DF1" s="30" t="s">
        <v>82</v>
      </c>
      <c r="DG1" s="29" t="s">
        <v>83</v>
      </c>
      <c r="DH1" s="27" t="s">
        <v>84</v>
      </c>
      <c r="DI1" s="28" t="s">
        <v>85</v>
      </c>
    </row>
    <row r="2" spans="1:113" ht="15" thickTop="1">
      <c r="A2" s="1">
        <v>2025</v>
      </c>
      <c r="B2" s="4">
        <f>+BD!M4</f>
        <v>1</v>
      </c>
      <c r="I2" s="3" t="s">
        <v>159</v>
      </c>
      <c r="T2" s="1" t="s">
        <v>159</v>
      </c>
      <c r="AE2" s="1" t="s">
        <v>159</v>
      </c>
      <c r="AP2" s="1" t="s">
        <v>159</v>
      </c>
      <c r="BA2" s="5">
        <f t="shared" ref="BA2" si="0">M2+X2+AI2+AT2</f>
        <v>0</v>
      </c>
      <c r="BB2" s="1" t="s">
        <v>159</v>
      </c>
      <c r="BE2" s="3">
        <f>Tabla1[[#This Row],[TIEMPO PRORROGADO HASTA
(1)]]-Tabla1[[#This Row],[TIEMPO PRORROGADO DESDE
(1)]]</f>
        <v>0</v>
      </c>
      <c r="BJ2" s="1" t="s">
        <v>159</v>
      </c>
      <c r="BM2" s="1">
        <f t="shared" ref="BM2" si="1">BO2-BN2</f>
        <v>0</v>
      </c>
      <c r="BR2" s="1" t="s">
        <v>159</v>
      </c>
      <c r="BU2" s="3">
        <f t="shared" ref="BU2" si="2">BW2-BV2</f>
        <v>0</v>
      </c>
      <c r="BZ2" s="3">
        <f t="shared" ref="BZ2" si="3">BU2+BM2+BE2</f>
        <v>0</v>
      </c>
      <c r="CA2" s="3" t="s">
        <v>159</v>
      </c>
      <c r="CF2" s="3" t="s">
        <v>159</v>
      </c>
      <c r="CN2" s="25"/>
      <c r="CO2" s="25"/>
      <c r="CP2" s="25"/>
      <c r="CR2" s="5">
        <v>0</v>
      </c>
      <c r="CS2" s="25"/>
      <c r="CT2" s="25"/>
      <c r="CU2" s="25"/>
      <c r="CW2" s="5">
        <v>0</v>
      </c>
      <c r="CX2" s="25"/>
      <c r="CY2" s="25"/>
      <c r="CZ2" s="25"/>
      <c r="DB2" s="5">
        <v>0</v>
      </c>
      <c r="DC2" s="25"/>
      <c r="DD2" s="25"/>
      <c r="DE2" s="25"/>
      <c r="DG2" s="5">
        <v>0</v>
      </c>
      <c r="DH2" s="25"/>
      <c r="DI2" s="25"/>
    </row>
    <row r="3" spans="1:113">
      <c r="A3" s="1">
        <v>2025</v>
      </c>
      <c r="B3" s="4">
        <f>+BD!M5</f>
        <v>2</v>
      </c>
      <c r="I3" s="3" t="s">
        <v>159</v>
      </c>
      <c r="T3" s="1" t="s">
        <v>159</v>
      </c>
      <c r="AE3" s="1" t="s">
        <v>159</v>
      </c>
      <c r="AP3" s="1" t="s">
        <v>159</v>
      </c>
      <c r="BA3" s="5">
        <f t="shared" ref="BA3:BA66" si="4">M3+X3+AI3+AT3</f>
        <v>0</v>
      </c>
      <c r="BB3" s="1" t="s">
        <v>159</v>
      </c>
      <c r="BE3" s="3">
        <f>Tabla1[[#This Row],[TIEMPO PRORROGADO HASTA
(1)]]-Tabla1[[#This Row],[TIEMPO PRORROGADO DESDE
(1)]]</f>
        <v>0</v>
      </c>
      <c r="BJ3" s="1" t="s">
        <v>159</v>
      </c>
      <c r="BM3" s="1">
        <f t="shared" ref="BM3:BM66" si="5">BO3-BN3</f>
        <v>0</v>
      </c>
      <c r="BR3" s="1" t="s">
        <v>159</v>
      </c>
      <c r="BU3" s="3">
        <f t="shared" ref="BU3:BU66" si="6">BW3-BV3</f>
        <v>0</v>
      </c>
      <c r="BZ3" s="3">
        <f t="shared" ref="BZ3:BZ66" si="7">BU3+BM3+BE3</f>
        <v>0</v>
      </c>
      <c r="CA3" s="3" t="s">
        <v>159</v>
      </c>
      <c r="CF3" s="3" t="s">
        <v>159</v>
      </c>
      <c r="CN3" s="25"/>
      <c r="CO3" s="25"/>
      <c r="CP3" s="25"/>
      <c r="CR3" s="5">
        <v>0</v>
      </c>
      <c r="CS3" s="25"/>
      <c r="CT3" s="25"/>
      <c r="CU3" s="25"/>
      <c r="CW3" s="5">
        <v>0</v>
      </c>
      <c r="CX3" s="25"/>
      <c r="CY3" s="25"/>
      <c r="CZ3" s="25"/>
      <c r="DB3" s="5">
        <v>0</v>
      </c>
      <c r="DC3" s="25"/>
      <c r="DD3" s="25"/>
      <c r="DE3" s="25"/>
      <c r="DG3" s="5">
        <v>0</v>
      </c>
      <c r="DH3" s="25"/>
      <c r="DI3" s="25"/>
    </row>
    <row r="4" spans="1:113">
      <c r="A4" s="1">
        <v>2025</v>
      </c>
      <c r="B4" s="4">
        <f>+BD!M6</f>
        <v>3</v>
      </c>
      <c r="I4" s="3" t="s">
        <v>159</v>
      </c>
      <c r="T4" s="1" t="s">
        <v>159</v>
      </c>
      <c r="AE4" s="1" t="s">
        <v>159</v>
      </c>
      <c r="AP4" s="1" t="s">
        <v>159</v>
      </c>
      <c r="BA4" s="5">
        <f t="shared" si="4"/>
        <v>0</v>
      </c>
      <c r="BB4" s="1" t="s">
        <v>159</v>
      </c>
      <c r="BE4" s="3">
        <f>Tabla1[[#This Row],[TIEMPO PRORROGADO HASTA
(1)]]-Tabla1[[#This Row],[TIEMPO PRORROGADO DESDE
(1)]]</f>
        <v>0</v>
      </c>
      <c r="BJ4" s="1" t="s">
        <v>159</v>
      </c>
      <c r="BM4" s="1">
        <f t="shared" si="5"/>
        <v>0</v>
      </c>
      <c r="BR4" s="1" t="s">
        <v>159</v>
      </c>
      <c r="BU4" s="3">
        <f t="shared" si="6"/>
        <v>0</v>
      </c>
      <c r="BZ4" s="3">
        <f t="shared" si="7"/>
        <v>0</v>
      </c>
      <c r="CA4" s="3" t="s">
        <v>159</v>
      </c>
      <c r="CF4" s="3" t="s">
        <v>159</v>
      </c>
      <c r="CN4" s="25"/>
      <c r="CO4" s="25"/>
      <c r="CP4" s="25"/>
      <c r="CR4" s="5">
        <v>0</v>
      </c>
      <c r="CS4" s="25"/>
      <c r="CT4" s="25"/>
      <c r="CU4" s="25"/>
      <c r="CW4" s="5">
        <v>0</v>
      </c>
      <c r="CX4" s="25"/>
      <c r="CY4" s="25"/>
      <c r="CZ4" s="25"/>
      <c r="DB4" s="5">
        <v>0</v>
      </c>
      <c r="DC4" s="25"/>
      <c r="DD4" s="25"/>
      <c r="DE4" s="25"/>
      <c r="DG4" s="5">
        <v>0</v>
      </c>
      <c r="DH4" s="25"/>
      <c r="DI4" s="25"/>
    </row>
    <row r="5" spans="1:113">
      <c r="A5" s="1">
        <v>2025</v>
      </c>
      <c r="B5" s="4">
        <f>+BD!M7</f>
        <v>4</v>
      </c>
      <c r="I5" s="3" t="s">
        <v>159</v>
      </c>
      <c r="T5" s="1" t="s">
        <v>159</v>
      </c>
      <c r="AE5" s="1" t="s">
        <v>159</v>
      </c>
      <c r="AP5" s="1" t="s">
        <v>159</v>
      </c>
      <c r="BA5" s="5">
        <f t="shared" si="4"/>
        <v>0</v>
      </c>
      <c r="BB5" s="1" t="s">
        <v>159</v>
      </c>
      <c r="BE5" s="3">
        <f>Tabla1[[#This Row],[TIEMPO PRORROGADO HASTA
(1)]]-Tabla1[[#This Row],[TIEMPO PRORROGADO DESDE
(1)]]</f>
        <v>0</v>
      </c>
      <c r="BJ5" s="1" t="s">
        <v>159</v>
      </c>
      <c r="BM5" s="1">
        <f t="shared" si="5"/>
        <v>0</v>
      </c>
      <c r="BR5" s="1" t="s">
        <v>159</v>
      </c>
      <c r="BU5" s="3">
        <f t="shared" si="6"/>
        <v>0</v>
      </c>
      <c r="BZ5" s="3">
        <f t="shared" si="7"/>
        <v>0</v>
      </c>
      <c r="CA5" s="3" t="s">
        <v>159</v>
      </c>
      <c r="CF5" s="3" t="s">
        <v>159</v>
      </c>
      <c r="CN5" s="25"/>
      <c r="CO5" s="25"/>
      <c r="CP5" s="25"/>
      <c r="CR5" s="5">
        <v>0</v>
      </c>
      <c r="CS5" s="25"/>
      <c r="CT5" s="25"/>
      <c r="CU5" s="25"/>
      <c r="CW5" s="5">
        <v>0</v>
      </c>
      <c r="CX5" s="25"/>
      <c r="CY5" s="25"/>
      <c r="CZ5" s="25"/>
      <c r="DB5" s="5">
        <v>0</v>
      </c>
      <c r="DC5" s="25"/>
      <c r="DD5" s="25"/>
      <c r="DE5" s="25"/>
      <c r="DG5" s="5">
        <v>0</v>
      </c>
      <c r="DH5" s="25"/>
      <c r="DI5" s="25"/>
    </row>
    <row r="6" spans="1:113">
      <c r="A6" s="1">
        <v>2025</v>
      </c>
      <c r="B6" s="4">
        <f>+BD!M8</f>
        <v>5</v>
      </c>
      <c r="I6" s="3" t="s">
        <v>159</v>
      </c>
      <c r="T6" s="1" t="s">
        <v>159</v>
      </c>
      <c r="AE6" s="1" t="s">
        <v>159</v>
      </c>
      <c r="AP6" s="1" t="s">
        <v>159</v>
      </c>
      <c r="BA6" s="5">
        <f t="shared" si="4"/>
        <v>0</v>
      </c>
      <c r="BB6" s="1" t="s">
        <v>159</v>
      </c>
      <c r="BE6" s="3">
        <f>Tabla1[[#This Row],[TIEMPO PRORROGADO HASTA
(1)]]-Tabla1[[#This Row],[TIEMPO PRORROGADO DESDE
(1)]]</f>
        <v>0</v>
      </c>
      <c r="BJ6" s="1" t="s">
        <v>159</v>
      </c>
      <c r="BM6" s="1">
        <f t="shared" si="5"/>
        <v>0</v>
      </c>
      <c r="BR6" s="1" t="s">
        <v>159</v>
      </c>
      <c r="BU6" s="3">
        <f t="shared" si="6"/>
        <v>0</v>
      </c>
      <c r="BZ6" s="3">
        <f t="shared" si="7"/>
        <v>0</v>
      </c>
      <c r="CA6" s="3" t="s">
        <v>159</v>
      </c>
      <c r="CF6" s="3" t="s">
        <v>159</v>
      </c>
      <c r="CN6" s="25"/>
      <c r="CO6" s="25"/>
      <c r="CP6" s="25"/>
      <c r="CR6" s="5">
        <v>0</v>
      </c>
      <c r="CS6" s="25"/>
      <c r="CT6" s="25"/>
      <c r="CU6" s="25"/>
      <c r="CW6" s="5">
        <v>0</v>
      </c>
      <c r="CX6" s="25"/>
      <c r="CY6" s="25"/>
      <c r="CZ6" s="25"/>
      <c r="DB6" s="5">
        <v>0</v>
      </c>
      <c r="DC6" s="25"/>
      <c r="DD6" s="25"/>
      <c r="DE6" s="25"/>
      <c r="DG6" s="5">
        <v>0</v>
      </c>
      <c r="DH6" s="25"/>
      <c r="DI6" s="25"/>
    </row>
    <row r="7" spans="1:113">
      <c r="A7" s="1">
        <v>2025</v>
      </c>
      <c r="B7" s="4">
        <f>+BD!M9</f>
        <v>6</v>
      </c>
      <c r="I7" s="3" t="s">
        <v>159</v>
      </c>
      <c r="T7" s="1" t="s">
        <v>159</v>
      </c>
      <c r="AE7" s="1" t="s">
        <v>159</v>
      </c>
      <c r="AP7" s="1" t="s">
        <v>159</v>
      </c>
      <c r="BA7" s="5">
        <f t="shared" si="4"/>
        <v>0</v>
      </c>
      <c r="BB7" s="1" t="s">
        <v>159</v>
      </c>
      <c r="BE7" s="3">
        <f>Tabla1[[#This Row],[TIEMPO PRORROGADO HASTA
(1)]]-Tabla1[[#This Row],[TIEMPO PRORROGADO DESDE
(1)]]</f>
        <v>0</v>
      </c>
      <c r="BJ7" s="1" t="s">
        <v>159</v>
      </c>
      <c r="BM7" s="1">
        <f t="shared" si="5"/>
        <v>0</v>
      </c>
      <c r="BR7" s="1" t="s">
        <v>159</v>
      </c>
      <c r="BU7" s="3">
        <f t="shared" si="6"/>
        <v>0</v>
      </c>
      <c r="BZ7" s="3">
        <f t="shared" si="7"/>
        <v>0</v>
      </c>
      <c r="CA7" s="3" t="s">
        <v>159</v>
      </c>
      <c r="CF7" s="3" t="s">
        <v>159</v>
      </c>
      <c r="CN7" s="25"/>
      <c r="CO7" s="25"/>
      <c r="CP7" s="25"/>
      <c r="CR7" s="5">
        <v>0</v>
      </c>
      <c r="CS7" s="25"/>
      <c r="CT7" s="25"/>
      <c r="CU7" s="25"/>
      <c r="CW7" s="5">
        <v>0</v>
      </c>
      <c r="CX7" s="25"/>
      <c r="CY7" s="25"/>
      <c r="CZ7" s="25"/>
      <c r="DB7" s="5">
        <v>0</v>
      </c>
      <c r="DC7" s="25"/>
      <c r="DD7" s="25"/>
      <c r="DE7" s="25"/>
      <c r="DG7" s="5">
        <v>0</v>
      </c>
      <c r="DH7" s="25"/>
      <c r="DI7" s="25"/>
    </row>
    <row r="8" spans="1:113">
      <c r="A8" s="1">
        <v>2025</v>
      </c>
      <c r="B8" s="4">
        <f>+BD!M10</f>
        <v>7</v>
      </c>
      <c r="I8" s="3" t="s">
        <v>159</v>
      </c>
      <c r="T8" s="1" t="s">
        <v>159</v>
      </c>
      <c r="AE8" s="1" t="s">
        <v>159</v>
      </c>
      <c r="AP8" s="1" t="s">
        <v>159</v>
      </c>
      <c r="BA8" s="5">
        <f t="shared" si="4"/>
        <v>0</v>
      </c>
      <c r="BB8" s="1" t="s">
        <v>159</v>
      </c>
      <c r="BE8" s="3">
        <f>Tabla1[[#This Row],[TIEMPO PRORROGADO HASTA
(1)]]-Tabla1[[#This Row],[TIEMPO PRORROGADO DESDE
(1)]]</f>
        <v>0</v>
      </c>
      <c r="BJ8" s="1" t="s">
        <v>159</v>
      </c>
      <c r="BM8" s="1">
        <f t="shared" si="5"/>
        <v>0</v>
      </c>
      <c r="BR8" s="1" t="s">
        <v>159</v>
      </c>
      <c r="BU8" s="3">
        <f t="shared" si="6"/>
        <v>0</v>
      </c>
      <c r="BZ8" s="3">
        <f t="shared" si="7"/>
        <v>0</v>
      </c>
      <c r="CA8" s="3" t="s">
        <v>159</v>
      </c>
      <c r="CF8" s="3" t="s">
        <v>159</v>
      </c>
      <c r="CN8" s="25"/>
      <c r="CO8" s="25"/>
      <c r="CP8" s="25"/>
      <c r="CR8" s="5">
        <v>0</v>
      </c>
      <c r="CS8" s="25"/>
      <c r="CT8" s="25"/>
      <c r="CU8" s="25"/>
      <c r="CW8" s="5">
        <v>0</v>
      </c>
      <c r="CX8" s="25"/>
      <c r="CY8" s="25"/>
      <c r="CZ8" s="25"/>
      <c r="DB8" s="5">
        <v>0</v>
      </c>
      <c r="DC8" s="25"/>
      <c r="DD8" s="25"/>
      <c r="DE8" s="25"/>
      <c r="DG8" s="5">
        <v>0</v>
      </c>
      <c r="DH8" s="25"/>
      <c r="DI8" s="25"/>
    </row>
    <row r="9" spans="1:113">
      <c r="A9" s="1">
        <v>2025</v>
      </c>
      <c r="B9" s="4">
        <f>+BD!M11</f>
        <v>8</v>
      </c>
      <c r="I9" s="3" t="s">
        <v>159</v>
      </c>
      <c r="T9" s="1" t="s">
        <v>159</v>
      </c>
      <c r="AE9" s="1" t="s">
        <v>159</v>
      </c>
      <c r="AP9" s="1" t="s">
        <v>159</v>
      </c>
      <c r="BA9" s="5">
        <f t="shared" si="4"/>
        <v>0</v>
      </c>
      <c r="BB9" s="1" t="s">
        <v>159</v>
      </c>
      <c r="BE9" s="3">
        <f>Tabla1[[#This Row],[TIEMPO PRORROGADO HASTA
(1)]]-Tabla1[[#This Row],[TIEMPO PRORROGADO DESDE
(1)]]</f>
        <v>0</v>
      </c>
      <c r="BJ9" s="1" t="s">
        <v>159</v>
      </c>
      <c r="BM9" s="1">
        <f t="shared" si="5"/>
        <v>0</v>
      </c>
      <c r="BR9" s="1" t="s">
        <v>159</v>
      </c>
      <c r="BU9" s="3">
        <f t="shared" si="6"/>
        <v>0</v>
      </c>
      <c r="BZ9" s="3">
        <f t="shared" si="7"/>
        <v>0</v>
      </c>
      <c r="CA9" s="3" t="s">
        <v>159</v>
      </c>
      <c r="CF9" s="3" t="s">
        <v>159</v>
      </c>
      <c r="CN9" s="25"/>
      <c r="CO9" s="25"/>
      <c r="CP9" s="25"/>
      <c r="CR9" s="5">
        <v>0</v>
      </c>
      <c r="CS9" s="25"/>
      <c r="CT9" s="25"/>
      <c r="CU9" s="25"/>
      <c r="CW9" s="5">
        <v>0</v>
      </c>
      <c r="CX9" s="25"/>
      <c r="CY9" s="25"/>
      <c r="CZ9" s="25"/>
      <c r="DB9" s="5">
        <v>0</v>
      </c>
      <c r="DC9" s="25"/>
      <c r="DD9" s="25"/>
      <c r="DE9" s="25"/>
      <c r="DG9" s="5">
        <v>0</v>
      </c>
      <c r="DH9" s="25"/>
      <c r="DI9" s="25"/>
    </row>
    <row r="10" spans="1:113">
      <c r="A10" s="1">
        <v>2025</v>
      </c>
      <c r="B10" s="4">
        <f>+BD!M12</f>
        <v>9</v>
      </c>
      <c r="I10" s="3" t="s">
        <v>159</v>
      </c>
      <c r="T10" s="1" t="s">
        <v>159</v>
      </c>
      <c r="AE10" s="1" t="s">
        <v>159</v>
      </c>
      <c r="AP10" s="1" t="s">
        <v>159</v>
      </c>
      <c r="BA10" s="5">
        <f t="shared" si="4"/>
        <v>0</v>
      </c>
      <c r="BB10" s="1" t="s">
        <v>159</v>
      </c>
      <c r="BE10" s="3">
        <f>Tabla1[[#This Row],[TIEMPO PRORROGADO HASTA
(1)]]-Tabla1[[#This Row],[TIEMPO PRORROGADO DESDE
(1)]]</f>
        <v>0</v>
      </c>
      <c r="BJ10" s="1" t="s">
        <v>159</v>
      </c>
      <c r="BM10" s="1">
        <f t="shared" si="5"/>
        <v>0</v>
      </c>
      <c r="BR10" s="1" t="s">
        <v>159</v>
      </c>
      <c r="BU10" s="3">
        <f t="shared" si="6"/>
        <v>0</v>
      </c>
      <c r="BZ10" s="3">
        <f t="shared" si="7"/>
        <v>0</v>
      </c>
      <c r="CA10" s="3" t="s">
        <v>159</v>
      </c>
      <c r="CF10" s="3" t="s">
        <v>159</v>
      </c>
      <c r="CN10" s="25"/>
      <c r="CO10" s="25"/>
      <c r="CP10" s="25"/>
      <c r="CR10" s="5">
        <v>0</v>
      </c>
      <c r="CS10" s="25"/>
      <c r="CT10" s="25"/>
      <c r="CU10" s="25"/>
      <c r="CW10" s="5">
        <v>0</v>
      </c>
      <c r="CX10" s="25"/>
      <c r="CY10" s="25"/>
      <c r="CZ10" s="25"/>
      <c r="DB10" s="5">
        <v>0</v>
      </c>
      <c r="DC10" s="25"/>
      <c r="DD10" s="25"/>
      <c r="DE10" s="25"/>
      <c r="DG10" s="5">
        <v>0</v>
      </c>
      <c r="DH10" s="25"/>
      <c r="DI10" s="25"/>
    </row>
    <row r="11" spans="1:113">
      <c r="A11" s="1">
        <v>2025</v>
      </c>
      <c r="B11" s="4">
        <f>+BD!M13</f>
        <v>10</v>
      </c>
      <c r="I11" s="3" t="s">
        <v>159</v>
      </c>
      <c r="T11" s="1" t="s">
        <v>159</v>
      </c>
      <c r="AE11" s="1" t="s">
        <v>159</v>
      </c>
      <c r="AP11" s="1" t="s">
        <v>159</v>
      </c>
      <c r="BA11" s="5">
        <f t="shared" si="4"/>
        <v>0</v>
      </c>
      <c r="BB11" s="1" t="s">
        <v>159</v>
      </c>
      <c r="BE11" s="3">
        <f>Tabla1[[#This Row],[TIEMPO PRORROGADO HASTA
(1)]]-Tabla1[[#This Row],[TIEMPO PRORROGADO DESDE
(1)]]</f>
        <v>0</v>
      </c>
      <c r="BJ11" s="1" t="s">
        <v>159</v>
      </c>
      <c r="BM11" s="1">
        <f t="shared" si="5"/>
        <v>0</v>
      </c>
      <c r="BR11" s="1" t="s">
        <v>159</v>
      </c>
      <c r="BU11" s="3">
        <f t="shared" si="6"/>
        <v>0</v>
      </c>
      <c r="BZ11" s="3">
        <f t="shared" si="7"/>
        <v>0</v>
      </c>
      <c r="CA11" s="3" t="s">
        <v>159</v>
      </c>
      <c r="CF11" s="3" t="s">
        <v>159</v>
      </c>
      <c r="CN11" s="25"/>
      <c r="CO11" s="25"/>
      <c r="CP11" s="25"/>
      <c r="CR11" s="5">
        <v>0</v>
      </c>
      <c r="CS11" s="25"/>
      <c r="CT11" s="25"/>
      <c r="CU11" s="25"/>
      <c r="CW11" s="5">
        <v>0</v>
      </c>
      <c r="CX11" s="25"/>
      <c r="CY11" s="25"/>
      <c r="CZ11" s="25"/>
      <c r="DB11" s="5">
        <v>0</v>
      </c>
      <c r="DC11" s="25"/>
      <c r="DD11" s="25"/>
      <c r="DE11" s="25"/>
      <c r="DG11" s="5">
        <v>0</v>
      </c>
      <c r="DH11" s="25"/>
      <c r="DI11" s="25"/>
    </row>
    <row r="12" spans="1:113">
      <c r="A12" s="1">
        <v>2025</v>
      </c>
      <c r="B12" s="4">
        <f>+BD!M14</f>
        <v>11</v>
      </c>
      <c r="I12" s="3" t="s">
        <v>159</v>
      </c>
      <c r="T12" s="1" t="s">
        <v>159</v>
      </c>
      <c r="AE12" s="1" t="s">
        <v>159</v>
      </c>
      <c r="AP12" s="1" t="s">
        <v>159</v>
      </c>
      <c r="BA12" s="5">
        <f t="shared" si="4"/>
        <v>0</v>
      </c>
      <c r="BB12" s="1" t="s">
        <v>159</v>
      </c>
      <c r="BE12" s="3">
        <f>Tabla1[[#This Row],[TIEMPO PRORROGADO HASTA
(1)]]-Tabla1[[#This Row],[TIEMPO PRORROGADO DESDE
(1)]]</f>
        <v>0</v>
      </c>
      <c r="BJ12" s="1" t="s">
        <v>159</v>
      </c>
      <c r="BM12" s="1">
        <f t="shared" si="5"/>
        <v>0</v>
      </c>
      <c r="BR12" s="1" t="s">
        <v>159</v>
      </c>
      <c r="BU12" s="3">
        <f t="shared" si="6"/>
        <v>0</v>
      </c>
      <c r="BZ12" s="3">
        <f t="shared" si="7"/>
        <v>0</v>
      </c>
      <c r="CA12" s="3" t="s">
        <v>159</v>
      </c>
      <c r="CF12" s="3" t="s">
        <v>159</v>
      </c>
      <c r="CN12" s="25"/>
      <c r="CO12" s="25"/>
      <c r="CP12" s="25"/>
      <c r="CR12" s="5">
        <v>0</v>
      </c>
      <c r="CS12" s="25"/>
      <c r="CT12" s="25"/>
      <c r="CU12" s="25"/>
      <c r="CW12" s="5">
        <v>0</v>
      </c>
      <c r="CX12" s="25"/>
      <c r="CY12" s="25"/>
      <c r="CZ12" s="25"/>
      <c r="DB12" s="5">
        <v>0</v>
      </c>
      <c r="DC12" s="25"/>
      <c r="DD12" s="25"/>
      <c r="DE12" s="25"/>
      <c r="DG12" s="5">
        <v>0</v>
      </c>
      <c r="DH12" s="25"/>
      <c r="DI12" s="25"/>
    </row>
    <row r="13" spans="1:113">
      <c r="A13" s="1">
        <v>2025</v>
      </c>
      <c r="B13" s="4">
        <f>+BD!M15</f>
        <v>12</v>
      </c>
      <c r="I13" s="3" t="s">
        <v>159</v>
      </c>
      <c r="T13" s="1" t="s">
        <v>159</v>
      </c>
      <c r="AE13" s="1" t="s">
        <v>159</v>
      </c>
      <c r="AP13" s="1" t="s">
        <v>159</v>
      </c>
      <c r="BA13" s="5">
        <f t="shared" si="4"/>
        <v>0</v>
      </c>
      <c r="BB13" s="1" t="s">
        <v>159</v>
      </c>
      <c r="BE13" s="3">
        <f>Tabla1[[#This Row],[TIEMPO PRORROGADO HASTA
(1)]]-Tabla1[[#This Row],[TIEMPO PRORROGADO DESDE
(1)]]</f>
        <v>0</v>
      </c>
      <c r="BJ13" s="1" t="s">
        <v>159</v>
      </c>
      <c r="BM13" s="1">
        <f t="shared" si="5"/>
        <v>0</v>
      </c>
      <c r="BR13" s="1" t="s">
        <v>159</v>
      </c>
      <c r="BU13" s="3">
        <f t="shared" si="6"/>
        <v>0</v>
      </c>
      <c r="BZ13" s="3">
        <f t="shared" si="7"/>
        <v>0</v>
      </c>
      <c r="CA13" s="3" t="s">
        <v>159</v>
      </c>
      <c r="CF13" s="3" t="s">
        <v>159</v>
      </c>
      <c r="CN13" s="25"/>
      <c r="CO13" s="25"/>
      <c r="CP13" s="25"/>
      <c r="CR13" s="5">
        <v>0</v>
      </c>
      <c r="CS13" s="25"/>
      <c r="CT13" s="25"/>
      <c r="CU13" s="25"/>
      <c r="CW13" s="5">
        <v>0</v>
      </c>
      <c r="CX13" s="25"/>
      <c r="CY13" s="25"/>
      <c r="CZ13" s="25"/>
      <c r="DB13" s="5">
        <v>0</v>
      </c>
      <c r="DC13" s="25"/>
      <c r="DD13" s="25"/>
      <c r="DE13" s="25"/>
      <c r="DG13" s="5">
        <v>0</v>
      </c>
      <c r="DH13" s="25"/>
      <c r="DI13" s="25"/>
    </row>
    <row r="14" spans="1:113">
      <c r="A14" s="1">
        <v>2025</v>
      </c>
      <c r="B14" s="4">
        <f>+BD!M16</f>
        <v>13</v>
      </c>
      <c r="I14" s="3" t="s">
        <v>159</v>
      </c>
      <c r="T14" s="1" t="s">
        <v>159</v>
      </c>
      <c r="AE14" s="1" t="s">
        <v>159</v>
      </c>
      <c r="AP14" s="1" t="s">
        <v>159</v>
      </c>
      <c r="BA14" s="5">
        <f t="shared" si="4"/>
        <v>0</v>
      </c>
      <c r="BB14" s="1" t="s">
        <v>159</v>
      </c>
      <c r="BE14" s="3">
        <f>Tabla1[[#This Row],[TIEMPO PRORROGADO HASTA
(1)]]-Tabla1[[#This Row],[TIEMPO PRORROGADO DESDE
(1)]]</f>
        <v>0</v>
      </c>
      <c r="BJ14" s="1" t="s">
        <v>159</v>
      </c>
      <c r="BM14" s="1">
        <f t="shared" si="5"/>
        <v>0</v>
      </c>
      <c r="BR14" s="1" t="s">
        <v>159</v>
      </c>
      <c r="BU14" s="3">
        <f t="shared" si="6"/>
        <v>0</v>
      </c>
      <c r="BZ14" s="3">
        <f t="shared" si="7"/>
        <v>0</v>
      </c>
      <c r="CA14" s="3" t="s">
        <v>159</v>
      </c>
      <c r="CF14" s="3" t="s">
        <v>159</v>
      </c>
      <c r="CN14" s="25"/>
      <c r="CO14" s="25"/>
      <c r="CP14" s="25"/>
      <c r="CR14" s="5">
        <v>0</v>
      </c>
      <c r="CS14" s="25"/>
      <c r="CT14" s="25"/>
      <c r="CU14" s="25"/>
      <c r="CW14" s="5">
        <v>0</v>
      </c>
      <c r="CX14" s="25"/>
      <c r="CY14" s="25"/>
      <c r="CZ14" s="25"/>
      <c r="DB14" s="5">
        <v>0</v>
      </c>
      <c r="DC14" s="25"/>
      <c r="DD14" s="25"/>
      <c r="DE14" s="25"/>
      <c r="DG14" s="5">
        <v>0</v>
      </c>
      <c r="DH14" s="25"/>
      <c r="DI14" s="25"/>
    </row>
    <row r="15" spans="1:113">
      <c r="A15" s="1">
        <v>2025</v>
      </c>
      <c r="B15" s="4">
        <f>+BD!M17</f>
        <v>14</v>
      </c>
      <c r="I15" s="3" t="s">
        <v>159</v>
      </c>
      <c r="T15" s="1" t="s">
        <v>159</v>
      </c>
      <c r="AE15" s="1" t="s">
        <v>159</v>
      </c>
      <c r="AP15" s="1" t="s">
        <v>159</v>
      </c>
      <c r="BA15" s="5">
        <f t="shared" si="4"/>
        <v>0</v>
      </c>
      <c r="BB15" s="1" t="s">
        <v>159</v>
      </c>
      <c r="BE15" s="3">
        <f>Tabla1[[#This Row],[TIEMPO PRORROGADO HASTA
(1)]]-Tabla1[[#This Row],[TIEMPO PRORROGADO DESDE
(1)]]</f>
        <v>0</v>
      </c>
      <c r="BJ15" s="1" t="s">
        <v>159</v>
      </c>
      <c r="BM15" s="1">
        <f t="shared" si="5"/>
        <v>0</v>
      </c>
      <c r="BR15" s="1" t="s">
        <v>159</v>
      </c>
      <c r="BU15" s="3">
        <f t="shared" si="6"/>
        <v>0</v>
      </c>
      <c r="BZ15" s="3">
        <f t="shared" si="7"/>
        <v>0</v>
      </c>
      <c r="CA15" s="3" t="s">
        <v>159</v>
      </c>
      <c r="CF15" s="3" t="s">
        <v>159</v>
      </c>
      <c r="CN15" s="25"/>
      <c r="CO15" s="25"/>
      <c r="CP15" s="25"/>
      <c r="CR15" s="5">
        <v>0</v>
      </c>
      <c r="CS15" s="25"/>
      <c r="CT15" s="25"/>
      <c r="CU15" s="25"/>
      <c r="CW15" s="5">
        <v>0</v>
      </c>
      <c r="CX15" s="25"/>
      <c r="CY15" s="25"/>
      <c r="CZ15" s="25"/>
      <c r="DB15" s="5">
        <v>0</v>
      </c>
      <c r="DC15" s="25"/>
      <c r="DD15" s="25"/>
      <c r="DE15" s="25"/>
      <c r="DG15" s="5">
        <v>0</v>
      </c>
      <c r="DH15" s="25"/>
      <c r="DI15" s="25"/>
    </row>
    <row r="16" spans="1:113">
      <c r="A16" s="1">
        <v>2025</v>
      </c>
      <c r="B16" s="4">
        <f>+BD!M18</f>
        <v>15</v>
      </c>
      <c r="I16" s="3" t="s">
        <v>159</v>
      </c>
      <c r="T16" s="1" t="s">
        <v>159</v>
      </c>
      <c r="AE16" s="1" t="s">
        <v>159</v>
      </c>
      <c r="AP16" s="1" t="s">
        <v>159</v>
      </c>
      <c r="BA16" s="5">
        <f t="shared" si="4"/>
        <v>0</v>
      </c>
      <c r="BB16" s="1" t="s">
        <v>159</v>
      </c>
      <c r="BE16" s="3">
        <f>Tabla1[[#This Row],[TIEMPO PRORROGADO HASTA
(1)]]-Tabla1[[#This Row],[TIEMPO PRORROGADO DESDE
(1)]]</f>
        <v>0</v>
      </c>
      <c r="BJ16" s="1" t="s">
        <v>159</v>
      </c>
      <c r="BM16" s="1">
        <f t="shared" si="5"/>
        <v>0</v>
      </c>
      <c r="BR16" s="1" t="s">
        <v>159</v>
      </c>
      <c r="BU16" s="3">
        <f t="shared" si="6"/>
        <v>0</v>
      </c>
      <c r="BZ16" s="3">
        <f t="shared" si="7"/>
        <v>0</v>
      </c>
      <c r="CA16" s="3" t="s">
        <v>159</v>
      </c>
      <c r="CF16" s="3" t="s">
        <v>159</v>
      </c>
      <c r="CN16" s="25"/>
      <c r="CO16" s="25"/>
      <c r="CP16" s="25"/>
      <c r="CR16" s="5">
        <v>0</v>
      </c>
      <c r="CS16" s="25"/>
      <c r="CT16" s="25"/>
      <c r="CU16" s="25"/>
      <c r="CW16" s="5">
        <v>0</v>
      </c>
      <c r="CX16" s="25"/>
      <c r="CY16" s="25"/>
      <c r="CZ16" s="25"/>
      <c r="DB16" s="5">
        <v>0</v>
      </c>
      <c r="DC16" s="25"/>
      <c r="DD16" s="25"/>
      <c r="DE16" s="25"/>
      <c r="DG16" s="5">
        <v>0</v>
      </c>
      <c r="DH16" s="25"/>
      <c r="DI16" s="25"/>
    </row>
    <row r="17" spans="1:113">
      <c r="A17" s="1">
        <v>2025</v>
      </c>
      <c r="B17" s="4">
        <f>+BD!M19</f>
        <v>16</v>
      </c>
      <c r="I17" s="3" t="s">
        <v>159</v>
      </c>
      <c r="T17" s="1" t="s">
        <v>159</v>
      </c>
      <c r="AE17" s="1" t="s">
        <v>159</v>
      </c>
      <c r="AP17" s="1" t="s">
        <v>159</v>
      </c>
      <c r="BA17" s="5">
        <f t="shared" si="4"/>
        <v>0</v>
      </c>
      <c r="BB17" s="1" t="s">
        <v>159</v>
      </c>
      <c r="BE17" s="3">
        <f>Tabla1[[#This Row],[TIEMPO PRORROGADO HASTA
(1)]]-Tabla1[[#This Row],[TIEMPO PRORROGADO DESDE
(1)]]</f>
        <v>0</v>
      </c>
      <c r="BJ17" s="1" t="s">
        <v>159</v>
      </c>
      <c r="BM17" s="1">
        <f t="shared" si="5"/>
        <v>0</v>
      </c>
      <c r="BR17" s="1" t="s">
        <v>159</v>
      </c>
      <c r="BU17" s="3">
        <f t="shared" si="6"/>
        <v>0</v>
      </c>
      <c r="BZ17" s="3">
        <f t="shared" si="7"/>
        <v>0</v>
      </c>
      <c r="CA17" s="3" t="s">
        <v>159</v>
      </c>
      <c r="CF17" s="3" t="s">
        <v>159</v>
      </c>
      <c r="CN17" s="25"/>
      <c r="CO17" s="25"/>
      <c r="CP17" s="25"/>
      <c r="CR17" s="5">
        <v>0</v>
      </c>
      <c r="CS17" s="25"/>
      <c r="CT17" s="25"/>
      <c r="CU17" s="25"/>
      <c r="CW17" s="5">
        <v>0</v>
      </c>
      <c r="CX17" s="25"/>
      <c r="CY17" s="25"/>
      <c r="CZ17" s="25"/>
      <c r="DB17" s="5">
        <v>0</v>
      </c>
      <c r="DC17" s="25"/>
      <c r="DD17" s="25"/>
      <c r="DE17" s="25"/>
      <c r="DG17" s="5">
        <v>0</v>
      </c>
      <c r="DH17" s="25"/>
      <c r="DI17" s="25"/>
    </row>
    <row r="18" spans="1:113">
      <c r="A18" s="1">
        <v>2025</v>
      </c>
      <c r="B18" s="4">
        <f>+BD!M20</f>
        <v>17</v>
      </c>
      <c r="I18" s="3" t="s">
        <v>159</v>
      </c>
      <c r="T18" s="1" t="s">
        <v>159</v>
      </c>
      <c r="AE18" s="1" t="s">
        <v>159</v>
      </c>
      <c r="AP18" s="1" t="s">
        <v>159</v>
      </c>
      <c r="BA18" s="5">
        <f t="shared" si="4"/>
        <v>0</v>
      </c>
      <c r="BB18" s="1" t="s">
        <v>159</v>
      </c>
      <c r="BE18" s="3">
        <f>Tabla1[[#This Row],[TIEMPO PRORROGADO HASTA
(1)]]-Tabla1[[#This Row],[TIEMPO PRORROGADO DESDE
(1)]]</f>
        <v>0</v>
      </c>
      <c r="BJ18" s="1" t="s">
        <v>159</v>
      </c>
      <c r="BM18" s="1">
        <f t="shared" si="5"/>
        <v>0</v>
      </c>
      <c r="BR18" s="1" t="s">
        <v>159</v>
      </c>
      <c r="BU18" s="3">
        <f t="shared" si="6"/>
        <v>0</v>
      </c>
      <c r="BZ18" s="3">
        <f t="shared" si="7"/>
        <v>0</v>
      </c>
      <c r="CA18" s="3" t="s">
        <v>159</v>
      </c>
      <c r="CF18" s="3" t="s">
        <v>159</v>
      </c>
      <c r="CN18" s="25"/>
      <c r="CO18" s="25"/>
      <c r="CP18" s="25"/>
      <c r="CR18" s="5">
        <v>0</v>
      </c>
      <c r="CS18" s="25"/>
      <c r="CT18" s="25"/>
      <c r="CU18" s="25"/>
      <c r="CW18" s="5">
        <v>0</v>
      </c>
      <c r="CX18" s="25"/>
      <c r="CY18" s="25"/>
      <c r="CZ18" s="25"/>
      <c r="DB18" s="5">
        <v>0</v>
      </c>
      <c r="DC18" s="25"/>
      <c r="DD18" s="25"/>
      <c r="DE18" s="25"/>
      <c r="DG18" s="5">
        <v>0</v>
      </c>
      <c r="DH18" s="25"/>
      <c r="DI18" s="25"/>
    </row>
    <row r="19" spans="1:113">
      <c r="A19" s="1">
        <v>2025</v>
      </c>
      <c r="B19" s="4">
        <f>+BD!M21</f>
        <v>18</v>
      </c>
      <c r="I19" s="3" t="s">
        <v>159</v>
      </c>
      <c r="T19" s="1" t="s">
        <v>159</v>
      </c>
      <c r="AE19" s="1" t="s">
        <v>159</v>
      </c>
      <c r="AP19" s="1" t="s">
        <v>159</v>
      </c>
      <c r="BA19" s="5">
        <f t="shared" si="4"/>
        <v>0</v>
      </c>
      <c r="BB19" s="1" t="s">
        <v>159</v>
      </c>
      <c r="BE19" s="3">
        <f>Tabla1[[#This Row],[TIEMPO PRORROGADO HASTA
(1)]]-Tabla1[[#This Row],[TIEMPO PRORROGADO DESDE
(1)]]</f>
        <v>0</v>
      </c>
      <c r="BJ19" s="1" t="s">
        <v>159</v>
      </c>
      <c r="BM19" s="1">
        <f t="shared" si="5"/>
        <v>0</v>
      </c>
      <c r="BR19" s="1" t="s">
        <v>159</v>
      </c>
      <c r="BU19" s="3">
        <f t="shared" si="6"/>
        <v>0</v>
      </c>
      <c r="BZ19" s="3">
        <f t="shared" si="7"/>
        <v>0</v>
      </c>
      <c r="CA19" s="3" t="s">
        <v>159</v>
      </c>
      <c r="CF19" s="3" t="s">
        <v>159</v>
      </c>
      <c r="CN19" s="25"/>
      <c r="CO19" s="25"/>
      <c r="CP19" s="25"/>
      <c r="CR19" s="5">
        <v>0</v>
      </c>
      <c r="CS19" s="25"/>
      <c r="CT19" s="25"/>
      <c r="CU19" s="25"/>
      <c r="CW19" s="5">
        <v>0</v>
      </c>
      <c r="CX19" s="25"/>
      <c r="CY19" s="25"/>
      <c r="CZ19" s="25"/>
      <c r="DB19" s="5">
        <v>0</v>
      </c>
      <c r="DC19" s="25"/>
      <c r="DD19" s="25"/>
      <c r="DE19" s="25"/>
      <c r="DG19" s="5">
        <v>0</v>
      </c>
      <c r="DH19" s="25"/>
      <c r="DI19" s="25"/>
    </row>
    <row r="20" spans="1:113">
      <c r="A20" s="1">
        <v>2025</v>
      </c>
      <c r="B20" s="4">
        <f>+BD!M22</f>
        <v>19</v>
      </c>
      <c r="I20" s="3" t="s">
        <v>159</v>
      </c>
      <c r="T20" s="1" t="s">
        <v>159</v>
      </c>
      <c r="AE20" s="1" t="s">
        <v>159</v>
      </c>
      <c r="AP20" s="1" t="s">
        <v>159</v>
      </c>
      <c r="BA20" s="5">
        <f t="shared" si="4"/>
        <v>0</v>
      </c>
      <c r="BB20" s="1" t="s">
        <v>159</v>
      </c>
      <c r="BE20" s="3">
        <f>Tabla1[[#This Row],[TIEMPO PRORROGADO HASTA
(1)]]-Tabla1[[#This Row],[TIEMPO PRORROGADO DESDE
(1)]]</f>
        <v>0</v>
      </c>
      <c r="BJ20" s="1" t="s">
        <v>159</v>
      </c>
      <c r="BM20" s="1">
        <f t="shared" si="5"/>
        <v>0</v>
      </c>
      <c r="BR20" s="1" t="s">
        <v>159</v>
      </c>
      <c r="BU20" s="3">
        <f t="shared" si="6"/>
        <v>0</v>
      </c>
      <c r="BZ20" s="3">
        <f t="shared" si="7"/>
        <v>0</v>
      </c>
      <c r="CA20" s="3" t="s">
        <v>159</v>
      </c>
      <c r="CF20" s="3" t="s">
        <v>159</v>
      </c>
      <c r="CN20" s="25"/>
      <c r="CO20" s="25"/>
      <c r="CP20" s="25"/>
      <c r="CR20" s="5">
        <v>0</v>
      </c>
      <c r="CS20" s="25"/>
      <c r="CT20" s="25"/>
      <c r="CU20" s="25"/>
      <c r="CW20" s="5">
        <v>0</v>
      </c>
      <c r="CX20" s="25"/>
      <c r="CY20" s="25"/>
      <c r="CZ20" s="25"/>
      <c r="DB20" s="5">
        <v>0</v>
      </c>
      <c r="DC20" s="25"/>
      <c r="DD20" s="25"/>
      <c r="DE20" s="25"/>
      <c r="DG20" s="5">
        <v>0</v>
      </c>
      <c r="DH20" s="25"/>
      <c r="DI20" s="25"/>
    </row>
    <row r="21" spans="1:113">
      <c r="A21" s="1">
        <v>2025</v>
      </c>
      <c r="B21" s="4">
        <f>+BD!M23</f>
        <v>20</v>
      </c>
      <c r="I21" s="3" t="s">
        <v>159</v>
      </c>
      <c r="T21" s="1" t="s">
        <v>159</v>
      </c>
      <c r="AE21" s="1" t="s">
        <v>159</v>
      </c>
      <c r="AP21" s="1" t="s">
        <v>159</v>
      </c>
      <c r="BA21" s="5">
        <f t="shared" si="4"/>
        <v>0</v>
      </c>
      <c r="BB21" s="1" t="s">
        <v>159</v>
      </c>
      <c r="BE21" s="3">
        <f>Tabla1[[#This Row],[TIEMPO PRORROGADO HASTA
(1)]]-Tabla1[[#This Row],[TIEMPO PRORROGADO DESDE
(1)]]</f>
        <v>0</v>
      </c>
      <c r="BJ21" s="1" t="s">
        <v>159</v>
      </c>
      <c r="BM21" s="1">
        <f t="shared" si="5"/>
        <v>0</v>
      </c>
      <c r="BR21" s="1" t="s">
        <v>159</v>
      </c>
      <c r="BU21" s="3">
        <f t="shared" si="6"/>
        <v>0</v>
      </c>
      <c r="BZ21" s="3">
        <f t="shared" si="7"/>
        <v>0</v>
      </c>
      <c r="CA21" s="3" t="s">
        <v>159</v>
      </c>
      <c r="CF21" s="3" t="s">
        <v>159</v>
      </c>
      <c r="CN21" s="25"/>
      <c r="CO21" s="25"/>
      <c r="CP21" s="25"/>
      <c r="CR21" s="5">
        <v>0</v>
      </c>
      <c r="CS21" s="25"/>
      <c r="CT21" s="25"/>
      <c r="CU21" s="25"/>
      <c r="CW21" s="5">
        <v>0</v>
      </c>
      <c r="CX21" s="25"/>
      <c r="CY21" s="25"/>
      <c r="CZ21" s="25"/>
      <c r="DB21" s="5">
        <v>0</v>
      </c>
      <c r="DC21" s="25"/>
      <c r="DD21" s="25"/>
      <c r="DE21" s="25"/>
      <c r="DG21" s="5">
        <v>0</v>
      </c>
      <c r="DH21" s="25"/>
      <c r="DI21" s="25"/>
    </row>
    <row r="22" spans="1:113">
      <c r="A22" s="1">
        <v>2025</v>
      </c>
      <c r="B22" s="4">
        <f>+BD!M24</f>
        <v>21</v>
      </c>
      <c r="I22" s="3" t="s">
        <v>159</v>
      </c>
      <c r="T22" s="1" t="s">
        <v>159</v>
      </c>
      <c r="AE22" s="1" t="s">
        <v>159</v>
      </c>
      <c r="AP22" s="1" t="s">
        <v>159</v>
      </c>
      <c r="BA22" s="5">
        <f t="shared" si="4"/>
        <v>0</v>
      </c>
      <c r="BB22" s="1" t="s">
        <v>159</v>
      </c>
      <c r="BE22" s="3">
        <f>Tabla1[[#This Row],[TIEMPO PRORROGADO HASTA
(1)]]-Tabla1[[#This Row],[TIEMPO PRORROGADO DESDE
(1)]]</f>
        <v>0</v>
      </c>
      <c r="BJ22" s="1" t="s">
        <v>159</v>
      </c>
      <c r="BM22" s="1">
        <f t="shared" si="5"/>
        <v>0</v>
      </c>
      <c r="BR22" s="1" t="s">
        <v>159</v>
      </c>
      <c r="BU22" s="3">
        <f t="shared" si="6"/>
        <v>0</v>
      </c>
      <c r="BZ22" s="3">
        <f t="shared" si="7"/>
        <v>0</v>
      </c>
      <c r="CA22" s="3" t="s">
        <v>159</v>
      </c>
      <c r="CF22" s="3" t="s">
        <v>159</v>
      </c>
      <c r="CN22" s="25"/>
      <c r="CO22" s="25"/>
      <c r="CP22" s="25"/>
      <c r="CR22" s="5">
        <v>0</v>
      </c>
      <c r="CS22" s="25"/>
      <c r="CT22" s="25"/>
      <c r="CU22" s="25"/>
      <c r="CW22" s="5">
        <v>0</v>
      </c>
      <c r="CX22" s="25"/>
      <c r="CY22" s="25"/>
      <c r="CZ22" s="25"/>
      <c r="DB22" s="5">
        <v>0</v>
      </c>
      <c r="DC22" s="25"/>
      <c r="DD22" s="25"/>
      <c r="DE22" s="25"/>
      <c r="DG22" s="5">
        <v>0</v>
      </c>
      <c r="DH22" s="25"/>
      <c r="DI22" s="25"/>
    </row>
    <row r="23" spans="1:113">
      <c r="A23" s="1">
        <v>2025</v>
      </c>
      <c r="B23" s="4">
        <f>+BD!M25</f>
        <v>22</v>
      </c>
      <c r="I23" s="3" t="s">
        <v>159</v>
      </c>
      <c r="T23" s="1" t="s">
        <v>159</v>
      </c>
      <c r="AE23" s="1" t="s">
        <v>159</v>
      </c>
      <c r="AP23" s="1" t="s">
        <v>159</v>
      </c>
      <c r="BA23" s="5">
        <f t="shared" si="4"/>
        <v>0</v>
      </c>
      <c r="BB23" s="1" t="s">
        <v>159</v>
      </c>
      <c r="BE23" s="3">
        <f>Tabla1[[#This Row],[TIEMPO PRORROGADO HASTA
(1)]]-Tabla1[[#This Row],[TIEMPO PRORROGADO DESDE
(1)]]</f>
        <v>0</v>
      </c>
      <c r="BJ23" s="1" t="s">
        <v>159</v>
      </c>
      <c r="BM23" s="1">
        <f t="shared" si="5"/>
        <v>0</v>
      </c>
      <c r="BR23" s="1" t="s">
        <v>159</v>
      </c>
      <c r="BU23" s="3">
        <f t="shared" si="6"/>
        <v>0</v>
      </c>
      <c r="BZ23" s="3">
        <f t="shared" si="7"/>
        <v>0</v>
      </c>
      <c r="CA23" s="3" t="s">
        <v>159</v>
      </c>
      <c r="CF23" s="3" t="s">
        <v>159</v>
      </c>
      <c r="CN23" s="25"/>
      <c r="CO23" s="25"/>
      <c r="CP23" s="25"/>
      <c r="CR23" s="5">
        <v>0</v>
      </c>
      <c r="CS23" s="25"/>
      <c r="CT23" s="25"/>
      <c r="CU23" s="25"/>
      <c r="CW23" s="5">
        <v>0</v>
      </c>
      <c r="CX23" s="25"/>
      <c r="CY23" s="25"/>
      <c r="CZ23" s="25"/>
      <c r="DB23" s="5">
        <v>0</v>
      </c>
      <c r="DC23" s="25"/>
      <c r="DD23" s="25"/>
      <c r="DE23" s="25"/>
      <c r="DG23" s="5">
        <v>0</v>
      </c>
      <c r="DH23" s="25"/>
      <c r="DI23" s="25"/>
    </row>
    <row r="24" spans="1:113">
      <c r="A24" s="1">
        <v>2025</v>
      </c>
      <c r="B24" s="4">
        <f>+BD!M26</f>
        <v>23</v>
      </c>
      <c r="I24" s="3" t="s">
        <v>159</v>
      </c>
      <c r="T24" s="1" t="s">
        <v>159</v>
      </c>
      <c r="AE24" s="1" t="s">
        <v>159</v>
      </c>
      <c r="AP24" s="1" t="s">
        <v>159</v>
      </c>
      <c r="BA24" s="5">
        <f t="shared" si="4"/>
        <v>0</v>
      </c>
      <c r="BB24" s="1" t="s">
        <v>159</v>
      </c>
      <c r="BE24" s="3">
        <f>Tabla1[[#This Row],[TIEMPO PRORROGADO HASTA
(1)]]-Tabla1[[#This Row],[TIEMPO PRORROGADO DESDE
(1)]]</f>
        <v>0</v>
      </c>
      <c r="BJ24" s="1" t="s">
        <v>159</v>
      </c>
      <c r="BM24" s="1">
        <f t="shared" si="5"/>
        <v>0</v>
      </c>
      <c r="BR24" s="1" t="s">
        <v>159</v>
      </c>
      <c r="BU24" s="3">
        <f t="shared" si="6"/>
        <v>0</v>
      </c>
      <c r="BZ24" s="3">
        <f t="shared" si="7"/>
        <v>0</v>
      </c>
      <c r="CA24" s="3" t="s">
        <v>159</v>
      </c>
      <c r="CF24" s="3" t="s">
        <v>159</v>
      </c>
      <c r="CN24" s="25"/>
      <c r="CO24" s="25"/>
      <c r="CP24" s="25"/>
      <c r="CR24" s="5">
        <v>0</v>
      </c>
      <c r="CS24" s="25"/>
      <c r="CT24" s="25"/>
      <c r="CU24" s="25"/>
      <c r="CW24" s="5">
        <v>0</v>
      </c>
      <c r="CX24" s="25"/>
      <c r="CY24" s="25"/>
      <c r="CZ24" s="25"/>
      <c r="DB24" s="5">
        <v>0</v>
      </c>
      <c r="DC24" s="25"/>
      <c r="DD24" s="25"/>
      <c r="DE24" s="25"/>
      <c r="DG24" s="5">
        <v>0</v>
      </c>
      <c r="DH24" s="25"/>
      <c r="DI24" s="25"/>
    </row>
    <row r="25" spans="1:113">
      <c r="A25" s="1">
        <v>2025</v>
      </c>
      <c r="B25" s="4">
        <f>+BD!M27</f>
        <v>24</v>
      </c>
      <c r="I25" s="3" t="s">
        <v>159</v>
      </c>
      <c r="T25" s="1" t="s">
        <v>159</v>
      </c>
      <c r="AE25" s="1" t="s">
        <v>159</v>
      </c>
      <c r="AP25" s="1" t="s">
        <v>159</v>
      </c>
      <c r="BA25" s="5">
        <f t="shared" si="4"/>
        <v>0</v>
      </c>
      <c r="BB25" s="1" t="s">
        <v>159</v>
      </c>
      <c r="BE25" s="3">
        <f>Tabla1[[#This Row],[TIEMPO PRORROGADO HASTA
(1)]]-Tabla1[[#This Row],[TIEMPO PRORROGADO DESDE
(1)]]</f>
        <v>0</v>
      </c>
      <c r="BJ25" s="1" t="s">
        <v>159</v>
      </c>
      <c r="BM25" s="1">
        <f t="shared" si="5"/>
        <v>0</v>
      </c>
      <c r="BR25" s="1" t="s">
        <v>159</v>
      </c>
      <c r="BU25" s="3">
        <f t="shared" si="6"/>
        <v>0</v>
      </c>
      <c r="BZ25" s="3">
        <f t="shared" si="7"/>
        <v>0</v>
      </c>
      <c r="CA25" s="3" t="s">
        <v>159</v>
      </c>
      <c r="CF25" s="3" t="s">
        <v>159</v>
      </c>
      <c r="CN25" s="25"/>
      <c r="CO25" s="25"/>
      <c r="CP25" s="25"/>
      <c r="CR25" s="5">
        <v>0</v>
      </c>
      <c r="CS25" s="25"/>
      <c r="CT25" s="25"/>
      <c r="CU25" s="25"/>
      <c r="CW25" s="5">
        <v>0</v>
      </c>
      <c r="CX25" s="25"/>
      <c r="CY25" s="25"/>
      <c r="CZ25" s="25"/>
      <c r="DB25" s="5">
        <v>0</v>
      </c>
      <c r="DC25" s="25"/>
      <c r="DD25" s="25"/>
      <c r="DE25" s="25"/>
      <c r="DG25" s="5">
        <v>0</v>
      </c>
      <c r="DH25" s="25"/>
      <c r="DI25" s="25"/>
    </row>
    <row r="26" spans="1:113">
      <c r="A26" s="1">
        <v>2025</v>
      </c>
      <c r="B26" s="4">
        <f>+BD!M28</f>
        <v>25</v>
      </c>
      <c r="I26" s="3" t="s">
        <v>159</v>
      </c>
      <c r="T26" s="1" t="s">
        <v>159</v>
      </c>
      <c r="AE26" s="1" t="s">
        <v>159</v>
      </c>
      <c r="AP26" s="1" t="s">
        <v>159</v>
      </c>
      <c r="BA26" s="5">
        <f t="shared" si="4"/>
        <v>0</v>
      </c>
      <c r="BB26" s="1" t="s">
        <v>159</v>
      </c>
      <c r="BE26" s="3">
        <f>Tabla1[[#This Row],[TIEMPO PRORROGADO HASTA
(1)]]-Tabla1[[#This Row],[TIEMPO PRORROGADO DESDE
(1)]]</f>
        <v>0</v>
      </c>
      <c r="BJ26" s="1" t="s">
        <v>159</v>
      </c>
      <c r="BM26" s="1">
        <f t="shared" si="5"/>
        <v>0</v>
      </c>
      <c r="BR26" s="1" t="s">
        <v>159</v>
      </c>
      <c r="BU26" s="3">
        <f t="shared" si="6"/>
        <v>0</v>
      </c>
      <c r="BZ26" s="3">
        <f t="shared" si="7"/>
        <v>0</v>
      </c>
      <c r="CA26" s="3" t="s">
        <v>159</v>
      </c>
      <c r="CF26" s="3" t="s">
        <v>159</v>
      </c>
      <c r="CN26" s="25"/>
      <c r="CO26" s="25"/>
      <c r="CP26" s="25"/>
      <c r="CR26" s="5">
        <v>0</v>
      </c>
      <c r="CS26" s="25"/>
      <c r="CT26" s="25"/>
      <c r="CU26" s="25"/>
      <c r="CW26" s="5">
        <v>0</v>
      </c>
      <c r="CX26" s="25"/>
      <c r="CY26" s="25"/>
      <c r="CZ26" s="25"/>
      <c r="DB26" s="5">
        <v>0</v>
      </c>
      <c r="DC26" s="25"/>
      <c r="DD26" s="25"/>
      <c r="DE26" s="25"/>
      <c r="DG26" s="5">
        <v>0</v>
      </c>
      <c r="DH26" s="25"/>
      <c r="DI26" s="25"/>
    </row>
    <row r="27" spans="1:113">
      <c r="A27" s="1">
        <v>2025</v>
      </c>
      <c r="B27" s="4">
        <f>+BD!M29</f>
        <v>26</v>
      </c>
      <c r="I27" s="3" t="s">
        <v>159</v>
      </c>
      <c r="T27" s="1" t="s">
        <v>159</v>
      </c>
      <c r="AE27" s="1" t="s">
        <v>159</v>
      </c>
      <c r="AP27" s="1" t="s">
        <v>159</v>
      </c>
      <c r="BA27" s="5">
        <f t="shared" si="4"/>
        <v>0</v>
      </c>
      <c r="BB27" s="1" t="s">
        <v>159</v>
      </c>
      <c r="BE27" s="3">
        <f>Tabla1[[#This Row],[TIEMPO PRORROGADO HASTA
(1)]]-Tabla1[[#This Row],[TIEMPO PRORROGADO DESDE
(1)]]</f>
        <v>0</v>
      </c>
      <c r="BJ27" s="1" t="s">
        <v>159</v>
      </c>
      <c r="BM27" s="1">
        <f t="shared" si="5"/>
        <v>0</v>
      </c>
      <c r="BR27" s="1" t="s">
        <v>159</v>
      </c>
      <c r="BU27" s="3">
        <f t="shared" si="6"/>
        <v>0</v>
      </c>
      <c r="BZ27" s="3">
        <f t="shared" si="7"/>
        <v>0</v>
      </c>
      <c r="CA27" s="3" t="s">
        <v>159</v>
      </c>
      <c r="CF27" s="3" t="s">
        <v>159</v>
      </c>
      <c r="CN27" s="25"/>
      <c r="CO27" s="25"/>
      <c r="CP27" s="25"/>
      <c r="CR27" s="5">
        <v>0</v>
      </c>
      <c r="CS27" s="25"/>
      <c r="CT27" s="25"/>
      <c r="CU27" s="25"/>
      <c r="CW27" s="5">
        <v>0</v>
      </c>
      <c r="CX27" s="25"/>
      <c r="CY27" s="25"/>
      <c r="CZ27" s="25"/>
      <c r="DB27" s="5">
        <v>0</v>
      </c>
      <c r="DC27" s="25"/>
      <c r="DD27" s="25"/>
      <c r="DE27" s="25"/>
      <c r="DG27" s="5">
        <v>0</v>
      </c>
      <c r="DH27" s="25"/>
      <c r="DI27" s="25"/>
    </row>
    <row r="28" spans="1:113">
      <c r="A28" s="1">
        <v>2025</v>
      </c>
      <c r="B28" s="4">
        <f>+BD!M30</f>
        <v>27</v>
      </c>
      <c r="I28" s="3" t="s">
        <v>159</v>
      </c>
      <c r="T28" s="1" t="s">
        <v>159</v>
      </c>
      <c r="AE28" s="1" t="s">
        <v>159</v>
      </c>
      <c r="AP28" s="1" t="s">
        <v>159</v>
      </c>
      <c r="BA28" s="5">
        <f t="shared" si="4"/>
        <v>0</v>
      </c>
      <c r="BB28" s="1" t="s">
        <v>159</v>
      </c>
      <c r="BE28" s="3">
        <f>Tabla1[[#This Row],[TIEMPO PRORROGADO HASTA
(1)]]-Tabla1[[#This Row],[TIEMPO PRORROGADO DESDE
(1)]]</f>
        <v>0</v>
      </c>
      <c r="BJ28" s="1" t="s">
        <v>159</v>
      </c>
      <c r="BM28" s="1">
        <f t="shared" si="5"/>
        <v>0</v>
      </c>
      <c r="BR28" s="1" t="s">
        <v>159</v>
      </c>
      <c r="BU28" s="3">
        <f t="shared" si="6"/>
        <v>0</v>
      </c>
      <c r="BZ28" s="3">
        <f t="shared" si="7"/>
        <v>0</v>
      </c>
      <c r="CA28" s="3" t="s">
        <v>159</v>
      </c>
      <c r="CF28" s="3" t="s">
        <v>159</v>
      </c>
      <c r="CN28" s="25"/>
      <c r="CO28" s="25"/>
      <c r="CP28" s="25"/>
      <c r="CR28" s="5">
        <v>0</v>
      </c>
      <c r="CS28" s="25"/>
      <c r="CT28" s="25"/>
      <c r="CU28" s="25"/>
      <c r="CW28" s="5">
        <v>0</v>
      </c>
      <c r="CX28" s="25"/>
      <c r="CY28" s="25"/>
      <c r="CZ28" s="25"/>
      <c r="DB28" s="5">
        <v>0</v>
      </c>
      <c r="DC28" s="25"/>
      <c r="DD28" s="25"/>
      <c r="DE28" s="25"/>
      <c r="DG28" s="5">
        <v>0</v>
      </c>
      <c r="DH28" s="25"/>
      <c r="DI28" s="25"/>
    </row>
    <row r="29" spans="1:113">
      <c r="A29" s="1">
        <v>2025</v>
      </c>
      <c r="B29" s="4">
        <f>+BD!M31</f>
        <v>28</v>
      </c>
      <c r="I29" s="3" t="s">
        <v>159</v>
      </c>
      <c r="T29" s="1" t="s">
        <v>159</v>
      </c>
      <c r="AE29" s="1" t="s">
        <v>159</v>
      </c>
      <c r="AP29" s="1" t="s">
        <v>159</v>
      </c>
      <c r="BA29" s="5">
        <f t="shared" si="4"/>
        <v>0</v>
      </c>
      <c r="BB29" s="1" t="s">
        <v>159</v>
      </c>
      <c r="BE29" s="3">
        <f>Tabla1[[#This Row],[TIEMPO PRORROGADO HASTA
(1)]]-Tabla1[[#This Row],[TIEMPO PRORROGADO DESDE
(1)]]</f>
        <v>0</v>
      </c>
      <c r="BJ29" s="1" t="s">
        <v>159</v>
      </c>
      <c r="BM29" s="1">
        <f t="shared" si="5"/>
        <v>0</v>
      </c>
      <c r="BR29" s="1" t="s">
        <v>159</v>
      </c>
      <c r="BU29" s="3">
        <f t="shared" si="6"/>
        <v>0</v>
      </c>
      <c r="BZ29" s="3">
        <f t="shared" si="7"/>
        <v>0</v>
      </c>
      <c r="CA29" s="3" t="s">
        <v>159</v>
      </c>
      <c r="CF29" s="3" t="s">
        <v>159</v>
      </c>
      <c r="CN29" s="25"/>
      <c r="CO29" s="25"/>
      <c r="CP29" s="25"/>
      <c r="CR29" s="5">
        <v>0</v>
      </c>
      <c r="CS29" s="25"/>
      <c r="CT29" s="25"/>
      <c r="CU29" s="25"/>
      <c r="CW29" s="5">
        <v>0</v>
      </c>
      <c r="CX29" s="25"/>
      <c r="CY29" s="25"/>
      <c r="CZ29" s="25"/>
      <c r="DB29" s="5">
        <v>0</v>
      </c>
      <c r="DC29" s="25"/>
      <c r="DD29" s="25"/>
      <c r="DE29" s="25"/>
      <c r="DG29" s="5">
        <v>0</v>
      </c>
      <c r="DH29" s="25"/>
      <c r="DI29" s="25"/>
    </row>
    <row r="30" spans="1:113">
      <c r="A30" s="1">
        <v>2025</v>
      </c>
      <c r="B30" s="4">
        <f>+BD!M32</f>
        <v>29</v>
      </c>
      <c r="I30" s="3" t="s">
        <v>159</v>
      </c>
      <c r="T30" s="1" t="s">
        <v>159</v>
      </c>
      <c r="AE30" s="1" t="s">
        <v>159</v>
      </c>
      <c r="AP30" s="1" t="s">
        <v>159</v>
      </c>
      <c r="BA30" s="5">
        <f t="shared" si="4"/>
        <v>0</v>
      </c>
      <c r="BB30" s="1" t="s">
        <v>159</v>
      </c>
      <c r="BE30" s="3">
        <f>Tabla1[[#This Row],[TIEMPO PRORROGADO HASTA
(1)]]-Tabla1[[#This Row],[TIEMPO PRORROGADO DESDE
(1)]]</f>
        <v>0</v>
      </c>
      <c r="BJ30" s="1" t="s">
        <v>159</v>
      </c>
      <c r="BM30" s="1">
        <f t="shared" si="5"/>
        <v>0</v>
      </c>
      <c r="BR30" s="1" t="s">
        <v>159</v>
      </c>
      <c r="BU30" s="3">
        <f t="shared" si="6"/>
        <v>0</v>
      </c>
      <c r="BZ30" s="3">
        <f t="shared" si="7"/>
        <v>0</v>
      </c>
      <c r="CA30" s="3" t="s">
        <v>159</v>
      </c>
      <c r="CF30" s="3" t="s">
        <v>159</v>
      </c>
      <c r="CN30" s="25"/>
      <c r="CO30" s="25"/>
      <c r="CP30" s="25"/>
      <c r="CR30" s="5">
        <v>0</v>
      </c>
      <c r="CS30" s="25"/>
      <c r="CT30" s="25"/>
      <c r="CU30" s="25"/>
      <c r="CW30" s="5">
        <v>0</v>
      </c>
      <c r="CX30" s="25"/>
      <c r="CY30" s="25"/>
      <c r="CZ30" s="25"/>
      <c r="DB30" s="5">
        <v>0</v>
      </c>
      <c r="DC30" s="25"/>
      <c r="DD30" s="25"/>
      <c r="DE30" s="25"/>
      <c r="DG30" s="5">
        <v>0</v>
      </c>
      <c r="DH30" s="25"/>
      <c r="DI30" s="25"/>
    </row>
    <row r="31" spans="1:113">
      <c r="A31" s="1">
        <v>2025</v>
      </c>
      <c r="B31" s="4">
        <f>+BD!M33</f>
        <v>30</v>
      </c>
      <c r="I31" s="3" t="s">
        <v>159</v>
      </c>
      <c r="T31" s="1" t="s">
        <v>159</v>
      </c>
      <c r="AE31" s="1" t="s">
        <v>159</v>
      </c>
      <c r="AP31" s="1" t="s">
        <v>159</v>
      </c>
      <c r="BA31" s="5">
        <f t="shared" si="4"/>
        <v>0</v>
      </c>
      <c r="BB31" s="1" t="s">
        <v>159</v>
      </c>
      <c r="BE31" s="3">
        <f>Tabla1[[#This Row],[TIEMPO PRORROGADO HASTA
(1)]]-Tabla1[[#This Row],[TIEMPO PRORROGADO DESDE
(1)]]</f>
        <v>0</v>
      </c>
      <c r="BJ31" s="1" t="s">
        <v>159</v>
      </c>
      <c r="BM31" s="1">
        <f t="shared" si="5"/>
        <v>0</v>
      </c>
      <c r="BR31" s="1" t="s">
        <v>159</v>
      </c>
      <c r="BU31" s="3">
        <f t="shared" si="6"/>
        <v>0</v>
      </c>
      <c r="BZ31" s="3">
        <f t="shared" si="7"/>
        <v>0</v>
      </c>
      <c r="CA31" s="3" t="s">
        <v>159</v>
      </c>
      <c r="CF31" s="3" t="s">
        <v>159</v>
      </c>
      <c r="CN31" s="25"/>
      <c r="CO31" s="25"/>
      <c r="CP31" s="25"/>
      <c r="CR31" s="5">
        <v>0</v>
      </c>
      <c r="CS31" s="25"/>
      <c r="CT31" s="25"/>
      <c r="CU31" s="25"/>
      <c r="CW31" s="5">
        <v>0</v>
      </c>
      <c r="CX31" s="25"/>
      <c r="CY31" s="25"/>
      <c r="CZ31" s="25"/>
      <c r="DB31" s="5">
        <v>0</v>
      </c>
      <c r="DC31" s="25"/>
      <c r="DD31" s="25"/>
      <c r="DE31" s="25"/>
      <c r="DG31" s="5">
        <v>0</v>
      </c>
      <c r="DH31" s="25"/>
      <c r="DI31" s="25"/>
    </row>
    <row r="32" spans="1:113">
      <c r="A32" s="1">
        <v>2025</v>
      </c>
      <c r="B32" s="4">
        <f>+BD!M34</f>
        <v>31</v>
      </c>
      <c r="I32" s="3" t="s">
        <v>159</v>
      </c>
      <c r="T32" s="1" t="s">
        <v>159</v>
      </c>
      <c r="AE32" s="1" t="s">
        <v>159</v>
      </c>
      <c r="AP32" s="1" t="s">
        <v>159</v>
      </c>
      <c r="BA32" s="5">
        <f t="shared" si="4"/>
        <v>0</v>
      </c>
      <c r="BB32" s="1" t="s">
        <v>159</v>
      </c>
      <c r="BE32" s="3">
        <f>Tabla1[[#This Row],[TIEMPO PRORROGADO HASTA
(1)]]-Tabla1[[#This Row],[TIEMPO PRORROGADO DESDE
(1)]]</f>
        <v>0</v>
      </c>
      <c r="BJ32" s="1" t="s">
        <v>159</v>
      </c>
      <c r="BM32" s="1">
        <f t="shared" si="5"/>
        <v>0</v>
      </c>
      <c r="BR32" s="1" t="s">
        <v>159</v>
      </c>
      <c r="BU32" s="3">
        <f t="shared" si="6"/>
        <v>0</v>
      </c>
      <c r="BZ32" s="3">
        <f t="shared" si="7"/>
        <v>0</v>
      </c>
      <c r="CA32" s="3" t="s">
        <v>159</v>
      </c>
      <c r="CF32" s="3" t="s">
        <v>159</v>
      </c>
      <c r="CN32" s="25"/>
      <c r="CO32" s="25"/>
      <c r="CP32" s="25"/>
      <c r="CR32" s="5">
        <v>0</v>
      </c>
      <c r="CS32" s="25"/>
      <c r="CT32" s="25"/>
      <c r="CU32" s="25"/>
      <c r="CW32" s="5">
        <v>0</v>
      </c>
      <c r="CX32" s="25"/>
      <c r="CY32" s="25"/>
      <c r="CZ32" s="25"/>
      <c r="DB32" s="5">
        <v>0</v>
      </c>
      <c r="DC32" s="25"/>
      <c r="DD32" s="25"/>
      <c r="DE32" s="25"/>
      <c r="DG32" s="5">
        <v>0</v>
      </c>
      <c r="DH32" s="25"/>
      <c r="DI32" s="25"/>
    </row>
    <row r="33" spans="1:113">
      <c r="A33" s="1">
        <v>2025</v>
      </c>
      <c r="B33" s="4">
        <f>+BD!M35</f>
        <v>32</v>
      </c>
      <c r="I33" s="3" t="s">
        <v>159</v>
      </c>
      <c r="T33" s="1" t="s">
        <v>159</v>
      </c>
      <c r="AE33" s="1" t="s">
        <v>159</v>
      </c>
      <c r="AP33" s="1" t="s">
        <v>159</v>
      </c>
      <c r="BA33" s="5">
        <f t="shared" si="4"/>
        <v>0</v>
      </c>
      <c r="BB33" s="1" t="s">
        <v>159</v>
      </c>
      <c r="BE33" s="3">
        <f>Tabla1[[#This Row],[TIEMPO PRORROGADO HASTA
(1)]]-Tabla1[[#This Row],[TIEMPO PRORROGADO DESDE
(1)]]</f>
        <v>0</v>
      </c>
      <c r="BJ33" s="1" t="s">
        <v>159</v>
      </c>
      <c r="BM33" s="1">
        <f t="shared" si="5"/>
        <v>0</v>
      </c>
      <c r="BR33" s="1" t="s">
        <v>159</v>
      </c>
      <c r="BU33" s="3">
        <f t="shared" si="6"/>
        <v>0</v>
      </c>
      <c r="BZ33" s="3">
        <f t="shared" si="7"/>
        <v>0</v>
      </c>
      <c r="CA33" s="3" t="s">
        <v>159</v>
      </c>
      <c r="CF33" s="3" t="s">
        <v>159</v>
      </c>
      <c r="CN33" s="25"/>
      <c r="CO33" s="25"/>
      <c r="CP33" s="25"/>
      <c r="CR33" s="5">
        <v>0</v>
      </c>
      <c r="CS33" s="25"/>
      <c r="CT33" s="25"/>
      <c r="CU33" s="25"/>
      <c r="CW33" s="5">
        <v>0</v>
      </c>
      <c r="CX33" s="25"/>
      <c r="CY33" s="25"/>
      <c r="CZ33" s="25"/>
      <c r="DB33" s="5">
        <v>0</v>
      </c>
      <c r="DC33" s="25"/>
      <c r="DD33" s="25"/>
      <c r="DE33" s="25"/>
      <c r="DG33" s="5">
        <v>0</v>
      </c>
      <c r="DH33" s="25"/>
      <c r="DI33" s="25"/>
    </row>
    <row r="34" spans="1:113">
      <c r="A34" s="1">
        <v>2025</v>
      </c>
      <c r="B34" s="4">
        <f>+BD!M36</f>
        <v>33</v>
      </c>
      <c r="I34" s="3" t="s">
        <v>159</v>
      </c>
      <c r="T34" s="1" t="s">
        <v>159</v>
      </c>
      <c r="AE34" s="1" t="s">
        <v>159</v>
      </c>
      <c r="AP34" s="1" t="s">
        <v>159</v>
      </c>
      <c r="BA34" s="5">
        <f t="shared" si="4"/>
        <v>0</v>
      </c>
      <c r="BB34" s="1" t="s">
        <v>159</v>
      </c>
      <c r="BE34" s="3">
        <f>Tabla1[[#This Row],[TIEMPO PRORROGADO HASTA
(1)]]-Tabla1[[#This Row],[TIEMPO PRORROGADO DESDE
(1)]]</f>
        <v>0</v>
      </c>
      <c r="BJ34" s="1" t="s">
        <v>159</v>
      </c>
      <c r="BM34" s="1">
        <f t="shared" si="5"/>
        <v>0</v>
      </c>
      <c r="BR34" s="1" t="s">
        <v>159</v>
      </c>
      <c r="BU34" s="3">
        <f t="shared" si="6"/>
        <v>0</v>
      </c>
      <c r="BZ34" s="3">
        <f t="shared" si="7"/>
        <v>0</v>
      </c>
      <c r="CA34" s="3" t="s">
        <v>159</v>
      </c>
      <c r="CF34" s="3" t="s">
        <v>159</v>
      </c>
      <c r="CN34" s="25"/>
      <c r="CO34" s="25"/>
      <c r="CP34" s="25"/>
      <c r="CR34" s="5">
        <v>0</v>
      </c>
      <c r="CS34" s="25"/>
      <c r="CT34" s="25"/>
      <c r="CU34" s="25"/>
      <c r="CW34" s="5">
        <v>0</v>
      </c>
      <c r="CX34" s="25"/>
      <c r="CY34" s="25"/>
      <c r="CZ34" s="25"/>
      <c r="DB34" s="5">
        <v>0</v>
      </c>
      <c r="DC34" s="25"/>
      <c r="DD34" s="25"/>
      <c r="DE34" s="25"/>
      <c r="DG34" s="5">
        <v>0</v>
      </c>
      <c r="DH34" s="25"/>
      <c r="DI34" s="25"/>
    </row>
    <row r="35" spans="1:113">
      <c r="A35" s="1">
        <v>2025</v>
      </c>
      <c r="B35" s="4">
        <f>+BD!M37</f>
        <v>34</v>
      </c>
      <c r="I35" s="3" t="s">
        <v>159</v>
      </c>
      <c r="T35" s="1" t="s">
        <v>159</v>
      </c>
      <c r="AE35" s="1" t="s">
        <v>159</v>
      </c>
      <c r="AP35" s="1" t="s">
        <v>159</v>
      </c>
      <c r="BA35" s="5">
        <f t="shared" si="4"/>
        <v>0</v>
      </c>
      <c r="BB35" s="1" t="s">
        <v>159</v>
      </c>
      <c r="BE35" s="3">
        <f>Tabla1[[#This Row],[TIEMPO PRORROGADO HASTA
(1)]]-Tabla1[[#This Row],[TIEMPO PRORROGADO DESDE
(1)]]</f>
        <v>0</v>
      </c>
      <c r="BJ35" s="1" t="s">
        <v>159</v>
      </c>
      <c r="BM35" s="1">
        <f t="shared" si="5"/>
        <v>0</v>
      </c>
      <c r="BR35" s="1" t="s">
        <v>159</v>
      </c>
      <c r="BU35" s="3">
        <f t="shared" si="6"/>
        <v>0</v>
      </c>
      <c r="BZ35" s="3">
        <f t="shared" si="7"/>
        <v>0</v>
      </c>
      <c r="CA35" s="3" t="s">
        <v>159</v>
      </c>
      <c r="CF35" s="3" t="s">
        <v>159</v>
      </c>
      <c r="CN35" s="25"/>
      <c r="CO35" s="25"/>
      <c r="CP35" s="25"/>
      <c r="CR35" s="5">
        <v>0</v>
      </c>
      <c r="CS35" s="25"/>
      <c r="CT35" s="25"/>
      <c r="CU35" s="25"/>
      <c r="CW35" s="5">
        <v>0</v>
      </c>
      <c r="CX35" s="25"/>
      <c r="CY35" s="25"/>
      <c r="CZ35" s="25"/>
      <c r="DB35" s="5">
        <v>0</v>
      </c>
      <c r="DC35" s="25"/>
      <c r="DD35" s="25"/>
      <c r="DE35" s="25"/>
      <c r="DG35" s="5">
        <v>0</v>
      </c>
      <c r="DH35" s="25"/>
      <c r="DI35" s="25"/>
    </row>
    <row r="36" spans="1:113">
      <c r="A36" s="1">
        <v>2025</v>
      </c>
      <c r="B36" s="4">
        <f>+BD!M38</f>
        <v>35</v>
      </c>
      <c r="I36" s="3" t="s">
        <v>159</v>
      </c>
      <c r="T36" s="1" t="s">
        <v>159</v>
      </c>
      <c r="AE36" s="1" t="s">
        <v>159</v>
      </c>
      <c r="AP36" s="1" t="s">
        <v>159</v>
      </c>
      <c r="BA36" s="5">
        <f t="shared" si="4"/>
        <v>0</v>
      </c>
      <c r="BB36" s="1" t="s">
        <v>159</v>
      </c>
      <c r="BE36" s="3">
        <f>Tabla1[[#This Row],[TIEMPO PRORROGADO HASTA
(1)]]-Tabla1[[#This Row],[TIEMPO PRORROGADO DESDE
(1)]]</f>
        <v>0</v>
      </c>
      <c r="BJ36" s="1" t="s">
        <v>159</v>
      </c>
      <c r="BM36" s="1">
        <f t="shared" si="5"/>
        <v>0</v>
      </c>
      <c r="BR36" s="1" t="s">
        <v>159</v>
      </c>
      <c r="BU36" s="3">
        <f t="shared" si="6"/>
        <v>0</v>
      </c>
      <c r="BZ36" s="3">
        <f t="shared" si="7"/>
        <v>0</v>
      </c>
      <c r="CA36" s="3" t="s">
        <v>159</v>
      </c>
      <c r="CF36" s="3" t="s">
        <v>159</v>
      </c>
      <c r="CN36" s="25"/>
      <c r="CO36" s="25"/>
      <c r="CP36" s="25"/>
      <c r="CR36" s="5">
        <v>0</v>
      </c>
      <c r="CS36" s="25"/>
      <c r="CT36" s="25"/>
      <c r="CU36" s="25"/>
      <c r="CW36" s="5">
        <v>0</v>
      </c>
      <c r="CX36" s="25"/>
      <c r="CY36" s="25"/>
      <c r="CZ36" s="25"/>
      <c r="DB36" s="5">
        <v>0</v>
      </c>
      <c r="DC36" s="25"/>
      <c r="DD36" s="25"/>
      <c r="DE36" s="25"/>
      <c r="DG36" s="5">
        <v>0</v>
      </c>
      <c r="DH36" s="25"/>
      <c r="DI36" s="25"/>
    </row>
    <row r="37" spans="1:113">
      <c r="A37" s="1">
        <v>2025</v>
      </c>
      <c r="B37" s="4">
        <f>+BD!M39</f>
        <v>36</v>
      </c>
      <c r="I37" s="3" t="s">
        <v>159</v>
      </c>
      <c r="T37" s="1" t="s">
        <v>159</v>
      </c>
      <c r="AE37" s="1" t="s">
        <v>159</v>
      </c>
      <c r="AP37" s="1" t="s">
        <v>159</v>
      </c>
      <c r="BA37" s="5">
        <f t="shared" si="4"/>
        <v>0</v>
      </c>
      <c r="BB37" s="1" t="s">
        <v>159</v>
      </c>
      <c r="BE37" s="3">
        <f>Tabla1[[#This Row],[TIEMPO PRORROGADO HASTA
(1)]]-Tabla1[[#This Row],[TIEMPO PRORROGADO DESDE
(1)]]</f>
        <v>0</v>
      </c>
      <c r="BJ37" s="1" t="s">
        <v>159</v>
      </c>
      <c r="BM37" s="1">
        <f t="shared" si="5"/>
        <v>0</v>
      </c>
      <c r="BR37" s="1" t="s">
        <v>159</v>
      </c>
      <c r="BU37" s="3">
        <f t="shared" si="6"/>
        <v>0</v>
      </c>
      <c r="BZ37" s="3">
        <f t="shared" si="7"/>
        <v>0</v>
      </c>
      <c r="CA37" s="3" t="s">
        <v>159</v>
      </c>
      <c r="CF37" s="3" t="s">
        <v>159</v>
      </c>
      <c r="CN37" s="25"/>
      <c r="CO37" s="25"/>
      <c r="CP37" s="25"/>
      <c r="CR37" s="5">
        <v>0</v>
      </c>
      <c r="CS37" s="25"/>
      <c r="CT37" s="25"/>
      <c r="CU37" s="25"/>
      <c r="CW37" s="5">
        <v>0</v>
      </c>
      <c r="CX37" s="25"/>
      <c r="CY37" s="25"/>
      <c r="CZ37" s="25"/>
      <c r="DB37" s="5">
        <v>0</v>
      </c>
      <c r="DC37" s="25"/>
      <c r="DD37" s="25"/>
      <c r="DE37" s="25"/>
      <c r="DG37" s="5">
        <v>0</v>
      </c>
      <c r="DH37" s="25"/>
      <c r="DI37" s="25"/>
    </row>
    <row r="38" spans="1:113">
      <c r="A38" s="1">
        <v>2025</v>
      </c>
      <c r="B38" s="4">
        <f>+BD!M40</f>
        <v>37</v>
      </c>
      <c r="I38" s="3" t="s">
        <v>159</v>
      </c>
      <c r="T38" s="1" t="s">
        <v>159</v>
      </c>
      <c r="AE38" s="1" t="s">
        <v>159</v>
      </c>
      <c r="AP38" s="1" t="s">
        <v>159</v>
      </c>
      <c r="BA38" s="5">
        <f t="shared" si="4"/>
        <v>0</v>
      </c>
      <c r="BB38" s="1" t="s">
        <v>159</v>
      </c>
      <c r="BE38" s="3">
        <f>Tabla1[[#This Row],[TIEMPO PRORROGADO HASTA
(1)]]-Tabla1[[#This Row],[TIEMPO PRORROGADO DESDE
(1)]]</f>
        <v>0</v>
      </c>
      <c r="BJ38" s="1" t="s">
        <v>159</v>
      </c>
      <c r="BM38" s="1">
        <f t="shared" si="5"/>
        <v>0</v>
      </c>
      <c r="BR38" s="1" t="s">
        <v>159</v>
      </c>
      <c r="BU38" s="3">
        <f t="shared" si="6"/>
        <v>0</v>
      </c>
      <c r="BZ38" s="3">
        <f t="shared" si="7"/>
        <v>0</v>
      </c>
      <c r="CA38" s="3" t="s">
        <v>159</v>
      </c>
      <c r="CF38" s="3" t="s">
        <v>159</v>
      </c>
      <c r="CN38" s="25"/>
      <c r="CO38" s="25"/>
      <c r="CP38" s="25"/>
      <c r="CR38" s="5">
        <v>0</v>
      </c>
      <c r="CS38" s="25"/>
      <c r="CT38" s="25"/>
      <c r="CU38" s="25"/>
      <c r="CW38" s="5">
        <v>0</v>
      </c>
      <c r="CX38" s="25"/>
      <c r="CY38" s="25"/>
      <c r="CZ38" s="25"/>
      <c r="DB38" s="5">
        <v>0</v>
      </c>
      <c r="DC38" s="25"/>
      <c r="DD38" s="25"/>
      <c r="DE38" s="25"/>
      <c r="DG38" s="5">
        <v>0</v>
      </c>
      <c r="DH38" s="25"/>
      <c r="DI38" s="25"/>
    </row>
    <row r="39" spans="1:113">
      <c r="A39" s="1">
        <v>2025</v>
      </c>
      <c r="B39" s="4">
        <f>+BD!M41</f>
        <v>38</v>
      </c>
      <c r="I39" s="3" t="s">
        <v>159</v>
      </c>
      <c r="T39" s="1" t="s">
        <v>159</v>
      </c>
      <c r="AE39" s="1" t="s">
        <v>159</v>
      </c>
      <c r="AP39" s="1" t="s">
        <v>159</v>
      </c>
      <c r="BA39" s="5">
        <f t="shared" si="4"/>
        <v>0</v>
      </c>
      <c r="BB39" s="1" t="s">
        <v>159</v>
      </c>
      <c r="BE39" s="3">
        <f>Tabla1[[#This Row],[TIEMPO PRORROGADO HASTA
(1)]]-Tabla1[[#This Row],[TIEMPO PRORROGADO DESDE
(1)]]</f>
        <v>0</v>
      </c>
      <c r="BJ39" s="1" t="s">
        <v>159</v>
      </c>
      <c r="BM39" s="1">
        <f t="shared" si="5"/>
        <v>0</v>
      </c>
      <c r="BR39" s="1" t="s">
        <v>159</v>
      </c>
      <c r="BU39" s="3">
        <f t="shared" si="6"/>
        <v>0</v>
      </c>
      <c r="BZ39" s="3">
        <f t="shared" si="7"/>
        <v>0</v>
      </c>
      <c r="CA39" s="3" t="s">
        <v>159</v>
      </c>
      <c r="CF39" s="3" t="s">
        <v>159</v>
      </c>
      <c r="CN39" s="25"/>
      <c r="CO39" s="25"/>
      <c r="CP39" s="25"/>
      <c r="CR39" s="5">
        <v>0</v>
      </c>
      <c r="CS39" s="25"/>
      <c r="CT39" s="25"/>
      <c r="CU39" s="25"/>
      <c r="CW39" s="5">
        <v>0</v>
      </c>
      <c r="CX39" s="25"/>
      <c r="CY39" s="25"/>
      <c r="CZ39" s="25"/>
      <c r="DB39" s="5">
        <v>0</v>
      </c>
      <c r="DC39" s="25"/>
      <c r="DD39" s="25"/>
      <c r="DE39" s="25"/>
      <c r="DG39" s="5">
        <v>0</v>
      </c>
      <c r="DH39" s="25"/>
      <c r="DI39" s="25"/>
    </row>
    <row r="40" spans="1:113">
      <c r="A40" s="1">
        <v>2025</v>
      </c>
      <c r="B40" s="4">
        <f>+BD!M42</f>
        <v>39</v>
      </c>
      <c r="I40" s="3" t="s">
        <v>159</v>
      </c>
      <c r="T40" s="1" t="s">
        <v>159</v>
      </c>
      <c r="AE40" s="1" t="s">
        <v>159</v>
      </c>
      <c r="AP40" s="1" t="s">
        <v>159</v>
      </c>
      <c r="BA40" s="5">
        <f t="shared" si="4"/>
        <v>0</v>
      </c>
      <c r="BB40" s="1" t="s">
        <v>159</v>
      </c>
      <c r="BE40" s="3">
        <f>Tabla1[[#This Row],[TIEMPO PRORROGADO HASTA
(1)]]-Tabla1[[#This Row],[TIEMPO PRORROGADO DESDE
(1)]]</f>
        <v>0</v>
      </c>
      <c r="BJ40" s="1" t="s">
        <v>159</v>
      </c>
      <c r="BM40" s="1">
        <f t="shared" si="5"/>
        <v>0</v>
      </c>
      <c r="BR40" s="1" t="s">
        <v>159</v>
      </c>
      <c r="BU40" s="3">
        <f t="shared" si="6"/>
        <v>0</v>
      </c>
      <c r="BZ40" s="3">
        <f t="shared" si="7"/>
        <v>0</v>
      </c>
      <c r="CA40" s="3" t="s">
        <v>159</v>
      </c>
      <c r="CF40" s="3" t="s">
        <v>159</v>
      </c>
      <c r="CN40" s="25"/>
      <c r="CO40" s="25"/>
      <c r="CP40" s="25"/>
      <c r="CR40" s="5">
        <v>0</v>
      </c>
      <c r="CS40" s="25"/>
      <c r="CT40" s="25"/>
      <c r="CU40" s="25"/>
      <c r="CW40" s="5">
        <v>0</v>
      </c>
      <c r="CX40" s="25"/>
      <c r="CY40" s="25"/>
      <c r="CZ40" s="25"/>
      <c r="DB40" s="5">
        <v>0</v>
      </c>
      <c r="DC40" s="25"/>
      <c r="DD40" s="25"/>
      <c r="DE40" s="25"/>
      <c r="DG40" s="5">
        <v>0</v>
      </c>
      <c r="DH40" s="25"/>
      <c r="DI40" s="25"/>
    </row>
    <row r="41" spans="1:113">
      <c r="A41" s="1">
        <v>2025</v>
      </c>
      <c r="B41" s="4">
        <f>+BD!M43</f>
        <v>40</v>
      </c>
      <c r="I41" s="3" t="s">
        <v>159</v>
      </c>
      <c r="T41" s="1" t="s">
        <v>159</v>
      </c>
      <c r="AE41" s="1" t="s">
        <v>159</v>
      </c>
      <c r="AP41" s="1" t="s">
        <v>159</v>
      </c>
      <c r="BA41" s="5">
        <f t="shared" si="4"/>
        <v>0</v>
      </c>
      <c r="BB41" s="1" t="s">
        <v>159</v>
      </c>
      <c r="BE41" s="3">
        <f>Tabla1[[#This Row],[TIEMPO PRORROGADO HASTA
(1)]]-Tabla1[[#This Row],[TIEMPO PRORROGADO DESDE
(1)]]</f>
        <v>0</v>
      </c>
      <c r="BJ41" s="1" t="s">
        <v>159</v>
      </c>
      <c r="BM41" s="1">
        <f t="shared" si="5"/>
        <v>0</v>
      </c>
      <c r="BR41" s="1" t="s">
        <v>159</v>
      </c>
      <c r="BU41" s="3">
        <f t="shared" si="6"/>
        <v>0</v>
      </c>
      <c r="BZ41" s="3">
        <f t="shared" si="7"/>
        <v>0</v>
      </c>
      <c r="CA41" s="3" t="s">
        <v>159</v>
      </c>
      <c r="CF41" s="3" t="s">
        <v>159</v>
      </c>
      <c r="CN41" s="25"/>
      <c r="CO41" s="25"/>
      <c r="CP41" s="25"/>
      <c r="CR41" s="5">
        <v>0</v>
      </c>
      <c r="CS41" s="25"/>
      <c r="CT41" s="25"/>
      <c r="CU41" s="25"/>
      <c r="CW41" s="5">
        <v>0</v>
      </c>
      <c r="CX41" s="25"/>
      <c r="CY41" s="25"/>
      <c r="CZ41" s="25"/>
      <c r="DB41" s="5">
        <v>0</v>
      </c>
      <c r="DC41" s="25"/>
      <c r="DD41" s="25"/>
      <c r="DE41" s="25"/>
      <c r="DG41" s="5">
        <v>0</v>
      </c>
      <c r="DH41" s="25"/>
      <c r="DI41" s="25"/>
    </row>
    <row r="42" spans="1:113">
      <c r="A42" s="1">
        <v>2025</v>
      </c>
      <c r="B42" s="4">
        <f>+BD!M44</f>
        <v>0</v>
      </c>
      <c r="I42" s="3" t="s">
        <v>159</v>
      </c>
      <c r="T42" s="1" t="s">
        <v>159</v>
      </c>
      <c r="AE42" s="1" t="s">
        <v>159</v>
      </c>
      <c r="AP42" s="1" t="s">
        <v>159</v>
      </c>
      <c r="BA42" s="5">
        <f t="shared" si="4"/>
        <v>0</v>
      </c>
      <c r="BB42" s="1" t="s">
        <v>159</v>
      </c>
      <c r="BE42" s="3">
        <f>Tabla1[[#This Row],[TIEMPO PRORROGADO HASTA
(1)]]-Tabla1[[#This Row],[TIEMPO PRORROGADO DESDE
(1)]]</f>
        <v>0</v>
      </c>
      <c r="BJ42" s="1" t="s">
        <v>159</v>
      </c>
      <c r="BM42" s="1">
        <f t="shared" si="5"/>
        <v>0</v>
      </c>
      <c r="BR42" s="1" t="s">
        <v>159</v>
      </c>
      <c r="BU42" s="3">
        <f t="shared" si="6"/>
        <v>0</v>
      </c>
      <c r="BZ42" s="3">
        <f t="shared" si="7"/>
        <v>0</v>
      </c>
      <c r="CA42" s="3" t="s">
        <v>159</v>
      </c>
      <c r="CF42" s="3" t="s">
        <v>159</v>
      </c>
      <c r="CN42" s="25"/>
      <c r="CO42" s="25"/>
      <c r="CP42" s="25"/>
      <c r="CR42" s="5">
        <v>0</v>
      </c>
      <c r="CS42" s="25"/>
      <c r="CT42" s="25"/>
      <c r="CU42" s="25"/>
      <c r="CW42" s="5">
        <v>0</v>
      </c>
      <c r="CX42" s="25"/>
      <c r="CY42" s="25"/>
      <c r="CZ42" s="25"/>
      <c r="DB42" s="5">
        <v>0</v>
      </c>
      <c r="DC42" s="25"/>
      <c r="DD42" s="25"/>
      <c r="DE42" s="25"/>
      <c r="DG42" s="5">
        <v>0</v>
      </c>
      <c r="DH42" s="25"/>
      <c r="DI42" s="25"/>
    </row>
    <row r="43" spans="1:113">
      <c r="A43" s="1">
        <v>2025</v>
      </c>
      <c r="B43" s="4">
        <f>+BD!M45</f>
        <v>0</v>
      </c>
      <c r="I43" s="3" t="s">
        <v>159</v>
      </c>
      <c r="T43" s="1" t="s">
        <v>159</v>
      </c>
      <c r="AE43" s="1" t="s">
        <v>159</v>
      </c>
      <c r="AP43" s="1" t="s">
        <v>159</v>
      </c>
      <c r="BA43" s="5">
        <f t="shared" si="4"/>
        <v>0</v>
      </c>
      <c r="BB43" s="1" t="s">
        <v>159</v>
      </c>
      <c r="BE43" s="3">
        <f>Tabla1[[#This Row],[TIEMPO PRORROGADO HASTA
(1)]]-Tabla1[[#This Row],[TIEMPO PRORROGADO DESDE
(1)]]</f>
        <v>0</v>
      </c>
      <c r="BJ43" s="1" t="s">
        <v>159</v>
      </c>
      <c r="BM43" s="1">
        <f t="shared" si="5"/>
        <v>0</v>
      </c>
      <c r="BR43" s="1" t="s">
        <v>159</v>
      </c>
      <c r="BU43" s="3">
        <f t="shared" si="6"/>
        <v>0</v>
      </c>
      <c r="BZ43" s="3">
        <f t="shared" si="7"/>
        <v>0</v>
      </c>
      <c r="CA43" s="3" t="s">
        <v>159</v>
      </c>
      <c r="CF43" s="3" t="s">
        <v>159</v>
      </c>
      <c r="CN43" s="25"/>
      <c r="CO43" s="25"/>
      <c r="CP43" s="25"/>
      <c r="CR43" s="5">
        <v>0</v>
      </c>
      <c r="CS43" s="25"/>
      <c r="CT43" s="25"/>
      <c r="CU43" s="25"/>
      <c r="CW43" s="5">
        <v>0</v>
      </c>
      <c r="CX43" s="25"/>
      <c r="CY43" s="25"/>
      <c r="CZ43" s="25"/>
      <c r="DB43" s="5">
        <v>0</v>
      </c>
      <c r="DC43" s="25"/>
      <c r="DD43" s="25"/>
      <c r="DE43" s="25"/>
      <c r="DG43" s="5">
        <v>0</v>
      </c>
      <c r="DH43" s="25"/>
      <c r="DI43" s="25"/>
    </row>
    <row r="44" spans="1:113">
      <c r="A44" s="1">
        <v>2025</v>
      </c>
      <c r="B44" s="4">
        <f>+BD!M46</f>
        <v>0</v>
      </c>
      <c r="I44" s="3" t="s">
        <v>159</v>
      </c>
      <c r="T44" s="1" t="s">
        <v>159</v>
      </c>
      <c r="AE44" s="1" t="s">
        <v>159</v>
      </c>
      <c r="AP44" s="1" t="s">
        <v>159</v>
      </c>
      <c r="BA44" s="5">
        <f t="shared" si="4"/>
        <v>0</v>
      </c>
      <c r="BB44" s="1" t="s">
        <v>159</v>
      </c>
      <c r="BE44" s="3">
        <f>Tabla1[[#This Row],[TIEMPO PRORROGADO HASTA
(1)]]-Tabla1[[#This Row],[TIEMPO PRORROGADO DESDE
(1)]]</f>
        <v>0</v>
      </c>
      <c r="BJ44" s="1" t="s">
        <v>159</v>
      </c>
      <c r="BM44" s="1">
        <f t="shared" si="5"/>
        <v>0</v>
      </c>
      <c r="BR44" s="1" t="s">
        <v>159</v>
      </c>
      <c r="BU44" s="3">
        <f t="shared" si="6"/>
        <v>0</v>
      </c>
      <c r="BZ44" s="3">
        <f t="shared" si="7"/>
        <v>0</v>
      </c>
      <c r="CA44" s="3" t="s">
        <v>159</v>
      </c>
      <c r="CF44" s="3" t="s">
        <v>159</v>
      </c>
      <c r="CN44" s="25"/>
      <c r="CO44" s="25"/>
      <c r="CP44" s="25"/>
      <c r="CR44" s="5">
        <v>0</v>
      </c>
      <c r="CS44" s="25"/>
      <c r="CT44" s="25"/>
      <c r="CU44" s="25"/>
      <c r="CW44" s="5">
        <v>0</v>
      </c>
      <c r="CX44" s="25"/>
      <c r="CY44" s="25"/>
      <c r="CZ44" s="25"/>
      <c r="DB44" s="5">
        <v>0</v>
      </c>
      <c r="DC44" s="25"/>
      <c r="DD44" s="25"/>
      <c r="DE44" s="25"/>
      <c r="DG44" s="5">
        <v>0</v>
      </c>
      <c r="DH44" s="25"/>
      <c r="DI44" s="25"/>
    </row>
    <row r="45" spans="1:113">
      <c r="A45" s="1">
        <v>2025</v>
      </c>
      <c r="B45" s="4">
        <f>+BD!M47</f>
        <v>0</v>
      </c>
      <c r="I45" s="3" t="s">
        <v>159</v>
      </c>
      <c r="T45" s="1" t="s">
        <v>159</v>
      </c>
      <c r="AE45" s="1" t="s">
        <v>159</v>
      </c>
      <c r="AP45" s="1" t="s">
        <v>159</v>
      </c>
      <c r="BA45" s="5">
        <f t="shared" si="4"/>
        <v>0</v>
      </c>
      <c r="BB45" s="1" t="s">
        <v>159</v>
      </c>
      <c r="BE45" s="3">
        <f>Tabla1[[#This Row],[TIEMPO PRORROGADO HASTA
(1)]]-Tabla1[[#This Row],[TIEMPO PRORROGADO DESDE
(1)]]</f>
        <v>0</v>
      </c>
      <c r="BJ45" s="1" t="s">
        <v>159</v>
      </c>
      <c r="BM45" s="1">
        <f t="shared" si="5"/>
        <v>0</v>
      </c>
      <c r="BR45" s="1" t="s">
        <v>159</v>
      </c>
      <c r="BU45" s="3">
        <f t="shared" si="6"/>
        <v>0</v>
      </c>
      <c r="BZ45" s="3">
        <f t="shared" si="7"/>
        <v>0</v>
      </c>
      <c r="CA45" s="3" t="s">
        <v>159</v>
      </c>
      <c r="CF45" s="3" t="s">
        <v>159</v>
      </c>
      <c r="CN45" s="25"/>
      <c r="CO45" s="25"/>
      <c r="CP45" s="25"/>
      <c r="CR45" s="5">
        <v>0</v>
      </c>
      <c r="CS45" s="25"/>
      <c r="CT45" s="25"/>
      <c r="CU45" s="25"/>
      <c r="CW45" s="5">
        <v>0</v>
      </c>
      <c r="CX45" s="25"/>
      <c r="CY45" s="25"/>
      <c r="CZ45" s="25"/>
      <c r="DB45" s="5">
        <v>0</v>
      </c>
      <c r="DC45" s="25"/>
      <c r="DD45" s="25"/>
      <c r="DE45" s="25"/>
      <c r="DG45" s="5">
        <v>0</v>
      </c>
      <c r="DH45" s="25"/>
      <c r="DI45" s="25"/>
    </row>
    <row r="46" spans="1:113">
      <c r="A46" s="1">
        <v>2025</v>
      </c>
      <c r="B46" s="4">
        <f>+BD!M48</f>
        <v>0</v>
      </c>
      <c r="I46" s="3" t="s">
        <v>159</v>
      </c>
      <c r="T46" s="1" t="s">
        <v>159</v>
      </c>
      <c r="AE46" s="1" t="s">
        <v>159</v>
      </c>
      <c r="AP46" s="1" t="s">
        <v>159</v>
      </c>
      <c r="BA46" s="5">
        <f t="shared" si="4"/>
        <v>0</v>
      </c>
      <c r="BB46" s="1" t="s">
        <v>159</v>
      </c>
      <c r="BE46" s="3">
        <f>Tabla1[[#This Row],[TIEMPO PRORROGADO HASTA
(1)]]-Tabla1[[#This Row],[TIEMPO PRORROGADO DESDE
(1)]]</f>
        <v>0</v>
      </c>
      <c r="BJ46" s="1" t="s">
        <v>159</v>
      </c>
      <c r="BM46" s="1">
        <f t="shared" si="5"/>
        <v>0</v>
      </c>
      <c r="BR46" s="1" t="s">
        <v>159</v>
      </c>
      <c r="BU46" s="3">
        <f t="shared" si="6"/>
        <v>0</v>
      </c>
      <c r="BZ46" s="3">
        <f t="shared" si="7"/>
        <v>0</v>
      </c>
      <c r="CA46" s="3" t="s">
        <v>159</v>
      </c>
      <c r="CF46" s="3" t="s">
        <v>159</v>
      </c>
      <c r="CN46" s="25"/>
      <c r="CO46" s="25"/>
      <c r="CP46" s="25"/>
      <c r="CR46" s="5">
        <v>0</v>
      </c>
      <c r="CS46" s="25"/>
      <c r="CT46" s="25"/>
      <c r="CU46" s="25"/>
      <c r="CW46" s="5">
        <v>0</v>
      </c>
      <c r="CX46" s="25"/>
      <c r="CY46" s="25"/>
      <c r="CZ46" s="25"/>
      <c r="DB46" s="5">
        <v>0</v>
      </c>
      <c r="DC46" s="25"/>
      <c r="DD46" s="25"/>
      <c r="DE46" s="25"/>
      <c r="DG46" s="5">
        <v>0</v>
      </c>
      <c r="DH46" s="25"/>
      <c r="DI46" s="25"/>
    </row>
    <row r="47" spans="1:113">
      <c r="A47" s="1">
        <v>2025</v>
      </c>
      <c r="B47" s="4">
        <f>+BD!M49</f>
        <v>0</v>
      </c>
      <c r="I47" s="3" t="s">
        <v>159</v>
      </c>
      <c r="T47" s="1" t="s">
        <v>159</v>
      </c>
      <c r="AE47" s="1" t="s">
        <v>159</v>
      </c>
      <c r="AP47" s="1" t="s">
        <v>159</v>
      </c>
      <c r="BA47" s="5">
        <f t="shared" si="4"/>
        <v>0</v>
      </c>
      <c r="BB47" s="1" t="s">
        <v>159</v>
      </c>
      <c r="BE47" s="3">
        <f>Tabla1[[#This Row],[TIEMPO PRORROGADO HASTA
(1)]]-Tabla1[[#This Row],[TIEMPO PRORROGADO DESDE
(1)]]</f>
        <v>0</v>
      </c>
      <c r="BJ47" s="1" t="s">
        <v>159</v>
      </c>
      <c r="BM47" s="1">
        <f t="shared" si="5"/>
        <v>0</v>
      </c>
      <c r="BR47" s="1" t="s">
        <v>159</v>
      </c>
      <c r="BU47" s="3">
        <f t="shared" si="6"/>
        <v>0</v>
      </c>
      <c r="BZ47" s="3">
        <f t="shared" si="7"/>
        <v>0</v>
      </c>
      <c r="CA47" s="3" t="s">
        <v>159</v>
      </c>
      <c r="CF47" s="3" t="s">
        <v>159</v>
      </c>
      <c r="CN47" s="25"/>
      <c r="CO47" s="25"/>
      <c r="CP47" s="25"/>
      <c r="CR47" s="5">
        <v>0</v>
      </c>
      <c r="CS47" s="25"/>
      <c r="CT47" s="25"/>
      <c r="CU47" s="25"/>
      <c r="CW47" s="5">
        <v>0</v>
      </c>
      <c r="CX47" s="25"/>
      <c r="CY47" s="25"/>
      <c r="CZ47" s="25"/>
      <c r="DB47" s="5">
        <v>0</v>
      </c>
      <c r="DC47" s="25"/>
      <c r="DD47" s="25"/>
      <c r="DE47" s="25"/>
      <c r="DG47" s="5">
        <v>0</v>
      </c>
      <c r="DH47" s="25"/>
      <c r="DI47" s="25"/>
    </row>
    <row r="48" spans="1:113">
      <c r="A48" s="1">
        <v>2025</v>
      </c>
      <c r="B48" s="4">
        <f>+BD!M50</f>
        <v>0</v>
      </c>
      <c r="I48" s="3" t="s">
        <v>159</v>
      </c>
      <c r="T48" s="1" t="s">
        <v>159</v>
      </c>
      <c r="AE48" s="1" t="s">
        <v>159</v>
      </c>
      <c r="AP48" s="1" t="s">
        <v>159</v>
      </c>
      <c r="BA48" s="5">
        <f t="shared" si="4"/>
        <v>0</v>
      </c>
      <c r="BB48" s="1" t="s">
        <v>159</v>
      </c>
      <c r="BE48" s="3">
        <f>Tabla1[[#This Row],[TIEMPO PRORROGADO HASTA
(1)]]-Tabla1[[#This Row],[TIEMPO PRORROGADO DESDE
(1)]]</f>
        <v>0</v>
      </c>
      <c r="BJ48" s="1" t="s">
        <v>159</v>
      </c>
      <c r="BM48" s="1">
        <f t="shared" si="5"/>
        <v>0</v>
      </c>
      <c r="BR48" s="1" t="s">
        <v>159</v>
      </c>
      <c r="BU48" s="3">
        <f t="shared" si="6"/>
        <v>0</v>
      </c>
      <c r="BZ48" s="3">
        <f t="shared" si="7"/>
        <v>0</v>
      </c>
      <c r="CA48" s="3" t="s">
        <v>159</v>
      </c>
      <c r="CF48" s="3" t="s">
        <v>159</v>
      </c>
      <c r="CN48" s="25"/>
      <c r="CO48" s="25"/>
      <c r="CP48" s="25"/>
      <c r="CR48" s="5">
        <v>0</v>
      </c>
      <c r="CS48" s="25"/>
      <c r="CT48" s="25"/>
      <c r="CU48" s="25"/>
      <c r="CW48" s="5">
        <v>0</v>
      </c>
      <c r="CX48" s="25"/>
      <c r="CY48" s="25"/>
      <c r="CZ48" s="25"/>
      <c r="DB48" s="5">
        <v>0</v>
      </c>
      <c r="DC48" s="25"/>
      <c r="DD48" s="25"/>
      <c r="DE48" s="25"/>
      <c r="DG48" s="5">
        <v>0</v>
      </c>
      <c r="DH48" s="25"/>
      <c r="DI48" s="25"/>
    </row>
    <row r="49" spans="1:113">
      <c r="A49" s="1">
        <v>2025</v>
      </c>
      <c r="B49" s="4">
        <f>+BD!M51</f>
        <v>0</v>
      </c>
      <c r="I49" s="3" t="s">
        <v>159</v>
      </c>
      <c r="T49" s="1" t="s">
        <v>159</v>
      </c>
      <c r="AE49" s="1" t="s">
        <v>159</v>
      </c>
      <c r="AP49" s="1" t="s">
        <v>159</v>
      </c>
      <c r="BA49" s="5">
        <f t="shared" si="4"/>
        <v>0</v>
      </c>
      <c r="BB49" s="1" t="s">
        <v>159</v>
      </c>
      <c r="BE49" s="3">
        <f>Tabla1[[#This Row],[TIEMPO PRORROGADO HASTA
(1)]]-Tabla1[[#This Row],[TIEMPO PRORROGADO DESDE
(1)]]</f>
        <v>0</v>
      </c>
      <c r="BJ49" s="1" t="s">
        <v>159</v>
      </c>
      <c r="BM49" s="1">
        <f t="shared" si="5"/>
        <v>0</v>
      </c>
      <c r="BR49" s="1" t="s">
        <v>159</v>
      </c>
      <c r="BU49" s="3">
        <f t="shared" si="6"/>
        <v>0</v>
      </c>
      <c r="BZ49" s="3">
        <f t="shared" si="7"/>
        <v>0</v>
      </c>
      <c r="CA49" s="3" t="s">
        <v>159</v>
      </c>
      <c r="CF49" s="3" t="s">
        <v>159</v>
      </c>
      <c r="CN49" s="25"/>
      <c r="CO49" s="25"/>
      <c r="CP49" s="25"/>
      <c r="CR49" s="5">
        <v>0</v>
      </c>
      <c r="CS49" s="25"/>
      <c r="CT49" s="25"/>
      <c r="CU49" s="25"/>
      <c r="CW49" s="5">
        <v>0</v>
      </c>
      <c r="CX49" s="25"/>
      <c r="CY49" s="25"/>
      <c r="CZ49" s="25"/>
      <c r="DB49" s="5">
        <v>0</v>
      </c>
      <c r="DC49" s="25"/>
      <c r="DD49" s="25"/>
      <c r="DE49" s="25"/>
      <c r="DG49" s="5">
        <v>0</v>
      </c>
      <c r="DH49" s="25"/>
      <c r="DI49" s="25"/>
    </row>
    <row r="50" spans="1:113">
      <c r="A50" s="1">
        <v>2025</v>
      </c>
      <c r="B50" s="4">
        <f>+BD!M52</f>
        <v>0</v>
      </c>
      <c r="I50" s="3" t="s">
        <v>159</v>
      </c>
      <c r="T50" s="1" t="s">
        <v>159</v>
      </c>
      <c r="AE50" s="1" t="s">
        <v>159</v>
      </c>
      <c r="AP50" s="1" t="s">
        <v>159</v>
      </c>
      <c r="BA50" s="5">
        <f t="shared" si="4"/>
        <v>0</v>
      </c>
      <c r="BB50" s="1" t="s">
        <v>159</v>
      </c>
      <c r="BE50" s="3">
        <f>Tabla1[[#This Row],[TIEMPO PRORROGADO HASTA
(1)]]-Tabla1[[#This Row],[TIEMPO PRORROGADO DESDE
(1)]]</f>
        <v>0</v>
      </c>
      <c r="BJ50" s="1" t="s">
        <v>159</v>
      </c>
      <c r="BM50" s="1">
        <f t="shared" si="5"/>
        <v>0</v>
      </c>
      <c r="BR50" s="1" t="s">
        <v>159</v>
      </c>
      <c r="BU50" s="3">
        <f t="shared" si="6"/>
        <v>0</v>
      </c>
      <c r="BZ50" s="3">
        <f t="shared" si="7"/>
        <v>0</v>
      </c>
      <c r="CA50" s="3" t="s">
        <v>159</v>
      </c>
      <c r="CF50" s="3" t="s">
        <v>159</v>
      </c>
      <c r="CN50" s="25"/>
      <c r="CO50" s="25"/>
      <c r="CP50" s="25"/>
      <c r="CR50" s="5">
        <v>0</v>
      </c>
      <c r="CS50" s="25"/>
      <c r="CT50" s="25"/>
      <c r="CU50" s="25"/>
      <c r="CW50" s="5">
        <v>0</v>
      </c>
      <c r="CX50" s="25"/>
      <c r="CY50" s="25"/>
      <c r="CZ50" s="25"/>
      <c r="DB50" s="5">
        <v>0</v>
      </c>
      <c r="DC50" s="25"/>
      <c r="DD50" s="25"/>
      <c r="DE50" s="25"/>
      <c r="DG50" s="5">
        <v>0</v>
      </c>
      <c r="DH50" s="25"/>
      <c r="DI50" s="25"/>
    </row>
    <row r="51" spans="1:113">
      <c r="A51" s="1">
        <v>2025</v>
      </c>
      <c r="B51" s="4">
        <f>+BD!M53</f>
        <v>0</v>
      </c>
      <c r="I51" s="3" t="s">
        <v>159</v>
      </c>
      <c r="T51" s="1" t="s">
        <v>159</v>
      </c>
      <c r="AE51" s="1" t="s">
        <v>159</v>
      </c>
      <c r="AP51" s="1" t="s">
        <v>159</v>
      </c>
      <c r="BA51" s="5">
        <f t="shared" si="4"/>
        <v>0</v>
      </c>
      <c r="BB51" s="1" t="s">
        <v>159</v>
      </c>
      <c r="BE51" s="3">
        <f>Tabla1[[#This Row],[TIEMPO PRORROGADO HASTA
(1)]]-Tabla1[[#This Row],[TIEMPO PRORROGADO DESDE
(1)]]</f>
        <v>0</v>
      </c>
      <c r="BJ51" s="1" t="s">
        <v>159</v>
      </c>
      <c r="BM51" s="1">
        <f t="shared" si="5"/>
        <v>0</v>
      </c>
      <c r="BR51" s="1" t="s">
        <v>159</v>
      </c>
      <c r="BU51" s="3">
        <f t="shared" si="6"/>
        <v>0</v>
      </c>
      <c r="BZ51" s="3">
        <f t="shared" si="7"/>
        <v>0</v>
      </c>
      <c r="CA51" s="3" t="s">
        <v>159</v>
      </c>
      <c r="CF51" s="3" t="s">
        <v>159</v>
      </c>
      <c r="CN51" s="25"/>
      <c r="CO51" s="25"/>
      <c r="CP51" s="25"/>
      <c r="CR51" s="5">
        <v>0</v>
      </c>
      <c r="CS51" s="25"/>
      <c r="CT51" s="25"/>
      <c r="CU51" s="25"/>
      <c r="CW51" s="5">
        <v>0</v>
      </c>
      <c r="CX51" s="25"/>
      <c r="CY51" s="25"/>
      <c r="CZ51" s="25"/>
      <c r="DB51" s="5">
        <v>0</v>
      </c>
      <c r="DC51" s="25"/>
      <c r="DD51" s="25"/>
      <c r="DE51" s="25"/>
      <c r="DG51" s="5">
        <v>0</v>
      </c>
      <c r="DH51" s="25"/>
      <c r="DI51" s="25"/>
    </row>
    <row r="52" spans="1:113">
      <c r="A52" s="1">
        <v>2025</v>
      </c>
      <c r="B52" s="4">
        <f>+BD!M54</f>
        <v>0</v>
      </c>
      <c r="I52" s="3" t="s">
        <v>159</v>
      </c>
      <c r="T52" s="1" t="s">
        <v>159</v>
      </c>
      <c r="AE52" s="1" t="s">
        <v>159</v>
      </c>
      <c r="AP52" s="1" t="s">
        <v>159</v>
      </c>
      <c r="BA52" s="5">
        <f t="shared" si="4"/>
        <v>0</v>
      </c>
      <c r="BB52" s="1" t="s">
        <v>159</v>
      </c>
      <c r="BE52" s="3">
        <f>Tabla1[[#This Row],[TIEMPO PRORROGADO HASTA
(1)]]-Tabla1[[#This Row],[TIEMPO PRORROGADO DESDE
(1)]]</f>
        <v>0</v>
      </c>
      <c r="BJ52" s="1" t="s">
        <v>159</v>
      </c>
      <c r="BM52" s="1">
        <f t="shared" si="5"/>
        <v>0</v>
      </c>
      <c r="BR52" s="1" t="s">
        <v>159</v>
      </c>
      <c r="BU52" s="3">
        <f t="shared" si="6"/>
        <v>0</v>
      </c>
      <c r="BZ52" s="3">
        <f t="shared" si="7"/>
        <v>0</v>
      </c>
      <c r="CA52" s="3" t="s">
        <v>159</v>
      </c>
      <c r="CF52" s="3" t="s">
        <v>159</v>
      </c>
      <c r="CN52" s="25"/>
      <c r="CO52" s="25"/>
      <c r="CP52" s="25"/>
      <c r="CR52" s="5">
        <v>0</v>
      </c>
      <c r="CS52" s="25"/>
      <c r="CT52" s="25"/>
      <c r="CU52" s="25"/>
      <c r="CW52" s="5">
        <v>0</v>
      </c>
      <c r="CX52" s="25"/>
      <c r="CY52" s="25"/>
      <c r="CZ52" s="25"/>
      <c r="DB52" s="5">
        <v>0</v>
      </c>
      <c r="DC52" s="25"/>
      <c r="DD52" s="25"/>
      <c r="DE52" s="25"/>
      <c r="DG52" s="5">
        <v>0</v>
      </c>
      <c r="DH52" s="25"/>
      <c r="DI52" s="25"/>
    </row>
    <row r="53" spans="1:113">
      <c r="A53" s="1">
        <v>2025</v>
      </c>
      <c r="B53" s="4">
        <f>+BD!M55</f>
        <v>0</v>
      </c>
      <c r="I53" s="3" t="s">
        <v>159</v>
      </c>
      <c r="T53" s="1" t="s">
        <v>159</v>
      </c>
      <c r="AE53" s="1" t="s">
        <v>159</v>
      </c>
      <c r="AP53" s="1" t="s">
        <v>159</v>
      </c>
      <c r="BA53" s="5">
        <f t="shared" si="4"/>
        <v>0</v>
      </c>
      <c r="BB53" s="1" t="s">
        <v>159</v>
      </c>
      <c r="BE53" s="3">
        <f>Tabla1[[#This Row],[TIEMPO PRORROGADO HASTA
(1)]]-Tabla1[[#This Row],[TIEMPO PRORROGADO DESDE
(1)]]</f>
        <v>0</v>
      </c>
      <c r="BJ53" s="1" t="s">
        <v>159</v>
      </c>
      <c r="BM53" s="1">
        <f t="shared" si="5"/>
        <v>0</v>
      </c>
      <c r="BR53" s="1" t="s">
        <v>159</v>
      </c>
      <c r="BU53" s="3">
        <f t="shared" si="6"/>
        <v>0</v>
      </c>
      <c r="BZ53" s="3">
        <f t="shared" si="7"/>
        <v>0</v>
      </c>
      <c r="CA53" s="3" t="s">
        <v>159</v>
      </c>
      <c r="CF53" s="3" t="s">
        <v>159</v>
      </c>
      <c r="CN53" s="25"/>
      <c r="CO53" s="25"/>
      <c r="CP53" s="25"/>
      <c r="CR53" s="5">
        <v>0</v>
      </c>
      <c r="CS53" s="25"/>
      <c r="CT53" s="25"/>
      <c r="CU53" s="25"/>
      <c r="CW53" s="5">
        <v>0</v>
      </c>
      <c r="CX53" s="25"/>
      <c r="CY53" s="25"/>
      <c r="CZ53" s="25"/>
      <c r="DB53" s="5">
        <v>0</v>
      </c>
      <c r="DC53" s="25"/>
      <c r="DD53" s="25"/>
      <c r="DE53" s="25"/>
      <c r="DG53" s="5">
        <v>0</v>
      </c>
      <c r="DH53" s="25"/>
      <c r="DI53" s="25"/>
    </row>
    <row r="54" spans="1:113">
      <c r="A54" s="1">
        <v>2025</v>
      </c>
      <c r="B54" s="4">
        <f>+BD!M56</f>
        <v>0</v>
      </c>
      <c r="I54" s="3" t="s">
        <v>159</v>
      </c>
      <c r="T54" s="1" t="s">
        <v>159</v>
      </c>
      <c r="AE54" s="1" t="s">
        <v>159</v>
      </c>
      <c r="AP54" s="1" t="s">
        <v>159</v>
      </c>
      <c r="BA54" s="5">
        <f t="shared" si="4"/>
        <v>0</v>
      </c>
      <c r="BB54" s="1" t="s">
        <v>159</v>
      </c>
      <c r="BE54" s="3">
        <f>Tabla1[[#This Row],[TIEMPO PRORROGADO HASTA
(1)]]-Tabla1[[#This Row],[TIEMPO PRORROGADO DESDE
(1)]]</f>
        <v>0</v>
      </c>
      <c r="BJ54" s="1" t="s">
        <v>159</v>
      </c>
      <c r="BM54" s="1">
        <f t="shared" si="5"/>
        <v>0</v>
      </c>
      <c r="BR54" s="1" t="s">
        <v>159</v>
      </c>
      <c r="BU54" s="3">
        <f t="shared" si="6"/>
        <v>0</v>
      </c>
      <c r="BZ54" s="3">
        <f t="shared" si="7"/>
        <v>0</v>
      </c>
      <c r="CA54" s="3" t="s">
        <v>159</v>
      </c>
      <c r="CF54" s="3" t="s">
        <v>159</v>
      </c>
      <c r="CN54" s="25"/>
      <c r="CO54" s="25"/>
      <c r="CP54" s="25"/>
      <c r="CR54" s="5">
        <v>0</v>
      </c>
      <c r="CS54" s="25"/>
      <c r="CT54" s="25"/>
      <c r="CU54" s="25"/>
      <c r="CW54" s="5">
        <v>0</v>
      </c>
      <c r="CX54" s="25"/>
      <c r="CY54" s="25"/>
      <c r="CZ54" s="25"/>
      <c r="DB54" s="5">
        <v>0</v>
      </c>
      <c r="DC54" s="25"/>
      <c r="DD54" s="25"/>
      <c r="DE54" s="25"/>
      <c r="DG54" s="5">
        <v>0</v>
      </c>
      <c r="DH54" s="25"/>
      <c r="DI54" s="25"/>
    </row>
    <row r="55" spans="1:113">
      <c r="A55" s="1">
        <v>2025</v>
      </c>
      <c r="B55" s="4">
        <f>+BD!M57</f>
        <v>0</v>
      </c>
      <c r="I55" s="3" t="s">
        <v>159</v>
      </c>
      <c r="T55" s="1" t="s">
        <v>159</v>
      </c>
      <c r="AE55" s="1" t="s">
        <v>159</v>
      </c>
      <c r="AP55" s="1" t="s">
        <v>159</v>
      </c>
      <c r="BA55" s="5">
        <f t="shared" si="4"/>
        <v>0</v>
      </c>
      <c r="BB55" s="1" t="s">
        <v>159</v>
      </c>
      <c r="BE55" s="3">
        <f>Tabla1[[#This Row],[TIEMPO PRORROGADO HASTA
(1)]]-Tabla1[[#This Row],[TIEMPO PRORROGADO DESDE
(1)]]</f>
        <v>0</v>
      </c>
      <c r="BJ55" s="1" t="s">
        <v>159</v>
      </c>
      <c r="BM55" s="1">
        <f t="shared" si="5"/>
        <v>0</v>
      </c>
      <c r="BR55" s="1" t="s">
        <v>159</v>
      </c>
      <c r="BU55" s="3">
        <f t="shared" si="6"/>
        <v>0</v>
      </c>
      <c r="BZ55" s="3">
        <f t="shared" si="7"/>
        <v>0</v>
      </c>
      <c r="CA55" s="3" t="s">
        <v>159</v>
      </c>
      <c r="CF55" s="3" t="s">
        <v>159</v>
      </c>
      <c r="CN55" s="25"/>
      <c r="CO55" s="25"/>
      <c r="CP55" s="25"/>
      <c r="CR55" s="5">
        <v>0</v>
      </c>
      <c r="CS55" s="25"/>
      <c r="CT55" s="25"/>
      <c r="CU55" s="25"/>
      <c r="CW55" s="5">
        <v>0</v>
      </c>
      <c r="CX55" s="25"/>
      <c r="CY55" s="25"/>
      <c r="CZ55" s="25"/>
      <c r="DB55" s="5">
        <v>0</v>
      </c>
      <c r="DC55" s="25"/>
      <c r="DD55" s="25"/>
      <c r="DE55" s="25"/>
      <c r="DG55" s="5">
        <v>0</v>
      </c>
      <c r="DH55" s="25"/>
      <c r="DI55" s="25"/>
    </row>
    <row r="56" spans="1:113">
      <c r="A56" s="1">
        <v>2025</v>
      </c>
      <c r="B56" s="4">
        <f>+BD!M58</f>
        <v>0</v>
      </c>
      <c r="I56" s="3" t="s">
        <v>159</v>
      </c>
      <c r="T56" s="1" t="s">
        <v>159</v>
      </c>
      <c r="AE56" s="1" t="s">
        <v>159</v>
      </c>
      <c r="AP56" s="1" t="s">
        <v>159</v>
      </c>
      <c r="BA56" s="5">
        <f t="shared" si="4"/>
        <v>0</v>
      </c>
      <c r="BB56" s="1" t="s">
        <v>159</v>
      </c>
      <c r="BE56" s="3">
        <f>Tabla1[[#This Row],[TIEMPO PRORROGADO HASTA
(1)]]-Tabla1[[#This Row],[TIEMPO PRORROGADO DESDE
(1)]]</f>
        <v>0</v>
      </c>
      <c r="BJ56" s="1" t="s">
        <v>159</v>
      </c>
      <c r="BM56" s="1">
        <f t="shared" si="5"/>
        <v>0</v>
      </c>
      <c r="BR56" s="1" t="s">
        <v>159</v>
      </c>
      <c r="BU56" s="3">
        <f t="shared" si="6"/>
        <v>0</v>
      </c>
      <c r="BZ56" s="3">
        <f t="shared" si="7"/>
        <v>0</v>
      </c>
      <c r="CA56" s="3" t="s">
        <v>159</v>
      </c>
      <c r="CF56" s="3" t="s">
        <v>159</v>
      </c>
      <c r="CN56" s="25"/>
      <c r="CO56" s="25"/>
      <c r="CP56" s="25"/>
      <c r="CR56" s="5">
        <v>0</v>
      </c>
      <c r="CS56" s="25"/>
      <c r="CT56" s="25"/>
      <c r="CU56" s="25"/>
      <c r="CW56" s="5">
        <v>0</v>
      </c>
      <c r="CX56" s="25"/>
      <c r="CY56" s="25"/>
      <c r="CZ56" s="25"/>
      <c r="DB56" s="5">
        <v>0</v>
      </c>
      <c r="DC56" s="25"/>
      <c r="DD56" s="25"/>
      <c r="DE56" s="25"/>
      <c r="DG56" s="5">
        <v>0</v>
      </c>
      <c r="DH56" s="25"/>
      <c r="DI56" s="25"/>
    </row>
    <row r="57" spans="1:113">
      <c r="A57" s="1">
        <v>2025</v>
      </c>
      <c r="B57" s="4">
        <f>+BD!M59</f>
        <v>0</v>
      </c>
      <c r="I57" s="3" t="s">
        <v>159</v>
      </c>
      <c r="T57" s="1" t="s">
        <v>159</v>
      </c>
      <c r="AE57" s="1" t="s">
        <v>159</v>
      </c>
      <c r="AP57" s="1" t="s">
        <v>159</v>
      </c>
      <c r="BA57" s="5">
        <f t="shared" si="4"/>
        <v>0</v>
      </c>
      <c r="BB57" s="1" t="s">
        <v>159</v>
      </c>
      <c r="BE57" s="3">
        <f>Tabla1[[#This Row],[TIEMPO PRORROGADO HASTA
(1)]]-Tabla1[[#This Row],[TIEMPO PRORROGADO DESDE
(1)]]</f>
        <v>0</v>
      </c>
      <c r="BJ57" s="1" t="s">
        <v>159</v>
      </c>
      <c r="BM57" s="1">
        <f t="shared" si="5"/>
        <v>0</v>
      </c>
      <c r="BR57" s="1" t="s">
        <v>159</v>
      </c>
      <c r="BU57" s="3">
        <f t="shared" si="6"/>
        <v>0</v>
      </c>
      <c r="BZ57" s="3">
        <f t="shared" si="7"/>
        <v>0</v>
      </c>
      <c r="CA57" s="3" t="s">
        <v>159</v>
      </c>
      <c r="CF57" s="3" t="s">
        <v>159</v>
      </c>
      <c r="CN57" s="25"/>
      <c r="CO57" s="25"/>
      <c r="CP57" s="25"/>
      <c r="CR57" s="5">
        <v>0</v>
      </c>
      <c r="CS57" s="25"/>
      <c r="CT57" s="25"/>
      <c r="CU57" s="25"/>
      <c r="CW57" s="5">
        <v>0</v>
      </c>
      <c r="CX57" s="25"/>
      <c r="CY57" s="25"/>
      <c r="CZ57" s="25"/>
      <c r="DB57" s="5">
        <v>0</v>
      </c>
      <c r="DC57" s="25"/>
      <c r="DD57" s="25"/>
      <c r="DE57" s="25"/>
      <c r="DG57" s="5">
        <v>0</v>
      </c>
      <c r="DH57" s="25"/>
      <c r="DI57" s="25"/>
    </row>
    <row r="58" spans="1:113">
      <c r="A58" s="1">
        <v>2025</v>
      </c>
      <c r="B58" s="4">
        <f>+BD!M60</f>
        <v>0</v>
      </c>
      <c r="I58" s="3" t="s">
        <v>159</v>
      </c>
      <c r="T58" s="1" t="s">
        <v>159</v>
      </c>
      <c r="AE58" s="1" t="s">
        <v>159</v>
      </c>
      <c r="AP58" s="1" t="s">
        <v>159</v>
      </c>
      <c r="BA58" s="5">
        <f t="shared" si="4"/>
        <v>0</v>
      </c>
      <c r="BB58" s="1" t="s">
        <v>159</v>
      </c>
      <c r="BE58" s="3">
        <f>Tabla1[[#This Row],[TIEMPO PRORROGADO HASTA
(1)]]-Tabla1[[#This Row],[TIEMPO PRORROGADO DESDE
(1)]]</f>
        <v>0</v>
      </c>
      <c r="BJ58" s="1" t="s">
        <v>159</v>
      </c>
      <c r="BM58" s="1">
        <f t="shared" si="5"/>
        <v>0</v>
      </c>
      <c r="BR58" s="1" t="s">
        <v>159</v>
      </c>
      <c r="BU58" s="3">
        <f t="shared" si="6"/>
        <v>0</v>
      </c>
      <c r="BZ58" s="3">
        <f t="shared" si="7"/>
        <v>0</v>
      </c>
      <c r="CA58" s="3" t="s">
        <v>159</v>
      </c>
      <c r="CF58" s="3" t="s">
        <v>159</v>
      </c>
      <c r="CN58" s="25"/>
      <c r="CO58" s="25"/>
      <c r="CP58" s="25"/>
      <c r="CR58" s="5">
        <v>0</v>
      </c>
      <c r="CS58" s="25"/>
      <c r="CT58" s="25"/>
      <c r="CU58" s="25"/>
      <c r="CW58" s="5">
        <v>0</v>
      </c>
      <c r="CX58" s="25"/>
      <c r="CY58" s="25"/>
      <c r="CZ58" s="25"/>
      <c r="DB58" s="5">
        <v>0</v>
      </c>
      <c r="DC58" s="25"/>
      <c r="DD58" s="25"/>
      <c r="DE58" s="25"/>
      <c r="DG58" s="5">
        <v>0</v>
      </c>
      <c r="DH58" s="25"/>
      <c r="DI58" s="25"/>
    </row>
    <row r="59" spans="1:113">
      <c r="A59" s="1">
        <v>2025</v>
      </c>
      <c r="B59" s="4">
        <f>+BD!M61</f>
        <v>0</v>
      </c>
      <c r="I59" s="3" t="s">
        <v>159</v>
      </c>
      <c r="T59" s="1" t="s">
        <v>159</v>
      </c>
      <c r="AE59" s="1" t="s">
        <v>159</v>
      </c>
      <c r="AP59" s="1" t="s">
        <v>159</v>
      </c>
      <c r="BA59" s="5">
        <f t="shared" si="4"/>
        <v>0</v>
      </c>
      <c r="BB59" s="1" t="s">
        <v>159</v>
      </c>
      <c r="BE59" s="3">
        <f>Tabla1[[#This Row],[TIEMPO PRORROGADO HASTA
(1)]]-Tabla1[[#This Row],[TIEMPO PRORROGADO DESDE
(1)]]</f>
        <v>0</v>
      </c>
      <c r="BJ59" s="1" t="s">
        <v>159</v>
      </c>
      <c r="BM59" s="1">
        <f t="shared" si="5"/>
        <v>0</v>
      </c>
      <c r="BR59" s="1" t="s">
        <v>159</v>
      </c>
      <c r="BU59" s="3">
        <f t="shared" si="6"/>
        <v>0</v>
      </c>
      <c r="BZ59" s="3">
        <f t="shared" si="7"/>
        <v>0</v>
      </c>
      <c r="CA59" s="3" t="s">
        <v>159</v>
      </c>
      <c r="CF59" s="3" t="s">
        <v>159</v>
      </c>
      <c r="CN59" s="25"/>
      <c r="CO59" s="25"/>
      <c r="CP59" s="25"/>
      <c r="CR59" s="5">
        <v>0</v>
      </c>
      <c r="CS59" s="25"/>
      <c r="CT59" s="25"/>
      <c r="CU59" s="25"/>
      <c r="CW59" s="5">
        <v>0</v>
      </c>
      <c r="CX59" s="25"/>
      <c r="CY59" s="25"/>
      <c r="CZ59" s="25"/>
      <c r="DB59" s="5">
        <v>0</v>
      </c>
      <c r="DC59" s="25"/>
      <c r="DD59" s="25"/>
      <c r="DE59" s="25"/>
      <c r="DG59" s="5">
        <v>0</v>
      </c>
      <c r="DH59" s="25"/>
      <c r="DI59" s="25"/>
    </row>
    <row r="60" spans="1:113">
      <c r="A60" s="1">
        <v>2025</v>
      </c>
      <c r="B60" s="4">
        <f>+BD!M62</f>
        <v>0</v>
      </c>
      <c r="I60" s="3" t="s">
        <v>159</v>
      </c>
      <c r="T60" s="1" t="s">
        <v>159</v>
      </c>
      <c r="AE60" s="1" t="s">
        <v>159</v>
      </c>
      <c r="AP60" s="1" t="s">
        <v>159</v>
      </c>
      <c r="BA60" s="5">
        <f t="shared" si="4"/>
        <v>0</v>
      </c>
      <c r="BB60" s="1" t="s">
        <v>159</v>
      </c>
      <c r="BE60" s="3">
        <f>Tabla1[[#This Row],[TIEMPO PRORROGADO HASTA
(1)]]-Tabla1[[#This Row],[TIEMPO PRORROGADO DESDE
(1)]]</f>
        <v>0</v>
      </c>
      <c r="BJ60" s="1" t="s">
        <v>159</v>
      </c>
      <c r="BM60" s="1">
        <f t="shared" si="5"/>
        <v>0</v>
      </c>
      <c r="BR60" s="1" t="s">
        <v>159</v>
      </c>
      <c r="BU60" s="3">
        <f t="shared" si="6"/>
        <v>0</v>
      </c>
      <c r="BZ60" s="3">
        <f t="shared" si="7"/>
        <v>0</v>
      </c>
      <c r="CA60" s="3" t="s">
        <v>159</v>
      </c>
      <c r="CF60" s="3" t="s">
        <v>159</v>
      </c>
      <c r="CN60" s="25"/>
      <c r="CO60" s="25"/>
      <c r="CP60" s="25"/>
      <c r="CR60" s="5">
        <v>0</v>
      </c>
      <c r="CS60" s="25"/>
      <c r="CT60" s="25"/>
      <c r="CU60" s="25"/>
      <c r="CW60" s="5">
        <v>0</v>
      </c>
      <c r="CX60" s="25"/>
      <c r="CY60" s="25"/>
      <c r="CZ60" s="25"/>
      <c r="DB60" s="5">
        <v>0</v>
      </c>
      <c r="DC60" s="25"/>
      <c r="DD60" s="25"/>
      <c r="DE60" s="25"/>
      <c r="DG60" s="5">
        <v>0</v>
      </c>
      <c r="DH60" s="25"/>
      <c r="DI60" s="25"/>
    </row>
    <row r="61" spans="1:113">
      <c r="A61" s="1">
        <v>2025</v>
      </c>
      <c r="B61" s="4">
        <f>+BD!M63</f>
        <v>0</v>
      </c>
      <c r="I61" s="3" t="s">
        <v>159</v>
      </c>
      <c r="T61" s="1" t="s">
        <v>159</v>
      </c>
      <c r="AE61" s="1" t="s">
        <v>159</v>
      </c>
      <c r="AP61" s="1" t="s">
        <v>159</v>
      </c>
      <c r="BA61" s="5">
        <f t="shared" si="4"/>
        <v>0</v>
      </c>
      <c r="BB61" s="1" t="s">
        <v>159</v>
      </c>
      <c r="BE61" s="3">
        <f>Tabla1[[#This Row],[TIEMPO PRORROGADO HASTA
(1)]]-Tabla1[[#This Row],[TIEMPO PRORROGADO DESDE
(1)]]</f>
        <v>0</v>
      </c>
      <c r="BJ61" s="1" t="s">
        <v>159</v>
      </c>
      <c r="BM61" s="1">
        <f t="shared" si="5"/>
        <v>0</v>
      </c>
      <c r="BR61" s="1" t="s">
        <v>159</v>
      </c>
      <c r="BU61" s="3">
        <f t="shared" si="6"/>
        <v>0</v>
      </c>
      <c r="BZ61" s="3">
        <f t="shared" si="7"/>
        <v>0</v>
      </c>
      <c r="CA61" s="3" t="s">
        <v>159</v>
      </c>
      <c r="CF61" s="3" t="s">
        <v>159</v>
      </c>
      <c r="CN61" s="25"/>
      <c r="CO61" s="25"/>
      <c r="CP61" s="25"/>
      <c r="CR61" s="5">
        <v>0</v>
      </c>
      <c r="CS61" s="25"/>
      <c r="CT61" s="25"/>
      <c r="CU61" s="25"/>
      <c r="CW61" s="5">
        <v>0</v>
      </c>
      <c r="CX61" s="25"/>
      <c r="CY61" s="25"/>
      <c r="CZ61" s="25"/>
      <c r="DB61" s="5">
        <v>0</v>
      </c>
      <c r="DC61" s="25"/>
      <c r="DD61" s="25"/>
      <c r="DE61" s="25"/>
      <c r="DG61" s="5">
        <v>0</v>
      </c>
      <c r="DH61" s="25"/>
      <c r="DI61" s="25"/>
    </row>
    <row r="62" spans="1:113">
      <c r="A62" s="1">
        <v>2025</v>
      </c>
      <c r="B62" s="4">
        <f>+BD!M64</f>
        <v>0</v>
      </c>
      <c r="I62" s="3" t="s">
        <v>159</v>
      </c>
      <c r="T62" s="1" t="s">
        <v>159</v>
      </c>
      <c r="AE62" s="1" t="s">
        <v>159</v>
      </c>
      <c r="AP62" s="1" t="s">
        <v>159</v>
      </c>
      <c r="BA62" s="5">
        <f t="shared" si="4"/>
        <v>0</v>
      </c>
      <c r="BB62" s="1" t="s">
        <v>159</v>
      </c>
      <c r="BE62" s="3">
        <f>Tabla1[[#This Row],[TIEMPO PRORROGADO HASTA
(1)]]-Tabla1[[#This Row],[TIEMPO PRORROGADO DESDE
(1)]]</f>
        <v>0</v>
      </c>
      <c r="BJ62" s="1" t="s">
        <v>159</v>
      </c>
      <c r="BM62" s="1">
        <f t="shared" si="5"/>
        <v>0</v>
      </c>
      <c r="BR62" s="1" t="s">
        <v>159</v>
      </c>
      <c r="BU62" s="3">
        <f t="shared" si="6"/>
        <v>0</v>
      </c>
      <c r="BZ62" s="3">
        <f t="shared" si="7"/>
        <v>0</v>
      </c>
      <c r="CA62" s="3" t="s">
        <v>159</v>
      </c>
      <c r="CF62" s="3" t="s">
        <v>159</v>
      </c>
      <c r="CN62" s="25"/>
      <c r="CO62" s="25"/>
      <c r="CP62" s="25"/>
      <c r="CR62" s="5">
        <v>0</v>
      </c>
      <c r="CS62" s="25"/>
      <c r="CT62" s="25"/>
      <c r="CU62" s="25"/>
      <c r="CW62" s="5">
        <v>0</v>
      </c>
      <c r="CX62" s="25"/>
      <c r="CY62" s="25"/>
      <c r="CZ62" s="25"/>
      <c r="DB62" s="5">
        <v>0</v>
      </c>
      <c r="DC62" s="25"/>
      <c r="DD62" s="25"/>
      <c r="DE62" s="25"/>
      <c r="DG62" s="5">
        <v>0</v>
      </c>
      <c r="DH62" s="25"/>
      <c r="DI62" s="25"/>
    </row>
    <row r="63" spans="1:113">
      <c r="A63" s="1">
        <v>2025</v>
      </c>
      <c r="B63" s="4">
        <f>+BD!M65</f>
        <v>0</v>
      </c>
      <c r="I63" s="3" t="s">
        <v>159</v>
      </c>
      <c r="T63" s="1" t="s">
        <v>159</v>
      </c>
      <c r="AE63" s="1" t="s">
        <v>159</v>
      </c>
      <c r="AP63" s="1" t="s">
        <v>159</v>
      </c>
      <c r="BA63" s="5">
        <f t="shared" si="4"/>
        <v>0</v>
      </c>
      <c r="BB63" s="1" t="s">
        <v>159</v>
      </c>
      <c r="BE63" s="3">
        <f>Tabla1[[#This Row],[TIEMPO PRORROGADO HASTA
(1)]]-Tabla1[[#This Row],[TIEMPO PRORROGADO DESDE
(1)]]</f>
        <v>0</v>
      </c>
      <c r="BJ63" s="1" t="s">
        <v>159</v>
      </c>
      <c r="BM63" s="1">
        <f t="shared" si="5"/>
        <v>0</v>
      </c>
      <c r="BR63" s="1" t="s">
        <v>159</v>
      </c>
      <c r="BU63" s="3">
        <f t="shared" si="6"/>
        <v>0</v>
      </c>
      <c r="BZ63" s="3">
        <f t="shared" si="7"/>
        <v>0</v>
      </c>
      <c r="CA63" s="3" t="s">
        <v>159</v>
      </c>
      <c r="CF63" s="3" t="s">
        <v>159</v>
      </c>
      <c r="CN63" s="25"/>
      <c r="CO63" s="25"/>
      <c r="CP63" s="25"/>
      <c r="CR63" s="5">
        <v>0</v>
      </c>
      <c r="CS63" s="25"/>
      <c r="CT63" s="25"/>
      <c r="CU63" s="25"/>
      <c r="CW63" s="5">
        <v>0</v>
      </c>
      <c r="CX63" s="25"/>
      <c r="CY63" s="25"/>
      <c r="CZ63" s="25"/>
      <c r="DB63" s="5">
        <v>0</v>
      </c>
      <c r="DC63" s="25"/>
      <c r="DD63" s="25"/>
      <c r="DE63" s="25"/>
      <c r="DG63" s="5">
        <v>0</v>
      </c>
      <c r="DH63" s="25"/>
      <c r="DI63" s="25"/>
    </row>
    <row r="64" spans="1:113">
      <c r="A64" s="1">
        <v>2025</v>
      </c>
      <c r="B64" s="4">
        <f>+BD!M66</f>
        <v>0</v>
      </c>
      <c r="I64" s="3" t="s">
        <v>159</v>
      </c>
      <c r="T64" s="1" t="s">
        <v>159</v>
      </c>
      <c r="AE64" s="1" t="s">
        <v>159</v>
      </c>
      <c r="AP64" s="1" t="s">
        <v>159</v>
      </c>
      <c r="BA64" s="5">
        <f t="shared" si="4"/>
        <v>0</v>
      </c>
      <c r="BB64" s="1" t="s">
        <v>159</v>
      </c>
      <c r="BE64" s="3">
        <f>Tabla1[[#This Row],[TIEMPO PRORROGADO HASTA
(1)]]-Tabla1[[#This Row],[TIEMPO PRORROGADO DESDE
(1)]]</f>
        <v>0</v>
      </c>
      <c r="BJ64" s="1" t="s">
        <v>159</v>
      </c>
      <c r="BM64" s="1">
        <f t="shared" si="5"/>
        <v>0</v>
      </c>
      <c r="BR64" s="1" t="s">
        <v>159</v>
      </c>
      <c r="BU64" s="3">
        <f t="shared" si="6"/>
        <v>0</v>
      </c>
      <c r="BZ64" s="3">
        <f t="shared" si="7"/>
        <v>0</v>
      </c>
      <c r="CA64" s="3" t="s">
        <v>159</v>
      </c>
      <c r="CF64" s="3" t="s">
        <v>159</v>
      </c>
      <c r="CN64" s="25"/>
      <c r="CO64" s="25"/>
      <c r="CP64" s="25"/>
      <c r="CR64" s="5">
        <v>0</v>
      </c>
      <c r="CS64" s="25"/>
      <c r="CT64" s="25"/>
      <c r="CU64" s="25"/>
      <c r="CW64" s="5">
        <v>0</v>
      </c>
      <c r="CX64" s="25"/>
      <c r="CY64" s="25"/>
      <c r="CZ64" s="25"/>
      <c r="DB64" s="5">
        <v>0</v>
      </c>
      <c r="DC64" s="25"/>
      <c r="DD64" s="25"/>
      <c r="DE64" s="25"/>
      <c r="DG64" s="5">
        <v>0</v>
      </c>
      <c r="DH64" s="25"/>
      <c r="DI64" s="25"/>
    </row>
    <row r="65" spans="1:113">
      <c r="A65" s="1">
        <v>2025</v>
      </c>
      <c r="B65" s="4">
        <f>+BD!M67</f>
        <v>0</v>
      </c>
      <c r="I65" s="3" t="s">
        <v>159</v>
      </c>
      <c r="T65" s="1" t="s">
        <v>159</v>
      </c>
      <c r="AE65" s="1" t="s">
        <v>159</v>
      </c>
      <c r="AP65" s="1" t="s">
        <v>159</v>
      </c>
      <c r="BA65" s="5">
        <f t="shared" si="4"/>
        <v>0</v>
      </c>
      <c r="BB65" s="1" t="s">
        <v>159</v>
      </c>
      <c r="BE65" s="3">
        <f>Tabla1[[#This Row],[TIEMPO PRORROGADO HASTA
(1)]]-Tabla1[[#This Row],[TIEMPO PRORROGADO DESDE
(1)]]</f>
        <v>0</v>
      </c>
      <c r="BJ65" s="1" t="s">
        <v>159</v>
      </c>
      <c r="BM65" s="1">
        <f t="shared" si="5"/>
        <v>0</v>
      </c>
      <c r="BR65" s="1" t="s">
        <v>159</v>
      </c>
      <c r="BU65" s="3">
        <f t="shared" si="6"/>
        <v>0</v>
      </c>
      <c r="BZ65" s="3">
        <f t="shared" si="7"/>
        <v>0</v>
      </c>
      <c r="CA65" s="3" t="s">
        <v>159</v>
      </c>
      <c r="CF65" s="3" t="s">
        <v>159</v>
      </c>
      <c r="CN65" s="25"/>
      <c r="CO65" s="25"/>
      <c r="CP65" s="25"/>
      <c r="CR65" s="5">
        <v>0</v>
      </c>
      <c r="CS65" s="25"/>
      <c r="CT65" s="25"/>
      <c r="CU65" s="25"/>
      <c r="CW65" s="5">
        <v>0</v>
      </c>
      <c r="CX65" s="25"/>
      <c r="CY65" s="25"/>
      <c r="CZ65" s="25"/>
      <c r="DB65" s="5">
        <v>0</v>
      </c>
      <c r="DC65" s="25"/>
      <c r="DD65" s="25"/>
      <c r="DE65" s="25"/>
      <c r="DG65" s="5">
        <v>0</v>
      </c>
      <c r="DH65" s="25"/>
      <c r="DI65" s="25"/>
    </row>
    <row r="66" spans="1:113">
      <c r="A66" s="1">
        <v>2025</v>
      </c>
      <c r="B66" s="4">
        <f>+BD!M68</f>
        <v>0</v>
      </c>
      <c r="I66" s="3" t="s">
        <v>159</v>
      </c>
      <c r="T66" s="1" t="s">
        <v>159</v>
      </c>
      <c r="AE66" s="1" t="s">
        <v>159</v>
      </c>
      <c r="AP66" s="1" t="s">
        <v>159</v>
      </c>
      <c r="BA66" s="5">
        <f t="shared" si="4"/>
        <v>0</v>
      </c>
      <c r="BB66" s="1" t="s">
        <v>159</v>
      </c>
      <c r="BE66" s="3">
        <f>Tabla1[[#This Row],[TIEMPO PRORROGADO HASTA
(1)]]-Tabla1[[#This Row],[TIEMPO PRORROGADO DESDE
(1)]]</f>
        <v>0</v>
      </c>
      <c r="BJ66" s="1" t="s">
        <v>159</v>
      </c>
      <c r="BM66" s="1">
        <f t="shared" si="5"/>
        <v>0</v>
      </c>
      <c r="BR66" s="1" t="s">
        <v>159</v>
      </c>
      <c r="BU66" s="3">
        <f t="shared" si="6"/>
        <v>0</v>
      </c>
      <c r="BZ66" s="3">
        <f t="shared" si="7"/>
        <v>0</v>
      </c>
      <c r="CA66" s="3" t="s">
        <v>159</v>
      </c>
      <c r="CF66" s="3" t="s">
        <v>159</v>
      </c>
      <c r="CN66" s="25"/>
      <c r="CO66" s="25"/>
      <c r="CP66" s="25"/>
      <c r="CR66" s="5">
        <v>0</v>
      </c>
      <c r="CS66" s="25"/>
      <c r="CT66" s="25"/>
      <c r="CU66" s="25"/>
      <c r="CW66" s="5">
        <v>0</v>
      </c>
      <c r="CX66" s="25"/>
      <c r="CY66" s="25"/>
      <c r="CZ66" s="25"/>
      <c r="DB66" s="5">
        <v>0</v>
      </c>
      <c r="DC66" s="25"/>
      <c r="DD66" s="25"/>
      <c r="DE66" s="25"/>
      <c r="DG66" s="5">
        <v>0</v>
      </c>
      <c r="DH66" s="25"/>
      <c r="DI66" s="25"/>
    </row>
    <row r="67" spans="1:113">
      <c r="A67" s="1">
        <v>2025</v>
      </c>
      <c r="B67" s="4">
        <f>+BD!M69</f>
        <v>0</v>
      </c>
      <c r="I67" s="3" t="s">
        <v>159</v>
      </c>
      <c r="T67" s="1" t="s">
        <v>159</v>
      </c>
      <c r="AE67" s="1" t="s">
        <v>159</v>
      </c>
      <c r="AP67" s="1" t="s">
        <v>159</v>
      </c>
      <c r="BA67" s="5">
        <f t="shared" ref="BA67:BA130" si="8">M67+X67+AI67+AT67</f>
        <v>0</v>
      </c>
      <c r="BB67" s="1" t="s">
        <v>159</v>
      </c>
      <c r="BE67" s="3">
        <f>Tabla1[[#This Row],[TIEMPO PRORROGADO HASTA
(1)]]-Tabla1[[#This Row],[TIEMPO PRORROGADO DESDE
(1)]]</f>
        <v>0</v>
      </c>
      <c r="BJ67" s="1" t="s">
        <v>159</v>
      </c>
      <c r="BM67" s="1">
        <f t="shared" ref="BM67:BM130" si="9">BO67-BN67</f>
        <v>0</v>
      </c>
      <c r="BR67" s="1" t="s">
        <v>159</v>
      </c>
      <c r="BU67" s="3">
        <f t="shared" ref="BU67:BU130" si="10">BW67-BV67</f>
        <v>0</v>
      </c>
      <c r="BZ67" s="3">
        <f t="shared" ref="BZ67:BZ130" si="11">BU67+BM67+BE67</f>
        <v>0</v>
      </c>
      <c r="CA67" s="3" t="s">
        <v>159</v>
      </c>
      <c r="CF67" s="3" t="s">
        <v>159</v>
      </c>
      <c r="CN67" s="25"/>
      <c r="CO67" s="25"/>
      <c r="CP67" s="25"/>
      <c r="CR67" s="5">
        <v>0</v>
      </c>
      <c r="CS67" s="25"/>
      <c r="CT67" s="25"/>
      <c r="CU67" s="25"/>
      <c r="CW67" s="5">
        <v>0</v>
      </c>
      <c r="CX67" s="25"/>
      <c r="CY67" s="25"/>
      <c r="CZ67" s="25"/>
      <c r="DB67" s="5">
        <v>0</v>
      </c>
      <c r="DC67" s="25"/>
      <c r="DD67" s="25"/>
      <c r="DE67" s="25"/>
      <c r="DG67" s="5">
        <v>0</v>
      </c>
      <c r="DH67" s="25"/>
      <c r="DI67" s="25"/>
    </row>
    <row r="68" spans="1:113">
      <c r="A68" s="1">
        <v>2025</v>
      </c>
      <c r="B68" s="4">
        <f>+BD!M70</f>
        <v>0</v>
      </c>
      <c r="I68" s="3" t="s">
        <v>159</v>
      </c>
      <c r="T68" s="1" t="s">
        <v>159</v>
      </c>
      <c r="AE68" s="1" t="s">
        <v>159</v>
      </c>
      <c r="AP68" s="1" t="s">
        <v>159</v>
      </c>
      <c r="BA68" s="5">
        <f t="shared" si="8"/>
        <v>0</v>
      </c>
      <c r="BB68" s="1" t="s">
        <v>159</v>
      </c>
      <c r="BE68" s="3">
        <f>Tabla1[[#This Row],[TIEMPO PRORROGADO HASTA
(1)]]-Tabla1[[#This Row],[TIEMPO PRORROGADO DESDE
(1)]]</f>
        <v>0</v>
      </c>
      <c r="BJ68" s="1" t="s">
        <v>159</v>
      </c>
      <c r="BM68" s="1">
        <f t="shared" si="9"/>
        <v>0</v>
      </c>
      <c r="BR68" s="1" t="s">
        <v>159</v>
      </c>
      <c r="BU68" s="3">
        <f t="shared" si="10"/>
        <v>0</v>
      </c>
      <c r="BZ68" s="3">
        <f t="shared" si="11"/>
        <v>0</v>
      </c>
      <c r="CA68" s="3" t="s">
        <v>159</v>
      </c>
      <c r="CF68" s="3" t="s">
        <v>159</v>
      </c>
      <c r="CN68" s="25"/>
      <c r="CO68" s="25"/>
      <c r="CP68" s="25"/>
      <c r="CR68" s="5">
        <v>0</v>
      </c>
      <c r="CS68" s="25"/>
      <c r="CT68" s="25"/>
      <c r="CU68" s="25"/>
      <c r="CW68" s="5">
        <v>0</v>
      </c>
      <c r="CX68" s="25"/>
      <c r="CY68" s="25"/>
      <c r="CZ68" s="25"/>
      <c r="DB68" s="5">
        <v>0</v>
      </c>
      <c r="DC68" s="25"/>
      <c r="DD68" s="25"/>
      <c r="DE68" s="25"/>
      <c r="DG68" s="5">
        <v>0</v>
      </c>
      <c r="DH68" s="25"/>
      <c r="DI68" s="25"/>
    </row>
    <row r="69" spans="1:113">
      <c r="A69" s="1">
        <v>2025</v>
      </c>
      <c r="B69" s="4">
        <f>+BD!M71</f>
        <v>0</v>
      </c>
      <c r="I69" s="3" t="s">
        <v>159</v>
      </c>
      <c r="T69" s="1" t="s">
        <v>159</v>
      </c>
      <c r="AE69" s="1" t="s">
        <v>159</v>
      </c>
      <c r="AP69" s="1" t="s">
        <v>159</v>
      </c>
      <c r="BA69" s="5">
        <f t="shared" si="8"/>
        <v>0</v>
      </c>
      <c r="BB69" s="1" t="s">
        <v>159</v>
      </c>
      <c r="BE69" s="3">
        <f>Tabla1[[#This Row],[TIEMPO PRORROGADO HASTA
(1)]]-Tabla1[[#This Row],[TIEMPO PRORROGADO DESDE
(1)]]</f>
        <v>0</v>
      </c>
      <c r="BJ69" s="1" t="s">
        <v>159</v>
      </c>
      <c r="BM69" s="1">
        <f t="shared" si="9"/>
        <v>0</v>
      </c>
      <c r="BR69" s="1" t="s">
        <v>159</v>
      </c>
      <c r="BU69" s="3">
        <f t="shared" si="10"/>
        <v>0</v>
      </c>
      <c r="BZ69" s="3">
        <f t="shared" si="11"/>
        <v>0</v>
      </c>
      <c r="CA69" s="3" t="s">
        <v>159</v>
      </c>
      <c r="CF69" s="3" t="s">
        <v>159</v>
      </c>
      <c r="CN69" s="25"/>
      <c r="CO69" s="25"/>
      <c r="CP69" s="25"/>
      <c r="CR69" s="5">
        <v>0</v>
      </c>
      <c r="CS69" s="25"/>
      <c r="CT69" s="25"/>
      <c r="CU69" s="25"/>
      <c r="CW69" s="5">
        <v>0</v>
      </c>
      <c r="CX69" s="25"/>
      <c r="CY69" s="25"/>
      <c r="CZ69" s="25"/>
      <c r="DB69" s="5">
        <v>0</v>
      </c>
      <c r="DC69" s="25"/>
      <c r="DD69" s="25"/>
      <c r="DE69" s="25"/>
      <c r="DG69" s="5">
        <v>0</v>
      </c>
      <c r="DH69" s="25"/>
      <c r="DI69" s="25"/>
    </row>
    <row r="70" spans="1:113">
      <c r="A70" s="1">
        <v>2025</v>
      </c>
      <c r="B70" s="4">
        <f>+BD!M72</f>
        <v>0</v>
      </c>
      <c r="I70" s="3" t="s">
        <v>159</v>
      </c>
      <c r="T70" s="1" t="s">
        <v>159</v>
      </c>
      <c r="AE70" s="1" t="s">
        <v>159</v>
      </c>
      <c r="AP70" s="1" t="s">
        <v>159</v>
      </c>
      <c r="BA70" s="5">
        <f t="shared" si="8"/>
        <v>0</v>
      </c>
      <c r="BB70" s="1" t="s">
        <v>159</v>
      </c>
      <c r="BE70" s="3">
        <f>Tabla1[[#This Row],[TIEMPO PRORROGADO HASTA
(1)]]-Tabla1[[#This Row],[TIEMPO PRORROGADO DESDE
(1)]]</f>
        <v>0</v>
      </c>
      <c r="BJ70" s="1" t="s">
        <v>159</v>
      </c>
      <c r="BM70" s="1">
        <f t="shared" si="9"/>
        <v>0</v>
      </c>
      <c r="BR70" s="1" t="s">
        <v>159</v>
      </c>
      <c r="BU70" s="3">
        <f t="shared" si="10"/>
        <v>0</v>
      </c>
      <c r="BZ70" s="3">
        <f t="shared" si="11"/>
        <v>0</v>
      </c>
      <c r="CA70" s="3" t="s">
        <v>159</v>
      </c>
      <c r="CF70" s="3" t="s">
        <v>159</v>
      </c>
      <c r="CN70" s="25"/>
      <c r="CO70" s="25"/>
      <c r="CP70" s="25"/>
      <c r="CR70" s="5">
        <v>0</v>
      </c>
      <c r="CS70" s="25"/>
      <c r="CT70" s="25"/>
      <c r="CU70" s="25"/>
      <c r="CW70" s="5">
        <v>0</v>
      </c>
      <c r="CX70" s="25"/>
      <c r="CY70" s="25"/>
      <c r="CZ70" s="25"/>
      <c r="DB70" s="5">
        <v>0</v>
      </c>
      <c r="DC70" s="25"/>
      <c r="DD70" s="25"/>
      <c r="DE70" s="25"/>
      <c r="DG70" s="5">
        <v>0</v>
      </c>
      <c r="DH70" s="25"/>
      <c r="DI70" s="25"/>
    </row>
    <row r="71" spans="1:113">
      <c r="A71" s="1">
        <v>2025</v>
      </c>
      <c r="B71" s="4">
        <f>+BD!M73</f>
        <v>0</v>
      </c>
      <c r="I71" s="3" t="s">
        <v>159</v>
      </c>
      <c r="T71" s="1" t="s">
        <v>159</v>
      </c>
      <c r="AE71" s="1" t="s">
        <v>159</v>
      </c>
      <c r="AP71" s="1" t="s">
        <v>159</v>
      </c>
      <c r="BA71" s="5">
        <f t="shared" si="8"/>
        <v>0</v>
      </c>
      <c r="BB71" s="1" t="s">
        <v>159</v>
      </c>
      <c r="BE71" s="3">
        <f>Tabla1[[#This Row],[TIEMPO PRORROGADO HASTA
(1)]]-Tabla1[[#This Row],[TIEMPO PRORROGADO DESDE
(1)]]</f>
        <v>0</v>
      </c>
      <c r="BJ71" s="1" t="s">
        <v>159</v>
      </c>
      <c r="BM71" s="1">
        <f t="shared" si="9"/>
        <v>0</v>
      </c>
      <c r="BR71" s="1" t="s">
        <v>159</v>
      </c>
      <c r="BU71" s="3">
        <f t="shared" si="10"/>
        <v>0</v>
      </c>
      <c r="BZ71" s="3">
        <f t="shared" si="11"/>
        <v>0</v>
      </c>
      <c r="CA71" s="3" t="s">
        <v>159</v>
      </c>
      <c r="CF71" s="3" t="s">
        <v>159</v>
      </c>
      <c r="CN71" s="25"/>
      <c r="CO71" s="25"/>
      <c r="CP71" s="25"/>
      <c r="CR71" s="5">
        <v>0</v>
      </c>
      <c r="CS71" s="25"/>
      <c r="CT71" s="25"/>
      <c r="CU71" s="25"/>
      <c r="CW71" s="5">
        <v>0</v>
      </c>
      <c r="CX71" s="25"/>
      <c r="CY71" s="25"/>
      <c r="CZ71" s="25"/>
      <c r="DB71" s="5">
        <v>0</v>
      </c>
      <c r="DC71" s="25"/>
      <c r="DD71" s="25"/>
      <c r="DE71" s="25"/>
      <c r="DG71" s="5">
        <v>0</v>
      </c>
      <c r="DH71" s="25"/>
      <c r="DI71" s="25"/>
    </row>
    <row r="72" spans="1:113">
      <c r="A72" s="1">
        <v>2025</v>
      </c>
      <c r="B72" s="4">
        <f>+BD!M74</f>
        <v>0</v>
      </c>
      <c r="I72" s="3" t="s">
        <v>159</v>
      </c>
      <c r="T72" s="1" t="s">
        <v>159</v>
      </c>
      <c r="AE72" s="1" t="s">
        <v>159</v>
      </c>
      <c r="AP72" s="1" t="s">
        <v>159</v>
      </c>
      <c r="BA72" s="5">
        <f t="shared" si="8"/>
        <v>0</v>
      </c>
      <c r="BB72" s="1" t="s">
        <v>159</v>
      </c>
      <c r="BE72" s="3">
        <f>Tabla1[[#This Row],[TIEMPO PRORROGADO HASTA
(1)]]-Tabla1[[#This Row],[TIEMPO PRORROGADO DESDE
(1)]]</f>
        <v>0</v>
      </c>
      <c r="BJ72" s="1" t="s">
        <v>159</v>
      </c>
      <c r="BM72" s="1">
        <f t="shared" si="9"/>
        <v>0</v>
      </c>
      <c r="BR72" s="1" t="s">
        <v>159</v>
      </c>
      <c r="BU72" s="3">
        <f t="shared" si="10"/>
        <v>0</v>
      </c>
      <c r="BZ72" s="3">
        <f t="shared" si="11"/>
        <v>0</v>
      </c>
      <c r="CA72" s="3" t="s">
        <v>159</v>
      </c>
      <c r="CF72" s="3" t="s">
        <v>159</v>
      </c>
      <c r="CN72" s="25"/>
      <c r="CO72" s="25"/>
      <c r="CP72" s="25"/>
      <c r="CR72" s="5">
        <v>0</v>
      </c>
      <c r="CS72" s="25"/>
      <c r="CT72" s="25"/>
      <c r="CU72" s="25"/>
      <c r="CW72" s="5">
        <v>0</v>
      </c>
      <c r="CX72" s="25"/>
      <c r="CY72" s="25"/>
      <c r="CZ72" s="25"/>
      <c r="DB72" s="5">
        <v>0</v>
      </c>
      <c r="DC72" s="25"/>
      <c r="DD72" s="25"/>
      <c r="DE72" s="25"/>
      <c r="DG72" s="5">
        <v>0</v>
      </c>
      <c r="DH72" s="25"/>
      <c r="DI72" s="25"/>
    </row>
    <row r="73" spans="1:113">
      <c r="A73" s="1">
        <v>2025</v>
      </c>
      <c r="B73" s="4">
        <f>+BD!M75</f>
        <v>0</v>
      </c>
      <c r="I73" s="3" t="s">
        <v>159</v>
      </c>
      <c r="T73" s="1" t="s">
        <v>159</v>
      </c>
      <c r="AE73" s="1" t="s">
        <v>159</v>
      </c>
      <c r="AP73" s="1" t="s">
        <v>159</v>
      </c>
      <c r="BA73" s="5">
        <f t="shared" si="8"/>
        <v>0</v>
      </c>
      <c r="BB73" s="1" t="s">
        <v>159</v>
      </c>
      <c r="BE73" s="3">
        <f>Tabla1[[#This Row],[TIEMPO PRORROGADO HASTA
(1)]]-Tabla1[[#This Row],[TIEMPO PRORROGADO DESDE
(1)]]</f>
        <v>0</v>
      </c>
      <c r="BJ73" s="1" t="s">
        <v>159</v>
      </c>
      <c r="BM73" s="1">
        <f t="shared" si="9"/>
        <v>0</v>
      </c>
      <c r="BR73" s="1" t="s">
        <v>159</v>
      </c>
      <c r="BU73" s="3">
        <f t="shared" si="10"/>
        <v>0</v>
      </c>
      <c r="BZ73" s="3">
        <f t="shared" si="11"/>
        <v>0</v>
      </c>
      <c r="CA73" s="3" t="s">
        <v>159</v>
      </c>
      <c r="CF73" s="3" t="s">
        <v>159</v>
      </c>
      <c r="CN73" s="25"/>
      <c r="CO73" s="25"/>
      <c r="CP73" s="25"/>
      <c r="CR73" s="5">
        <v>0</v>
      </c>
      <c r="CS73" s="25"/>
      <c r="CT73" s="25"/>
      <c r="CU73" s="25"/>
      <c r="CW73" s="5">
        <v>0</v>
      </c>
      <c r="CX73" s="25"/>
      <c r="CY73" s="25"/>
      <c r="CZ73" s="25"/>
      <c r="DB73" s="5">
        <v>0</v>
      </c>
      <c r="DC73" s="25"/>
      <c r="DD73" s="25"/>
      <c r="DE73" s="25"/>
      <c r="DG73" s="5">
        <v>0</v>
      </c>
      <c r="DH73" s="25"/>
      <c r="DI73" s="25"/>
    </row>
    <row r="74" spans="1:113">
      <c r="A74" s="1">
        <v>2025</v>
      </c>
      <c r="B74" s="4">
        <f>+BD!M76</f>
        <v>0</v>
      </c>
      <c r="I74" s="3" t="s">
        <v>159</v>
      </c>
      <c r="T74" s="1" t="s">
        <v>159</v>
      </c>
      <c r="AE74" s="1" t="s">
        <v>159</v>
      </c>
      <c r="AP74" s="1" t="s">
        <v>159</v>
      </c>
      <c r="BA74" s="5">
        <f t="shared" si="8"/>
        <v>0</v>
      </c>
      <c r="BB74" s="1" t="s">
        <v>159</v>
      </c>
      <c r="BE74" s="3">
        <f>Tabla1[[#This Row],[TIEMPO PRORROGADO HASTA
(1)]]-Tabla1[[#This Row],[TIEMPO PRORROGADO DESDE
(1)]]</f>
        <v>0</v>
      </c>
      <c r="BJ74" s="1" t="s">
        <v>159</v>
      </c>
      <c r="BM74" s="1">
        <f t="shared" si="9"/>
        <v>0</v>
      </c>
      <c r="BR74" s="1" t="s">
        <v>159</v>
      </c>
      <c r="BU74" s="3">
        <f t="shared" si="10"/>
        <v>0</v>
      </c>
      <c r="BZ74" s="3">
        <f t="shared" si="11"/>
        <v>0</v>
      </c>
      <c r="CA74" s="3" t="s">
        <v>159</v>
      </c>
      <c r="CF74" s="3" t="s">
        <v>159</v>
      </c>
      <c r="CN74" s="25"/>
      <c r="CO74" s="25"/>
      <c r="CP74" s="25"/>
      <c r="CR74" s="5">
        <v>0</v>
      </c>
      <c r="CS74" s="25"/>
      <c r="CT74" s="25"/>
      <c r="CU74" s="25"/>
      <c r="CW74" s="5">
        <v>0</v>
      </c>
      <c r="CX74" s="25"/>
      <c r="CY74" s="25"/>
      <c r="CZ74" s="25"/>
      <c r="DB74" s="5">
        <v>0</v>
      </c>
      <c r="DC74" s="25"/>
      <c r="DD74" s="25"/>
      <c r="DE74" s="25"/>
      <c r="DG74" s="5">
        <v>0</v>
      </c>
      <c r="DH74" s="25"/>
      <c r="DI74" s="25"/>
    </row>
    <row r="75" spans="1:113">
      <c r="A75" s="1">
        <v>2025</v>
      </c>
      <c r="B75" s="4">
        <f>+BD!M77</f>
        <v>0</v>
      </c>
      <c r="I75" s="3" t="s">
        <v>159</v>
      </c>
      <c r="T75" s="1" t="s">
        <v>159</v>
      </c>
      <c r="AE75" s="1" t="s">
        <v>159</v>
      </c>
      <c r="AP75" s="1" t="s">
        <v>159</v>
      </c>
      <c r="BA75" s="5">
        <f t="shared" si="8"/>
        <v>0</v>
      </c>
      <c r="BB75" s="1" t="s">
        <v>159</v>
      </c>
      <c r="BE75" s="3">
        <f>Tabla1[[#This Row],[TIEMPO PRORROGADO HASTA
(1)]]-Tabla1[[#This Row],[TIEMPO PRORROGADO DESDE
(1)]]</f>
        <v>0</v>
      </c>
      <c r="BJ75" s="1" t="s">
        <v>159</v>
      </c>
      <c r="BM75" s="1">
        <f t="shared" si="9"/>
        <v>0</v>
      </c>
      <c r="BR75" s="1" t="s">
        <v>159</v>
      </c>
      <c r="BU75" s="3">
        <f t="shared" si="10"/>
        <v>0</v>
      </c>
      <c r="BZ75" s="3">
        <f t="shared" si="11"/>
        <v>0</v>
      </c>
      <c r="CA75" s="3" t="s">
        <v>159</v>
      </c>
      <c r="CF75" s="3" t="s">
        <v>159</v>
      </c>
      <c r="CN75" s="25"/>
      <c r="CO75" s="25"/>
      <c r="CP75" s="25"/>
      <c r="CR75" s="5">
        <v>0</v>
      </c>
      <c r="CS75" s="25"/>
      <c r="CT75" s="25"/>
      <c r="CU75" s="25"/>
      <c r="CW75" s="5">
        <v>0</v>
      </c>
      <c r="CX75" s="25"/>
      <c r="CY75" s="25"/>
      <c r="CZ75" s="25"/>
      <c r="DB75" s="5">
        <v>0</v>
      </c>
      <c r="DC75" s="25"/>
      <c r="DD75" s="25"/>
      <c r="DE75" s="25"/>
      <c r="DG75" s="5">
        <v>0</v>
      </c>
      <c r="DH75" s="25"/>
      <c r="DI75" s="25"/>
    </row>
    <row r="76" spans="1:113">
      <c r="A76" s="1">
        <v>2025</v>
      </c>
      <c r="B76" s="4">
        <f>+BD!M78</f>
        <v>0</v>
      </c>
      <c r="I76" s="3" t="s">
        <v>159</v>
      </c>
      <c r="T76" s="1" t="s">
        <v>159</v>
      </c>
      <c r="AE76" s="1" t="s">
        <v>159</v>
      </c>
      <c r="AP76" s="1" t="s">
        <v>159</v>
      </c>
      <c r="BA76" s="5">
        <f t="shared" si="8"/>
        <v>0</v>
      </c>
      <c r="BB76" s="1" t="s">
        <v>159</v>
      </c>
      <c r="BE76" s="3">
        <f>Tabla1[[#This Row],[TIEMPO PRORROGADO HASTA
(1)]]-Tabla1[[#This Row],[TIEMPO PRORROGADO DESDE
(1)]]</f>
        <v>0</v>
      </c>
      <c r="BJ76" s="1" t="s">
        <v>159</v>
      </c>
      <c r="BM76" s="1">
        <f t="shared" si="9"/>
        <v>0</v>
      </c>
      <c r="BR76" s="1" t="s">
        <v>159</v>
      </c>
      <c r="BU76" s="3">
        <f t="shared" si="10"/>
        <v>0</v>
      </c>
      <c r="BZ76" s="3">
        <f t="shared" si="11"/>
        <v>0</v>
      </c>
      <c r="CA76" s="3" t="s">
        <v>159</v>
      </c>
      <c r="CF76" s="3" t="s">
        <v>159</v>
      </c>
      <c r="CN76" s="25"/>
      <c r="CO76" s="25"/>
      <c r="CP76" s="25"/>
      <c r="CR76" s="5">
        <v>0</v>
      </c>
      <c r="CS76" s="25"/>
      <c r="CT76" s="25"/>
      <c r="CU76" s="25"/>
      <c r="CW76" s="5">
        <v>0</v>
      </c>
      <c r="CX76" s="25"/>
      <c r="CY76" s="25"/>
      <c r="CZ76" s="25"/>
      <c r="DB76" s="5">
        <v>0</v>
      </c>
      <c r="DC76" s="25"/>
      <c r="DD76" s="25"/>
      <c r="DE76" s="25"/>
      <c r="DG76" s="5">
        <v>0</v>
      </c>
      <c r="DH76" s="25"/>
      <c r="DI76" s="25"/>
    </row>
    <row r="77" spans="1:113">
      <c r="A77" s="1">
        <v>2025</v>
      </c>
      <c r="B77" s="4">
        <f>+BD!M79</f>
        <v>0</v>
      </c>
      <c r="I77" s="3" t="s">
        <v>159</v>
      </c>
      <c r="T77" s="1" t="s">
        <v>159</v>
      </c>
      <c r="AE77" s="1" t="s">
        <v>159</v>
      </c>
      <c r="AP77" s="1" t="s">
        <v>159</v>
      </c>
      <c r="BA77" s="5">
        <f t="shared" si="8"/>
        <v>0</v>
      </c>
      <c r="BB77" s="1" t="s">
        <v>159</v>
      </c>
      <c r="BE77" s="3">
        <f>Tabla1[[#This Row],[TIEMPO PRORROGADO HASTA
(1)]]-Tabla1[[#This Row],[TIEMPO PRORROGADO DESDE
(1)]]</f>
        <v>0</v>
      </c>
      <c r="BJ77" s="1" t="s">
        <v>159</v>
      </c>
      <c r="BM77" s="1">
        <f t="shared" si="9"/>
        <v>0</v>
      </c>
      <c r="BR77" s="1" t="s">
        <v>159</v>
      </c>
      <c r="BU77" s="3">
        <f t="shared" si="10"/>
        <v>0</v>
      </c>
      <c r="BZ77" s="3">
        <f t="shared" si="11"/>
        <v>0</v>
      </c>
      <c r="CA77" s="3" t="s">
        <v>159</v>
      </c>
      <c r="CF77" s="3" t="s">
        <v>159</v>
      </c>
      <c r="CN77" s="25"/>
      <c r="CO77" s="25"/>
      <c r="CP77" s="25"/>
      <c r="CR77" s="5">
        <v>0</v>
      </c>
      <c r="CS77" s="25"/>
      <c r="CT77" s="25"/>
      <c r="CU77" s="25"/>
      <c r="CW77" s="5">
        <v>0</v>
      </c>
      <c r="CX77" s="25"/>
      <c r="CY77" s="25"/>
      <c r="CZ77" s="25"/>
      <c r="DB77" s="5">
        <v>0</v>
      </c>
      <c r="DC77" s="25"/>
      <c r="DD77" s="25"/>
      <c r="DE77" s="25"/>
      <c r="DG77" s="5">
        <v>0</v>
      </c>
      <c r="DH77" s="25"/>
      <c r="DI77" s="25"/>
    </row>
    <row r="78" spans="1:113">
      <c r="A78" s="1">
        <v>2025</v>
      </c>
      <c r="B78" s="4">
        <f>+BD!M80</f>
        <v>0</v>
      </c>
      <c r="I78" s="3" t="s">
        <v>159</v>
      </c>
      <c r="T78" s="1" t="s">
        <v>159</v>
      </c>
      <c r="AE78" s="1" t="s">
        <v>159</v>
      </c>
      <c r="AP78" s="1" t="s">
        <v>159</v>
      </c>
      <c r="BA78" s="5">
        <f t="shared" si="8"/>
        <v>0</v>
      </c>
      <c r="BB78" s="1" t="s">
        <v>159</v>
      </c>
      <c r="BE78" s="3">
        <f>Tabla1[[#This Row],[TIEMPO PRORROGADO HASTA
(1)]]-Tabla1[[#This Row],[TIEMPO PRORROGADO DESDE
(1)]]</f>
        <v>0</v>
      </c>
      <c r="BJ78" s="1" t="s">
        <v>159</v>
      </c>
      <c r="BM78" s="1">
        <f t="shared" si="9"/>
        <v>0</v>
      </c>
      <c r="BR78" s="1" t="s">
        <v>159</v>
      </c>
      <c r="BU78" s="3">
        <f t="shared" si="10"/>
        <v>0</v>
      </c>
      <c r="BZ78" s="3">
        <f t="shared" si="11"/>
        <v>0</v>
      </c>
      <c r="CA78" s="3" t="s">
        <v>159</v>
      </c>
      <c r="CF78" s="3" t="s">
        <v>159</v>
      </c>
      <c r="CN78" s="25"/>
      <c r="CO78" s="25"/>
      <c r="CP78" s="25"/>
      <c r="CR78" s="5">
        <v>0</v>
      </c>
      <c r="CS78" s="25"/>
      <c r="CT78" s="25"/>
      <c r="CU78" s="25"/>
      <c r="CW78" s="5">
        <v>0</v>
      </c>
      <c r="CX78" s="25"/>
      <c r="CY78" s="25"/>
      <c r="CZ78" s="25"/>
      <c r="DB78" s="5">
        <v>0</v>
      </c>
      <c r="DC78" s="25"/>
      <c r="DD78" s="25"/>
      <c r="DE78" s="25"/>
      <c r="DG78" s="5">
        <v>0</v>
      </c>
      <c r="DH78" s="25"/>
      <c r="DI78" s="25"/>
    </row>
    <row r="79" spans="1:113">
      <c r="A79" s="1">
        <v>2025</v>
      </c>
      <c r="B79" s="4">
        <f>+BD!M81</f>
        <v>0</v>
      </c>
      <c r="I79" s="3" t="s">
        <v>159</v>
      </c>
      <c r="T79" s="1" t="s">
        <v>159</v>
      </c>
      <c r="AE79" s="1" t="s">
        <v>159</v>
      </c>
      <c r="AP79" s="1" t="s">
        <v>159</v>
      </c>
      <c r="BA79" s="5">
        <f t="shared" si="8"/>
        <v>0</v>
      </c>
      <c r="BB79" s="1" t="s">
        <v>159</v>
      </c>
      <c r="BE79" s="3">
        <f>Tabla1[[#This Row],[TIEMPO PRORROGADO HASTA
(1)]]-Tabla1[[#This Row],[TIEMPO PRORROGADO DESDE
(1)]]</f>
        <v>0</v>
      </c>
      <c r="BJ79" s="1" t="s">
        <v>159</v>
      </c>
      <c r="BM79" s="1">
        <f t="shared" si="9"/>
        <v>0</v>
      </c>
      <c r="BR79" s="1" t="s">
        <v>159</v>
      </c>
      <c r="BU79" s="3">
        <f t="shared" si="10"/>
        <v>0</v>
      </c>
      <c r="BZ79" s="3">
        <f t="shared" si="11"/>
        <v>0</v>
      </c>
      <c r="CA79" s="3" t="s">
        <v>159</v>
      </c>
      <c r="CF79" s="3" t="s">
        <v>159</v>
      </c>
      <c r="CN79" s="25"/>
      <c r="CO79" s="25"/>
      <c r="CP79" s="25"/>
      <c r="CR79" s="5">
        <v>0</v>
      </c>
      <c r="CS79" s="25"/>
      <c r="CT79" s="25"/>
      <c r="CU79" s="25"/>
      <c r="CW79" s="5">
        <v>0</v>
      </c>
      <c r="CX79" s="25"/>
      <c r="CY79" s="25"/>
      <c r="CZ79" s="25"/>
      <c r="DB79" s="5">
        <v>0</v>
      </c>
      <c r="DC79" s="25"/>
      <c r="DD79" s="25"/>
      <c r="DE79" s="25"/>
      <c r="DG79" s="5">
        <v>0</v>
      </c>
      <c r="DH79" s="25"/>
      <c r="DI79" s="25"/>
    </row>
    <row r="80" spans="1:113">
      <c r="A80" s="1">
        <v>2025</v>
      </c>
      <c r="B80" s="4">
        <f>+BD!M82</f>
        <v>0</v>
      </c>
      <c r="I80" s="3" t="s">
        <v>159</v>
      </c>
      <c r="T80" s="1" t="s">
        <v>159</v>
      </c>
      <c r="AE80" s="1" t="s">
        <v>159</v>
      </c>
      <c r="AP80" s="1" t="s">
        <v>159</v>
      </c>
      <c r="BA80" s="5">
        <f t="shared" si="8"/>
        <v>0</v>
      </c>
      <c r="BB80" s="1" t="s">
        <v>159</v>
      </c>
      <c r="BE80" s="3">
        <f>Tabla1[[#This Row],[TIEMPO PRORROGADO HASTA
(1)]]-Tabla1[[#This Row],[TIEMPO PRORROGADO DESDE
(1)]]</f>
        <v>0</v>
      </c>
      <c r="BJ80" s="1" t="s">
        <v>159</v>
      </c>
      <c r="BM80" s="1">
        <f t="shared" si="9"/>
        <v>0</v>
      </c>
      <c r="BR80" s="1" t="s">
        <v>159</v>
      </c>
      <c r="BU80" s="3">
        <f t="shared" si="10"/>
        <v>0</v>
      </c>
      <c r="BZ80" s="3">
        <f t="shared" si="11"/>
        <v>0</v>
      </c>
      <c r="CA80" s="3" t="s">
        <v>159</v>
      </c>
      <c r="CF80" s="3" t="s">
        <v>159</v>
      </c>
      <c r="CN80" s="25"/>
      <c r="CO80" s="25"/>
      <c r="CP80" s="25"/>
      <c r="CR80" s="5">
        <v>0</v>
      </c>
      <c r="CS80" s="25"/>
      <c r="CT80" s="25"/>
      <c r="CU80" s="25"/>
      <c r="CW80" s="5">
        <v>0</v>
      </c>
      <c r="CX80" s="25"/>
      <c r="CY80" s="25"/>
      <c r="CZ80" s="25"/>
      <c r="DB80" s="5">
        <v>0</v>
      </c>
      <c r="DC80" s="25"/>
      <c r="DD80" s="25"/>
      <c r="DE80" s="25"/>
      <c r="DG80" s="5">
        <v>0</v>
      </c>
      <c r="DH80" s="25"/>
      <c r="DI80" s="25"/>
    </row>
    <row r="81" spans="1:113">
      <c r="A81" s="1">
        <v>2025</v>
      </c>
      <c r="B81" s="4">
        <f>+BD!M83</f>
        <v>0</v>
      </c>
      <c r="I81" s="3" t="s">
        <v>159</v>
      </c>
      <c r="T81" s="1" t="s">
        <v>159</v>
      </c>
      <c r="AE81" s="1" t="s">
        <v>159</v>
      </c>
      <c r="AP81" s="1" t="s">
        <v>159</v>
      </c>
      <c r="BA81" s="5">
        <f t="shared" si="8"/>
        <v>0</v>
      </c>
      <c r="BB81" s="1" t="s">
        <v>159</v>
      </c>
      <c r="BE81" s="3">
        <f>Tabla1[[#This Row],[TIEMPO PRORROGADO HASTA
(1)]]-Tabla1[[#This Row],[TIEMPO PRORROGADO DESDE
(1)]]</f>
        <v>0</v>
      </c>
      <c r="BJ81" s="1" t="s">
        <v>159</v>
      </c>
      <c r="BM81" s="1">
        <f t="shared" si="9"/>
        <v>0</v>
      </c>
      <c r="BR81" s="1" t="s">
        <v>159</v>
      </c>
      <c r="BU81" s="3">
        <f t="shared" si="10"/>
        <v>0</v>
      </c>
      <c r="BZ81" s="3">
        <f t="shared" si="11"/>
        <v>0</v>
      </c>
      <c r="CA81" s="3" t="s">
        <v>159</v>
      </c>
      <c r="CF81" s="3" t="s">
        <v>159</v>
      </c>
      <c r="CN81" s="25"/>
      <c r="CO81" s="25"/>
      <c r="CP81" s="25"/>
      <c r="CR81" s="5">
        <v>0</v>
      </c>
      <c r="CS81" s="25"/>
      <c r="CT81" s="25"/>
      <c r="CU81" s="25"/>
      <c r="CW81" s="5">
        <v>0</v>
      </c>
      <c r="CX81" s="25"/>
      <c r="CY81" s="25"/>
      <c r="CZ81" s="25"/>
      <c r="DB81" s="5">
        <v>0</v>
      </c>
      <c r="DC81" s="25"/>
      <c r="DD81" s="25"/>
      <c r="DE81" s="25"/>
      <c r="DG81" s="5">
        <v>0</v>
      </c>
      <c r="DH81" s="25"/>
      <c r="DI81" s="25"/>
    </row>
    <row r="82" spans="1:113">
      <c r="A82" s="1">
        <v>2025</v>
      </c>
      <c r="B82" s="4">
        <f>+BD!M84</f>
        <v>0</v>
      </c>
      <c r="I82" s="3" t="s">
        <v>159</v>
      </c>
      <c r="T82" s="1" t="s">
        <v>159</v>
      </c>
      <c r="AE82" s="1" t="s">
        <v>159</v>
      </c>
      <c r="AP82" s="1" t="s">
        <v>159</v>
      </c>
      <c r="BA82" s="5">
        <f t="shared" si="8"/>
        <v>0</v>
      </c>
      <c r="BB82" s="1" t="s">
        <v>159</v>
      </c>
      <c r="BE82" s="3">
        <f>Tabla1[[#This Row],[TIEMPO PRORROGADO HASTA
(1)]]-Tabla1[[#This Row],[TIEMPO PRORROGADO DESDE
(1)]]</f>
        <v>0</v>
      </c>
      <c r="BJ82" s="1" t="s">
        <v>159</v>
      </c>
      <c r="BM82" s="1">
        <f t="shared" si="9"/>
        <v>0</v>
      </c>
      <c r="BR82" s="1" t="s">
        <v>159</v>
      </c>
      <c r="BU82" s="3">
        <f t="shared" si="10"/>
        <v>0</v>
      </c>
      <c r="BZ82" s="3">
        <f t="shared" si="11"/>
        <v>0</v>
      </c>
      <c r="CA82" s="3" t="s">
        <v>159</v>
      </c>
      <c r="CF82" s="3" t="s">
        <v>159</v>
      </c>
      <c r="CN82" s="25"/>
      <c r="CO82" s="25"/>
      <c r="CP82" s="25"/>
      <c r="CR82" s="5">
        <v>0</v>
      </c>
      <c r="CS82" s="25"/>
      <c r="CT82" s="25"/>
      <c r="CU82" s="25"/>
      <c r="CW82" s="5">
        <v>0</v>
      </c>
      <c r="CX82" s="25"/>
      <c r="CY82" s="25"/>
      <c r="CZ82" s="25"/>
      <c r="DB82" s="5">
        <v>0</v>
      </c>
      <c r="DC82" s="25"/>
      <c r="DD82" s="25"/>
      <c r="DE82" s="25"/>
      <c r="DG82" s="5">
        <v>0</v>
      </c>
      <c r="DH82" s="25"/>
      <c r="DI82" s="25"/>
    </row>
    <row r="83" spans="1:113">
      <c r="A83" s="1">
        <v>2025</v>
      </c>
      <c r="B83" s="4">
        <f>+BD!M85</f>
        <v>0</v>
      </c>
      <c r="C83" s="23">
        <v>45677</v>
      </c>
      <c r="D83" t="s">
        <v>470</v>
      </c>
      <c r="E83" s="5">
        <v>385000</v>
      </c>
      <c r="I83" s="3" t="s">
        <v>159</v>
      </c>
      <c r="T83" s="1" t="s">
        <v>159</v>
      </c>
      <c r="AE83" s="1" t="s">
        <v>159</v>
      </c>
      <c r="AP83" s="1" t="s">
        <v>159</v>
      </c>
      <c r="BA83" s="5">
        <f t="shared" si="8"/>
        <v>0</v>
      </c>
      <c r="BB83" s="1" t="s">
        <v>159</v>
      </c>
      <c r="BE83" s="3">
        <f>Tabla1[[#This Row],[TIEMPO PRORROGADO HASTA
(1)]]-Tabla1[[#This Row],[TIEMPO PRORROGADO DESDE
(1)]]</f>
        <v>0</v>
      </c>
      <c r="BJ83" s="1" t="s">
        <v>159</v>
      </c>
      <c r="BM83" s="1">
        <f t="shared" si="9"/>
        <v>0</v>
      </c>
      <c r="BR83" s="1" t="s">
        <v>159</v>
      </c>
      <c r="BU83" s="3">
        <f t="shared" si="10"/>
        <v>0</v>
      </c>
      <c r="BZ83" s="3">
        <f t="shared" si="11"/>
        <v>0</v>
      </c>
      <c r="CA83" s="3" t="s">
        <v>159</v>
      </c>
      <c r="CF83" s="3" t="s">
        <v>159</v>
      </c>
      <c r="CN83" s="25"/>
      <c r="CO83" s="25"/>
      <c r="CP83" s="25"/>
      <c r="CR83" s="5">
        <v>0</v>
      </c>
      <c r="CS83" s="25"/>
      <c r="CT83" s="25"/>
      <c r="CU83" s="25"/>
      <c r="CW83" s="5">
        <v>0</v>
      </c>
      <c r="CX83" s="25"/>
      <c r="CY83" s="25"/>
      <c r="CZ83" s="25"/>
      <c r="DB83" s="5">
        <v>0</v>
      </c>
      <c r="DC83" s="25"/>
      <c r="DD83" s="25"/>
      <c r="DE83" s="25"/>
      <c r="DG83" s="5">
        <v>0</v>
      </c>
      <c r="DH83" s="25"/>
      <c r="DI83" s="25"/>
    </row>
    <row r="84" spans="1:113">
      <c r="A84" s="1">
        <v>2025</v>
      </c>
      <c r="B84" s="4">
        <f>+BD!M86</f>
        <v>0</v>
      </c>
      <c r="I84" s="3" t="s">
        <v>159</v>
      </c>
      <c r="T84" s="1" t="s">
        <v>159</v>
      </c>
      <c r="AE84" s="1" t="s">
        <v>159</v>
      </c>
      <c r="AP84" s="1" t="s">
        <v>159</v>
      </c>
      <c r="BA84" s="5">
        <f t="shared" si="8"/>
        <v>0</v>
      </c>
      <c r="BB84" s="1" t="s">
        <v>159</v>
      </c>
      <c r="BE84" s="3">
        <f>Tabla1[[#This Row],[TIEMPO PRORROGADO HASTA
(1)]]-Tabla1[[#This Row],[TIEMPO PRORROGADO DESDE
(1)]]</f>
        <v>0</v>
      </c>
      <c r="BJ84" s="1" t="s">
        <v>159</v>
      </c>
      <c r="BM84" s="1">
        <f t="shared" si="9"/>
        <v>0</v>
      </c>
      <c r="BR84" s="1" t="s">
        <v>159</v>
      </c>
      <c r="BU84" s="3">
        <f t="shared" si="10"/>
        <v>0</v>
      </c>
      <c r="BZ84" s="3">
        <f t="shared" si="11"/>
        <v>0</v>
      </c>
      <c r="CA84" s="3" t="s">
        <v>159</v>
      </c>
      <c r="CF84" s="3" t="s">
        <v>159</v>
      </c>
      <c r="CN84" s="25"/>
      <c r="CO84" s="25"/>
      <c r="CP84" s="25"/>
      <c r="CR84" s="5">
        <v>0</v>
      </c>
      <c r="CS84" s="25"/>
      <c r="CT84" s="25"/>
      <c r="CU84" s="25"/>
      <c r="CW84" s="5">
        <v>0</v>
      </c>
      <c r="CX84" s="25"/>
      <c r="CY84" s="25"/>
      <c r="CZ84" s="25"/>
      <c r="DB84" s="5">
        <v>0</v>
      </c>
      <c r="DC84" s="25"/>
      <c r="DD84" s="25"/>
      <c r="DE84" s="25"/>
      <c r="DG84" s="5">
        <v>0</v>
      </c>
      <c r="DH84" s="25"/>
      <c r="DI84" s="25"/>
    </row>
    <row r="85" spans="1:113">
      <c r="A85" s="1">
        <v>2025</v>
      </c>
      <c r="B85" s="4">
        <f>+BD!M87</f>
        <v>0</v>
      </c>
      <c r="I85" s="3" t="s">
        <v>159</v>
      </c>
      <c r="T85" s="1" t="s">
        <v>159</v>
      </c>
      <c r="AE85" s="1" t="s">
        <v>159</v>
      </c>
      <c r="AP85" s="1" t="s">
        <v>159</v>
      </c>
      <c r="BA85" s="5">
        <f t="shared" si="8"/>
        <v>0</v>
      </c>
      <c r="BB85" s="1" t="s">
        <v>159</v>
      </c>
      <c r="BE85" s="3">
        <f>Tabla1[[#This Row],[TIEMPO PRORROGADO HASTA
(1)]]-Tabla1[[#This Row],[TIEMPO PRORROGADO DESDE
(1)]]</f>
        <v>0</v>
      </c>
      <c r="BJ85" s="1" t="s">
        <v>159</v>
      </c>
      <c r="BM85" s="1">
        <f t="shared" si="9"/>
        <v>0</v>
      </c>
      <c r="BR85" s="1" t="s">
        <v>159</v>
      </c>
      <c r="BU85" s="3">
        <f t="shared" si="10"/>
        <v>0</v>
      </c>
      <c r="BZ85" s="3">
        <f t="shared" si="11"/>
        <v>0</v>
      </c>
      <c r="CA85" s="3" t="s">
        <v>159</v>
      </c>
      <c r="CF85" s="3" t="s">
        <v>159</v>
      </c>
      <c r="CN85" s="25"/>
      <c r="CO85" s="25"/>
      <c r="CP85" s="25"/>
      <c r="CR85" s="5">
        <v>0</v>
      </c>
      <c r="CS85" s="25"/>
      <c r="CT85" s="25"/>
      <c r="CU85" s="25"/>
      <c r="CW85" s="5">
        <v>0</v>
      </c>
      <c r="CX85" s="25"/>
      <c r="CY85" s="25"/>
      <c r="CZ85" s="25"/>
      <c r="DB85" s="5">
        <v>0</v>
      </c>
      <c r="DC85" s="25"/>
      <c r="DD85" s="25"/>
      <c r="DE85" s="25"/>
      <c r="DG85" s="5">
        <v>0</v>
      </c>
      <c r="DH85" s="25"/>
      <c r="DI85" s="25"/>
    </row>
    <row r="86" spans="1:113">
      <c r="A86" s="1">
        <v>2025</v>
      </c>
      <c r="B86" s="4">
        <f>+BD!M88</f>
        <v>0</v>
      </c>
      <c r="I86" s="3" t="s">
        <v>159</v>
      </c>
      <c r="T86" s="1" t="s">
        <v>159</v>
      </c>
      <c r="AE86" s="1" t="s">
        <v>159</v>
      </c>
      <c r="AP86" s="1" t="s">
        <v>159</v>
      </c>
      <c r="BA86" s="5">
        <f t="shared" si="8"/>
        <v>0</v>
      </c>
      <c r="BB86" s="1" t="s">
        <v>159</v>
      </c>
      <c r="BE86" s="3">
        <f>Tabla1[[#This Row],[TIEMPO PRORROGADO HASTA
(1)]]-Tabla1[[#This Row],[TIEMPO PRORROGADO DESDE
(1)]]</f>
        <v>0</v>
      </c>
      <c r="BJ86" s="1" t="s">
        <v>159</v>
      </c>
      <c r="BM86" s="1">
        <f t="shared" si="9"/>
        <v>0</v>
      </c>
      <c r="BR86" s="1" t="s">
        <v>159</v>
      </c>
      <c r="BU86" s="3">
        <f t="shared" si="10"/>
        <v>0</v>
      </c>
      <c r="BZ86" s="3">
        <f t="shared" si="11"/>
        <v>0</v>
      </c>
      <c r="CA86" s="3" t="s">
        <v>159</v>
      </c>
      <c r="CF86" s="3" t="s">
        <v>159</v>
      </c>
      <c r="CN86" s="25"/>
      <c r="CO86" s="25"/>
      <c r="CP86" s="25"/>
      <c r="CR86" s="5">
        <v>0</v>
      </c>
      <c r="CS86" s="25"/>
      <c r="CT86" s="25"/>
      <c r="CU86" s="25"/>
      <c r="CW86" s="5">
        <v>0</v>
      </c>
      <c r="CX86" s="25"/>
      <c r="CY86" s="25"/>
      <c r="CZ86" s="25"/>
      <c r="DB86" s="5">
        <v>0</v>
      </c>
      <c r="DC86" s="25"/>
      <c r="DD86" s="25"/>
      <c r="DE86" s="25"/>
      <c r="DG86" s="5">
        <v>0</v>
      </c>
      <c r="DH86" s="25"/>
      <c r="DI86" s="25"/>
    </row>
    <row r="87" spans="1:113">
      <c r="A87" s="1">
        <v>2025</v>
      </c>
      <c r="B87" s="4">
        <f>+BD!M89</f>
        <v>0</v>
      </c>
      <c r="I87" s="3" t="s">
        <v>159</v>
      </c>
      <c r="T87" s="1" t="s">
        <v>159</v>
      </c>
      <c r="AE87" s="1" t="s">
        <v>159</v>
      </c>
      <c r="AP87" s="1" t="s">
        <v>159</v>
      </c>
      <c r="BA87" s="5">
        <f t="shared" si="8"/>
        <v>0</v>
      </c>
      <c r="BB87" s="1" t="s">
        <v>159</v>
      </c>
      <c r="BE87" s="3">
        <f>Tabla1[[#This Row],[TIEMPO PRORROGADO HASTA
(1)]]-Tabla1[[#This Row],[TIEMPO PRORROGADO DESDE
(1)]]</f>
        <v>0</v>
      </c>
      <c r="BJ87" s="1" t="s">
        <v>159</v>
      </c>
      <c r="BM87" s="1">
        <f t="shared" si="9"/>
        <v>0</v>
      </c>
      <c r="BR87" s="1" t="s">
        <v>159</v>
      </c>
      <c r="BU87" s="3">
        <f t="shared" si="10"/>
        <v>0</v>
      </c>
      <c r="BZ87" s="3">
        <f t="shared" si="11"/>
        <v>0</v>
      </c>
      <c r="CA87" s="3" t="s">
        <v>159</v>
      </c>
      <c r="CF87" s="3" t="s">
        <v>159</v>
      </c>
      <c r="CN87" s="25"/>
      <c r="CO87" s="25"/>
      <c r="CP87" s="25"/>
      <c r="CR87" s="5">
        <v>0</v>
      </c>
      <c r="CS87" s="25"/>
      <c r="CT87" s="25"/>
      <c r="CU87" s="25"/>
      <c r="CW87" s="5">
        <v>0</v>
      </c>
      <c r="CX87" s="25"/>
      <c r="CY87" s="25"/>
      <c r="CZ87" s="25"/>
      <c r="DB87" s="5">
        <v>0</v>
      </c>
      <c r="DC87" s="25"/>
      <c r="DD87" s="25"/>
      <c r="DE87" s="25"/>
      <c r="DG87" s="5">
        <v>0</v>
      </c>
      <c r="DH87" s="25"/>
      <c r="DI87" s="25"/>
    </row>
    <row r="88" spans="1:113">
      <c r="A88" s="1">
        <v>2025</v>
      </c>
      <c r="B88" s="4">
        <f>+BD!M90</f>
        <v>0</v>
      </c>
      <c r="I88" s="3" t="s">
        <v>159</v>
      </c>
      <c r="T88" s="1" t="s">
        <v>159</v>
      </c>
      <c r="AE88" s="1" t="s">
        <v>159</v>
      </c>
      <c r="AP88" s="1" t="s">
        <v>159</v>
      </c>
      <c r="BA88" s="5">
        <f t="shared" si="8"/>
        <v>0</v>
      </c>
      <c r="BB88" s="1" t="s">
        <v>159</v>
      </c>
      <c r="BE88" s="3">
        <f>Tabla1[[#This Row],[TIEMPO PRORROGADO HASTA
(1)]]-Tabla1[[#This Row],[TIEMPO PRORROGADO DESDE
(1)]]</f>
        <v>0</v>
      </c>
      <c r="BJ88" s="1" t="s">
        <v>159</v>
      </c>
      <c r="BM88" s="1">
        <f t="shared" si="9"/>
        <v>0</v>
      </c>
      <c r="BR88" s="1" t="s">
        <v>159</v>
      </c>
      <c r="BU88" s="3">
        <f t="shared" si="10"/>
        <v>0</v>
      </c>
      <c r="BZ88" s="3">
        <f t="shared" si="11"/>
        <v>0</v>
      </c>
      <c r="CA88" s="3" t="s">
        <v>159</v>
      </c>
      <c r="CF88" s="3" t="s">
        <v>159</v>
      </c>
      <c r="CN88" s="25"/>
      <c r="CO88" s="25"/>
      <c r="CP88" s="25"/>
      <c r="CR88" s="5">
        <v>0</v>
      </c>
      <c r="CS88" s="25"/>
      <c r="CT88" s="25"/>
      <c r="CU88" s="25"/>
      <c r="CW88" s="5">
        <v>0</v>
      </c>
      <c r="CX88" s="25"/>
      <c r="CY88" s="25"/>
      <c r="CZ88" s="25"/>
      <c r="DB88" s="5">
        <v>0</v>
      </c>
      <c r="DC88" s="25"/>
      <c r="DD88" s="25"/>
      <c r="DE88" s="25"/>
      <c r="DG88" s="5">
        <v>0</v>
      </c>
      <c r="DH88" s="25"/>
      <c r="DI88" s="25"/>
    </row>
    <row r="89" spans="1:113">
      <c r="A89" s="1">
        <v>2025</v>
      </c>
      <c r="B89" s="4">
        <f>+BD!M91</f>
        <v>0</v>
      </c>
      <c r="I89" s="3" t="s">
        <v>159</v>
      </c>
      <c r="T89" s="1" t="s">
        <v>159</v>
      </c>
      <c r="AE89" s="1" t="s">
        <v>159</v>
      </c>
      <c r="AP89" s="1" t="s">
        <v>159</v>
      </c>
      <c r="BA89" s="5">
        <f t="shared" si="8"/>
        <v>0</v>
      </c>
      <c r="BB89" s="1" t="s">
        <v>159</v>
      </c>
      <c r="BE89" s="3">
        <f>Tabla1[[#This Row],[TIEMPO PRORROGADO HASTA
(1)]]-Tabla1[[#This Row],[TIEMPO PRORROGADO DESDE
(1)]]</f>
        <v>0</v>
      </c>
      <c r="BJ89" s="1" t="s">
        <v>159</v>
      </c>
      <c r="BM89" s="1">
        <f t="shared" si="9"/>
        <v>0</v>
      </c>
      <c r="BR89" s="1" t="s">
        <v>159</v>
      </c>
      <c r="BU89" s="3">
        <f t="shared" si="10"/>
        <v>0</v>
      </c>
      <c r="BZ89" s="3">
        <f t="shared" si="11"/>
        <v>0</v>
      </c>
      <c r="CA89" s="3" t="s">
        <v>159</v>
      </c>
      <c r="CF89" s="3" t="s">
        <v>159</v>
      </c>
      <c r="CN89" s="25"/>
      <c r="CO89" s="25"/>
      <c r="CP89" s="25"/>
      <c r="CR89" s="5">
        <v>0</v>
      </c>
      <c r="CS89" s="25"/>
      <c r="CT89" s="25"/>
      <c r="CU89" s="25"/>
      <c r="CW89" s="5">
        <v>0</v>
      </c>
      <c r="CX89" s="25"/>
      <c r="CY89" s="25"/>
      <c r="CZ89" s="25"/>
      <c r="DB89" s="5">
        <v>0</v>
      </c>
      <c r="DC89" s="25"/>
      <c r="DD89" s="25"/>
      <c r="DE89" s="25"/>
      <c r="DG89" s="5">
        <v>0</v>
      </c>
      <c r="DH89" s="25"/>
      <c r="DI89" s="25"/>
    </row>
    <row r="90" spans="1:113">
      <c r="A90" s="1">
        <v>2025</v>
      </c>
      <c r="B90" s="4">
        <f>+BD!M92</f>
        <v>0</v>
      </c>
      <c r="I90" s="3" t="s">
        <v>159</v>
      </c>
      <c r="T90" s="1" t="s">
        <v>159</v>
      </c>
      <c r="AE90" s="1" t="s">
        <v>159</v>
      </c>
      <c r="AP90" s="1" t="s">
        <v>159</v>
      </c>
      <c r="BA90" s="5">
        <f t="shared" si="8"/>
        <v>0</v>
      </c>
      <c r="BB90" s="1" t="s">
        <v>159</v>
      </c>
      <c r="BE90" s="3">
        <f>Tabla1[[#This Row],[TIEMPO PRORROGADO HASTA
(1)]]-Tabla1[[#This Row],[TIEMPO PRORROGADO DESDE
(1)]]</f>
        <v>0</v>
      </c>
      <c r="BJ90" s="1" t="s">
        <v>159</v>
      </c>
      <c r="BM90" s="1">
        <f t="shared" si="9"/>
        <v>0</v>
      </c>
      <c r="BR90" s="1" t="s">
        <v>159</v>
      </c>
      <c r="BU90" s="3">
        <f t="shared" si="10"/>
        <v>0</v>
      </c>
      <c r="BZ90" s="3">
        <f t="shared" si="11"/>
        <v>0</v>
      </c>
      <c r="CA90" s="3" t="s">
        <v>159</v>
      </c>
      <c r="CF90" s="3" t="s">
        <v>159</v>
      </c>
      <c r="CN90" s="25"/>
      <c r="CO90" s="25"/>
      <c r="CP90" s="25"/>
      <c r="CR90" s="5">
        <v>0</v>
      </c>
      <c r="CS90" s="25"/>
      <c r="CT90" s="25"/>
      <c r="CU90" s="25"/>
      <c r="CW90" s="5">
        <v>0</v>
      </c>
      <c r="CX90" s="25"/>
      <c r="CY90" s="25"/>
      <c r="CZ90" s="25"/>
      <c r="DB90" s="5">
        <v>0</v>
      </c>
      <c r="DC90" s="25"/>
      <c r="DD90" s="25"/>
      <c r="DE90" s="25"/>
      <c r="DG90" s="5">
        <v>0</v>
      </c>
      <c r="DH90" s="25"/>
      <c r="DI90" s="25"/>
    </row>
    <row r="91" spans="1:113">
      <c r="A91" s="1">
        <v>2025</v>
      </c>
      <c r="B91" s="4">
        <f>+BD!M93</f>
        <v>0</v>
      </c>
      <c r="I91" s="3" t="s">
        <v>159</v>
      </c>
      <c r="T91" s="1" t="s">
        <v>159</v>
      </c>
      <c r="AE91" s="1" t="s">
        <v>159</v>
      </c>
      <c r="AP91" s="1" t="s">
        <v>159</v>
      </c>
      <c r="BA91" s="5">
        <f t="shared" si="8"/>
        <v>0</v>
      </c>
      <c r="BB91" s="1" t="s">
        <v>159</v>
      </c>
      <c r="BE91" s="3">
        <f>Tabla1[[#This Row],[TIEMPO PRORROGADO HASTA
(1)]]-Tabla1[[#This Row],[TIEMPO PRORROGADO DESDE
(1)]]</f>
        <v>0</v>
      </c>
      <c r="BJ91" s="1" t="s">
        <v>159</v>
      </c>
      <c r="BM91" s="1">
        <f t="shared" si="9"/>
        <v>0</v>
      </c>
      <c r="BR91" s="1" t="s">
        <v>159</v>
      </c>
      <c r="BU91" s="3">
        <f t="shared" si="10"/>
        <v>0</v>
      </c>
      <c r="BZ91" s="3">
        <f t="shared" si="11"/>
        <v>0</v>
      </c>
      <c r="CA91" s="3" t="s">
        <v>159</v>
      </c>
      <c r="CF91" s="3" t="s">
        <v>159</v>
      </c>
      <c r="CN91" s="25"/>
      <c r="CO91" s="25"/>
      <c r="CP91" s="25"/>
      <c r="CR91" s="5">
        <v>0</v>
      </c>
      <c r="CS91" s="25"/>
      <c r="CT91" s="25"/>
      <c r="CU91" s="25"/>
      <c r="CW91" s="5">
        <v>0</v>
      </c>
      <c r="CX91" s="25"/>
      <c r="CY91" s="25"/>
      <c r="CZ91" s="25"/>
      <c r="DB91" s="5">
        <v>0</v>
      </c>
      <c r="DC91" s="25"/>
      <c r="DD91" s="25"/>
      <c r="DE91" s="25"/>
      <c r="DG91" s="5">
        <v>0</v>
      </c>
      <c r="DH91" s="25"/>
      <c r="DI91" s="25"/>
    </row>
    <row r="92" spans="1:113">
      <c r="A92" s="1">
        <v>2025</v>
      </c>
      <c r="B92" s="4">
        <f>+BD!M94</f>
        <v>0</v>
      </c>
      <c r="I92" s="3" t="s">
        <v>159</v>
      </c>
      <c r="T92" s="1" t="s">
        <v>159</v>
      </c>
      <c r="AE92" s="1" t="s">
        <v>159</v>
      </c>
      <c r="AP92" s="1" t="s">
        <v>159</v>
      </c>
      <c r="BA92" s="5">
        <f t="shared" si="8"/>
        <v>0</v>
      </c>
      <c r="BB92" s="1" t="s">
        <v>159</v>
      </c>
      <c r="BE92" s="3">
        <f>Tabla1[[#This Row],[TIEMPO PRORROGADO HASTA
(1)]]-Tabla1[[#This Row],[TIEMPO PRORROGADO DESDE
(1)]]</f>
        <v>0</v>
      </c>
      <c r="BJ92" s="1" t="s">
        <v>159</v>
      </c>
      <c r="BM92" s="1">
        <f t="shared" si="9"/>
        <v>0</v>
      </c>
      <c r="BR92" s="1" t="s">
        <v>159</v>
      </c>
      <c r="BU92" s="3">
        <f t="shared" si="10"/>
        <v>0</v>
      </c>
      <c r="BZ92" s="3">
        <f t="shared" si="11"/>
        <v>0</v>
      </c>
      <c r="CA92" s="3" t="s">
        <v>159</v>
      </c>
      <c r="CF92" s="3" t="s">
        <v>159</v>
      </c>
      <c r="CN92" s="25"/>
      <c r="CO92" s="25"/>
      <c r="CP92" s="25"/>
      <c r="CR92" s="5">
        <v>0</v>
      </c>
      <c r="CS92" s="25"/>
      <c r="CT92" s="25"/>
      <c r="CU92" s="25"/>
      <c r="CW92" s="5">
        <v>0</v>
      </c>
      <c r="CX92" s="25"/>
      <c r="CY92" s="25"/>
      <c r="CZ92" s="25"/>
      <c r="DB92" s="5">
        <v>0</v>
      </c>
      <c r="DC92" s="25"/>
      <c r="DD92" s="25"/>
      <c r="DE92" s="25"/>
      <c r="DG92" s="5">
        <v>0</v>
      </c>
      <c r="DH92" s="25"/>
      <c r="DI92" s="25"/>
    </row>
    <row r="93" spans="1:113">
      <c r="A93" s="1">
        <v>2025</v>
      </c>
      <c r="B93" s="4">
        <f>+BD!M95</f>
        <v>0</v>
      </c>
      <c r="I93" s="3" t="s">
        <v>159</v>
      </c>
      <c r="T93" s="1" t="s">
        <v>159</v>
      </c>
      <c r="AE93" s="1" t="s">
        <v>159</v>
      </c>
      <c r="AP93" s="1" t="s">
        <v>159</v>
      </c>
      <c r="BA93" s="5">
        <f t="shared" si="8"/>
        <v>0</v>
      </c>
      <c r="BB93" s="1" t="s">
        <v>159</v>
      </c>
      <c r="BE93" s="3">
        <f>Tabla1[[#This Row],[TIEMPO PRORROGADO HASTA
(1)]]-Tabla1[[#This Row],[TIEMPO PRORROGADO DESDE
(1)]]</f>
        <v>0</v>
      </c>
      <c r="BJ93" s="1" t="s">
        <v>159</v>
      </c>
      <c r="BM93" s="1">
        <f t="shared" si="9"/>
        <v>0</v>
      </c>
      <c r="BR93" s="1" t="s">
        <v>159</v>
      </c>
      <c r="BU93" s="3">
        <f t="shared" si="10"/>
        <v>0</v>
      </c>
      <c r="BZ93" s="3">
        <f t="shared" si="11"/>
        <v>0</v>
      </c>
      <c r="CA93" s="3" t="s">
        <v>159</v>
      </c>
      <c r="CF93" s="3" t="s">
        <v>159</v>
      </c>
      <c r="CN93" s="25"/>
      <c r="CO93" s="25"/>
      <c r="CP93" s="25"/>
      <c r="CR93" s="5">
        <v>0</v>
      </c>
      <c r="CS93" s="25"/>
      <c r="CT93" s="25"/>
      <c r="CU93" s="25"/>
      <c r="CW93" s="5">
        <v>0</v>
      </c>
      <c r="CX93" s="25"/>
      <c r="CY93" s="25"/>
      <c r="CZ93" s="25"/>
      <c r="DB93" s="5">
        <v>0</v>
      </c>
      <c r="DC93" s="25"/>
      <c r="DD93" s="25"/>
      <c r="DE93" s="25"/>
      <c r="DG93" s="5">
        <v>0</v>
      </c>
      <c r="DH93" s="25"/>
      <c r="DI93" s="25"/>
    </row>
    <row r="94" spans="1:113">
      <c r="A94" s="1">
        <v>2025</v>
      </c>
      <c r="B94" s="4">
        <f>+BD!M96</f>
        <v>0</v>
      </c>
      <c r="I94" s="3" t="s">
        <v>159</v>
      </c>
      <c r="T94" s="1" t="s">
        <v>159</v>
      </c>
      <c r="AE94" s="1" t="s">
        <v>159</v>
      </c>
      <c r="AP94" s="1" t="s">
        <v>159</v>
      </c>
      <c r="BA94" s="5">
        <f t="shared" si="8"/>
        <v>0</v>
      </c>
      <c r="BB94" s="1" t="s">
        <v>159</v>
      </c>
      <c r="BE94" s="3">
        <f>Tabla1[[#This Row],[TIEMPO PRORROGADO HASTA
(1)]]-Tabla1[[#This Row],[TIEMPO PRORROGADO DESDE
(1)]]</f>
        <v>0</v>
      </c>
      <c r="BJ94" s="1" t="s">
        <v>159</v>
      </c>
      <c r="BM94" s="1">
        <f t="shared" si="9"/>
        <v>0</v>
      </c>
      <c r="BR94" s="1" t="s">
        <v>159</v>
      </c>
      <c r="BU94" s="3">
        <f t="shared" si="10"/>
        <v>0</v>
      </c>
      <c r="BZ94" s="3">
        <f t="shared" si="11"/>
        <v>0</v>
      </c>
      <c r="CA94" s="3" t="s">
        <v>159</v>
      </c>
      <c r="CF94" s="3" t="s">
        <v>159</v>
      </c>
      <c r="CN94" s="25"/>
      <c r="CO94" s="25"/>
      <c r="CP94" s="25"/>
      <c r="CR94" s="5">
        <v>0</v>
      </c>
      <c r="CS94" s="25"/>
      <c r="CT94" s="25"/>
      <c r="CU94" s="25"/>
      <c r="CW94" s="5">
        <v>0</v>
      </c>
      <c r="CX94" s="25"/>
      <c r="CY94" s="25"/>
      <c r="CZ94" s="25"/>
      <c r="DB94" s="5">
        <v>0</v>
      </c>
      <c r="DC94" s="25"/>
      <c r="DD94" s="25"/>
      <c r="DE94" s="25"/>
      <c r="DG94" s="5">
        <v>0</v>
      </c>
      <c r="DH94" s="25"/>
      <c r="DI94" s="25"/>
    </row>
    <row r="95" spans="1:113">
      <c r="A95" s="1">
        <v>2025</v>
      </c>
      <c r="B95" s="4">
        <f>+BD!M97</f>
        <v>0</v>
      </c>
      <c r="I95" s="3" t="s">
        <v>159</v>
      </c>
      <c r="T95" s="1" t="s">
        <v>159</v>
      </c>
      <c r="AE95" s="1" t="s">
        <v>159</v>
      </c>
      <c r="AP95" s="1" t="s">
        <v>159</v>
      </c>
      <c r="BA95" s="5">
        <f t="shared" si="8"/>
        <v>0</v>
      </c>
      <c r="BB95" s="1" t="s">
        <v>159</v>
      </c>
      <c r="BE95" s="3">
        <f>Tabla1[[#This Row],[TIEMPO PRORROGADO HASTA
(1)]]-Tabla1[[#This Row],[TIEMPO PRORROGADO DESDE
(1)]]</f>
        <v>0</v>
      </c>
      <c r="BJ95" s="1" t="s">
        <v>159</v>
      </c>
      <c r="BM95" s="1">
        <f t="shared" si="9"/>
        <v>0</v>
      </c>
      <c r="BR95" s="1" t="s">
        <v>159</v>
      </c>
      <c r="BU95" s="3">
        <f t="shared" si="10"/>
        <v>0</v>
      </c>
      <c r="BZ95" s="3">
        <f t="shared" si="11"/>
        <v>0</v>
      </c>
      <c r="CA95" s="3" t="s">
        <v>159</v>
      </c>
      <c r="CF95" s="3" t="s">
        <v>159</v>
      </c>
      <c r="CN95" s="25"/>
      <c r="CO95" s="25"/>
      <c r="CP95" s="25"/>
      <c r="CR95" s="5">
        <v>0</v>
      </c>
      <c r="CS95" s="25"/>
      <c r="CT95" s="25"/>
      <c r="CU95" s="25"/>
      <c r="CW95" s="5">
        <v>0</v>
      </c>
      <c r="CX95" s="25"/>
      <c r="CY95" s="25"/>
      <c r="CZ95" s="25"/>
      <c r="DB95" s="5">
        <v>0</v>
      </c>
      <c r="DC95" s="25"/>
      <c r="DD95" s="25"/>
      <c r="DE95" s="25"/>
      <c r="DG95" s="5">
        <v>0</v>
      </c>
      <c r="DH95" s="25"/>
      <c r="DI95" s="25"/>
    </row>
    <row r="96" spans="1:113">
      <c r="A96" s="1">
        <v>2025</v>
      </c>
      <c r="B96" s="4">
        <f>+BD!M98</f>
        <v>0</v>
      </c>
      <c r="I96" s="3" t="s">
        <v>159</v>
      </c>
      <c r="T96" s="1" t="s">
        <v>159</v>
      </c>
      <c r="AE96" s="1" t="s">
        <v>159</v>
      </c>
      <c r="AP96" s="1" t="s">
        <v>159</v>
      </c>
      <c r="BA96" s="5">
        <f t="shared" si="8"/>
        <v>0</v>
      </c>
      <c r="BB96" s="1" t="s">
        <v>159</v>
      </c>
      <c r="BE96" s="3">
        <f>Tabla1[[#This Row],[TIEMPO PRORROGADO HASTA
(1)]]-Tabla1[[#This Row],[TIEMPO PRORROGADO DESDE
(1)]]</f>
        <v>0</v>
      </c>
      <c r="BJ96" s="1" t="s">
        <v>159</v>
      </c>
      <c r="BM96" s="1">
        <f t="shared" si="9"/>
        <v>0</v>
      </c>
      <c r="BR96" s="1" t="s">
        <v>159</v>
      </c>
      <c r="BU96" s="3">
        <f t="shared" si="10"/>
        <v>0</v>
      </c>
      <c r="BZ96" s="3">
        <f t="shared" si="11"/>
        <v>0</v>
      </c>
      <c r="CA96" s="3" t="s">
        <v>159</v>
      </c>
      <c r="CF96" s="3" t="s">
        <v>159</v>
      </c>
      <c r="CN96" s="25"/>
      <c r="CO96" s="25"/>
      <c r="CP96" s="25"/>
      <c r="CR96" s="5">
        <v>0</v>
      </c>
      <c r="CS96" s="25"/>
      <c r="CT96" s="25"/>
      <c r="CU96" s="25"/>
      <c r="CW96" s="5">
        <v>0</v>
      </c>
      <c r="CX96" s="25"/>
      <c r="CY96" s="25"/>
      <c r="CZ96" s="25"/>
      <c r="DB96" s="5">
        <v>0</v>
      </c>
      <c r="DC96" s="25"/>
      <c r="DD96" s="25"/>
      <c r="DE96" s="25"/>
      <c r="DG96" s="5">
        <v>0</v>
      </c>
      <c r="DH96" s="25"/>
      <c r="DI96" s="25"/>
    </row>
    <row r="97" spans="1:113">
      <c r="A97" s="1">
        <v>2025</v>
      </c>
      <c r="B97" s="4">
        <f>+BD!M99</f>
        <v>0</v>
      </c>
      <c r="I97" s="3" t="s">
        <v>159</v>
      </c>
      <c r="T97" s="1" t="s">
        <v>159</v>
      </c>
      <c r="AE97" s="1" t="s">
        <v>159</v>
      </c>
      <c r="AP97" s="1" t="s">
        <v>159</v>
      </c>
      <c r="BA97" s="5">
        <f t="shared" si="8"/>
        <v>0</v>
      </c>
      <c r="BB97" s="1" t="s">
        <v>159</v>
      </c>
      <c r="BE97" s="3">
        <f>Tabla1[[#This Row],[TIEMPO PRORROGADO HASTA
(1)]]-Tabla1[[#This Row],[TIEMPO PRORROGADO DESDE
(1)]]</f>
        <v>0</v>
      </c>
      <c r="BJ97" s="1" t="s">
        <v>159</v>
      </c>
      <c r="BM97" s="1">
        <f t="shared" si="9"/>
        <v>0</v>
      </c>
      <c r="BR97" s="1" t="s">
        <v>159</v>
      </c>
      <c r="BU97" s="3">
        <f t="shared" si="10"/>
        <v>0</v>
      </c>
      <c r="BZ97" s="3">
        <f t="shared" si="11"/>
        <v>0</v>
      </c>
      <c r="CA97" s="3" t="s">
        <v>159</v>
      </c>
      <c r="CF97" s="3" t="s">
        <v>159</v>
      </c>
      <c r="CN97" s="25"/>
      <c r="CO97" s="25"/>
      <c r="CP97" s="25"/>
      <c r="CR97" s="5">
        <v>0</v>
      </c>
      <c r="CS97" s="25"/>
      <c r="CT97" s="25"/>
      <c r="CU97" s="25"/>
      <c r="CW97" s="5">
        <v>0</v>
      </c>
      <c r="CX97" s="25"/>
      <c r="CY97" s="25"/>
      <c r="CZ97" s="25"/>
      <c r="DB97" s="5">
        <v>0</v>
      </c>
      <c r="DC97" s="25"/>
      <c r="DD97" s="25"/>
      <c r="DE97" s="25"/>
      <c r="DG97" s="5">
        <v>0</v>
      </c>
      <c r="DH97" s="25"/>
      <c r="DI97" s="25"/>
    </row>
    <row r="98" spans="1:113">
      <c r="A98" s="1">
        <v>2025</v>
      </c>
      <c r="B98" s="4">
        <f>+BD!M100</f>
        <v>0</v>
      </c>
      <c r="I98" s="3" t="s">
        <v>159</v>
      </c>
      <c r="T98" s="1" t="s">
        <v>159</v>
      </c>
      <c r="AE98" s="1" t="s">
        <v>159</v>
      </c>
      <c r="AP98" s="1" t="s">
        <v>159</v>
      </c>
      <c r="BA98" s="5">
        <f t="shared" si="8"/>
        <v>0</v>
      </c>
      <c r="BB98" s="1" t="s">
        <v>159</v>
      </c>
      <c r="BE98" s="3">
        <f>Tabla1[[#This Row],[TIEMPO PRORROGADO HASTA
(1)]]-Tabla1[[#This Row],[TIEMPO PRORROGADO DESDE
(1)]]</f>
        <v>0</v>
      </c>
      <c r="BJ98" s="1" t="s">
        <v>159</v>
      </c>
      <c r="BM98" s="1">
        <f t="shared" si="9"/>
        <v>0</v>
      </c>
      <c r="BR98" s="1" t="s">
        <v>159</v>
      </c>
      <c r="BU98" s="3">
        <f t="shared" si="10"/>
        <v>0</v>
      </c>
      <c r="BZ98" s="3">
        <f t="shared" si="11"/>
        <v>0</v>
      </c>
      <c r="CA98" s="3" t="s">
        <v>159</v>
      </c>
      <c r="CF98" s="3" t="s">
        <v>159</v>
      </c>
      <c r="CN98" s="25"/>
      <c r="CO98" s="25"/>
      <c r="CP98" s="25"/>
      <c r="CR98" s="5">
        <v>0</v>
      </c>
      <c r="CS98" s="25"/>
      <c r="CT98" s="25"/>
      <c r="CU98" s="25"/>
      <c r="CW98" s="5">
        <v>0</v>
      </c>
      <c r="CX98" s="25"/>
      <c r="CY98" s="25"/>
      <c r="CZ98" s="25"/>
      <c r="DB98" s="5">
        <v>0</v>
      </c>
      <c r="DC98" s="25"/>
      <c r="DD98" s="25"/>
      <c r="DE98" s="25"/>
      <c r="DG98" s="5">
        <v>0</v>
      </c>
      <c r="DH98" s="25"/>
      <c r="DI98" s="25"/>
    </row>
    <row r="99" spans="1:113">
      <c r="A99" s="1">
        <v>2025</v>
      </c>
      <c r="B99" s="4">
        <f>+BD!M101</f>
        <v>0</v>
      </c>
      <c r="I99" s="3" t="s">
        <v>159</v>
      </c>
      <c r="T99" s="1" t="s">
        <v>159</v>
      </c>
      <c r="AE99" s="1" t="s">
        <v>159</v>
      </c>
      <c r="AP99" s="1" t="s">
        <v>159</v>
      </c>
      <c r="BA99" s="5">
        <f t="shared" si="8"/>
        <v>0</v>
      </c>
      <c r="BB99" s="1" t="s">
        <v>159</v>
      </c>
      <c r="BE99" s="3">
        <f>Tabla1[[#This Row],[TIEMPO PRORROGADO HASTA
(1)]]-Tabla1[[#This Row],[TIEMPO PRORROGADO DESDE
(1)]]</f>
        <v>0</v>
      </c>
      <c r="BJ99" s="1" t="s">
        <v>159</v>
      </c>
      <c r="BM99" s="1">
        <f t="shared" si="9"/>
        <v>0</v>
      </c>
      <c r="BR99" s="1" t="s">
        <v>159</v>
      </c>
      <c r="BU99" s="3">
        <f t="shared" si="10"/>
        <v>0</v>
      </c>
      <c r="BZ99" s="3">
        <f t="shared" si="11"/>
        <v>0</v>
      </c>
      <c r="CA99" s="3" t="s">
        <v>159</v>
      </c>
      <c r="CF99" s="3" t="s">
        <v>159</v>
      </c>
      <c r="CN99" s="25"/>
      <c r="CO99" s="25"/>
      <c r="CP99" s="25"/>
      <c r="CR99" s="5">
        <v>0</v>
      </c>
      <c r="CS99" s="25"/>
      <c r="CT99" s="25"/>
      <c r="CU99" s="25"/>
      <c r="CW99" s="5">
        <v>0</v>
      </c>
      <c r="CX99" s="25"/>
      <c r="CY99" s="25"/>
      <c r="CZ99" s="25"/>
      <c r="DB99" s="5">
        <v>0</v>
      </c>
      <c r="DC99" s="25"/>
      <c r="DD99" s="25"/>
      <c r="DE99" s="25"/>
      <c r="DG99" s="5">
        <v>0</v>
      </c>
      <c r="DH99" s="25"/>
      <c r="DI99" s="25"/>
    </row>
    <row r="100" spans="1:113">
      <c r="A100" s="1">
        <v>2025</v>
      </c>
      <c r="B100" s="4">
        <f>+BD!M102</f>
        <v>0</v>
      </c>
      <c r="I100" s="3" t="s">
        <v>159</v>
      </c>
      <c r="T100" s="1" t="s">
        <v>159</v>
      </c>
      <c r="AE100" s="1" t="s">
        <v>159</v>
      </c>
      <c r="AP100" s="1" t="s">
        <v>159</v>
      </c>
      <c r="BA100" s="5">
        <f t="shared" si="8"/>
        <v>0</v>
      </c>
      <c r="BB100" s="1" t="s">
        <v>159</v>
      </c>
      <c r="BE100" s="3">
        <f>Tabla1[[#This Row],[TIEMPO PRORROGADO HASTA
(1)]]-Tabla1[[#This Row],[TIEMPO PRORROGADO DESDE
(1)]]</f>
        <v>0</v>
      </c>
      <c r="BJ100" s="1" t="s">
        <v>159</v>
      </c>
      <c r="BM100" s="1">
        <f t="shared" si="9"/>
        <v>0</v>
      </c>
      <c r="BR100" s="1" t="s">
        <v>159</v>
      </c>
      <c r="BU100" s="3">
        <f t="shared" si="10"/>
        <v>0</v>
      </c>
      <c r="BZ100" s="3">
        <f t="shared" si="11"/>
        <v>0</v>
      </c>
      <c r="CA100" s="3" t="s">
        <v>159</v>
      </c>
      <c r="CF100" s="3" t="s">
        <v>159</v>
      </c>
      <c r="CN100" s="25"/>
      <c r="CO100" s="25"/>
      <c r="CP100" s="25"/>
      <c r="CR100" s="5">
        <v>0</v>
      </c>
      <c r="CS100" s="25"/>
      <c r="CT100" s="25"/>
      <c r="CU100" s="25"/>
      <c r="CW100" s="5">
        <v>0</v>
      </c>
      <c r="CX100" s="25"/>
      <c r="CY100" s="25"/>
      <c r="CZ100" s="25"/>
      <c r="DB100" s="5">
        <v>0</v>
      </c>
      <c r="DC100" s="25"/>
      <c r="DD100" s="25"/>
      <c r="DE100" s="25"/>
      <c r="DG100" s="5">
        <v>0</v>
      </c>
      <c r="DH100" s="25"/>
      <c r="DI100" s="25"/>
    </row>
    <row r="101" spans="1:113">
      <c r="A101" s="1">
        <v>2025</v>
      </c>
      <c r="B101" s="4">
        <f>+BD!M103</f>
        <v>0</v>
      </c>
      <c r="I101" s="3" t="s">
        <v>159</v>
      </c>
      <c r="T101" s="1" t="s">
        <v>159</v>
      </c>
      <c r="AE101" s="1" t="s">
        <v>159</v>
      </c>
      <c r="AP101" s="1" t="s">
        <v>159</v>
      </c>
      <c r="BA101" s="5">
        <f t="shared" si="8"/>
        <v>0</v>
      </c>
      <c r="BB101" s="1" t="s">
        <v>159</v>
      </c>
      <c r="BE101" s="3">
        <f>Tabla1[[#This Row],[TIEMPO PRORROGADO HASTA
(1)]]-Tabla1[[#This Row],[TIEMPO PRORROGADO DESDE
(1)]]</f>
        <v>0</v>
      </c>
      <c r="BJ101" s="1" t="s">
        <v>159</v>
      </c>
      <c r="BM101" s="1">
        <f t="shared" si="9"/>
        <v>0</v>
      </c>
      <c r="BR101" s="1" t="s">
        <v>159</v>
      </c>
      <c r="BU101" s="3">
        <f t="shared" si="10"/>
        <v>0</v>
      </c>
      <c r="BZ101" s="3">
        <f t="shared" si="11"/>
        <v>0</v>
      </c>
      <c r="CA101" s="3" t="s">
        <v>159</v>
      </c>
      <c r="CF101" s="3" t="s">
        <v>159</v>
      </c>
      <c r="CN101" s="25"/>
      <c r="CO101" s="25"/>
      <c r="CP101" s="25"/>
      <c r="CR101" s="5">
        <v>0</v>
      </c>
      <c r="CS101" s="25"/>
      <c r="CT101" s="25"/>
      <c r="CU101" s="25"/>
      <c r="CW101" s="5">
        <v>0</v>
      </c>
      <c r="CX101" s="25"/>
      <c r="CY101" s="25"/>
      <c r="CZ101" s="25"/>
      <c r="DB101" s="5">
        <v>0</v>
      </c>
      <c r="DC101" s="25"/>
      <c r="DD101" s="25"/>
      <c r="DE101" s="25"/>
      <c r="DG101" s="5">
        <v>0</v>
      </c>
      <c r="DH101" s="25"/>
      <c r="DI101" s="25"/>
    </row>
    <row r="102" spans="1:113">
      <c r="A102" s="1">
        <v>2025</v>
      </c>
      <c r="B102" s="4">
        <f>+BD!M104</f>
        <v>0</v>
      </c>
      <c r="I102" s="3" t="s">
        <v>159</v>
      </c>
      <c r="T102" s="1" t="s">
        <v>159</v>
      </c>
      <c r="AE102" s="1" t="s">
        <v>159</v>
      </c>
      <c r="AP102" s="1" t="s">
        <v>159</v>
      </c>
      <c r="BA102" s="5">
        <f t="shared" si="8"/>
        <v>0</v>
      </c>
      <c r="BB102" s="1" t="s">
        <v>159</v>
      </c>
      <c r="BE102" s="3">
        <f>Tabla1[[#This Row],[TIEMPO PRORROGADO HASTA
(1)]]-Tabla1[[#This Row],[TIEMPO PRORROGADO DESDE
(1)]]</f>
        <v>0</v>
      </c>
      <c r="BJ102" s="1" t="s">
        <v>159</v>
      </c>
      <c r="BM102" s="1">
        <f t="shared" si="9"/>
        <v>0</v>
      </c>
      <c r="BR102" s="1" t="s">
        <v>159</v>
      </c>
      <c r="BU102" s="3">
        <f t="shared" si="10"/>
        <v>0</v>
      </c>
      <c r="BZ102" s="3">
        <f t="shared" si="11"/>
        <v>0</v>
      </c>
      <c r="CA102" s="3" t="s">
        <v>159</v>
      </c>
      <c r="CF102" s="3" t="s">
        <v>159</v>
      </c>
      <c r="CN102" s="25"/>
      <c r="CO102" s="25"/>
      <c r="CP102" s="25"/>
      <c r="CR102" s="5">
        <v>0</v>
      </c>
      <c r="CS102" s="25"/>
      <c r="CT102" s="25"/>
      <c r="CU102" s="25"/>
      <c r="CW102" s="5">
        <v>0</v>
      </c>
      <c r="CX102" s="25"/>
      <c r="CY102" s="25"/>
      <c r="CZ102" s="25"/>
      <c r="DB102" s="5">
        <v>0</v>
      </c>
      <c r="DC102" s="25"/>
      <c r="DD102" s="25"/>
      <c r="DE102" s="25"/>
      <c r="DG102" s="5">
        <v>0</v>
      </c>
      <c r="DH102" s="25"/>
      <c r="DI102" s="25"/>
    </row>
    <row r="103" spans="1:113">
      <c r="A103" s="1">
        <v>2025</v>
      </c>
      <c r="B103" s="4">
        <f>+BD!M105</f>
        <v>0</v>
      </c>
      <c r="I103" s="3" t="s">
        <v>159</v>
      </c>
      <c r="T103" s="1" t="s">
        <v>159</v>
      </c>
      <c r="AE103" s="1" t="s">
        <v>159</v>
      </c>
      <c r="AP103" s="1" t="s">
        <v>159</v>
      </c>
      <c r="BA103" s="5">
        <f t="shared" si="8"/>
        <v>0</v>
      </c>
      <c r="BB103" s="1" t="s">
        <v>159</v>
      </c>
      <c r="BE103" s="3">
        <f>Tabla1[[#This Row],[TIEMPO PRORROGADO HASTA
(1)]]-Tabla1[[#This Row],[TIEMPO PRORROGADO DESDE
(1)]]</f>
        <v>0</v>
      </c>
      <c r="BJ103" s="1" t="s">
        <v>159</v>
      </c>
      <c r="BM103" s="1">
        <f t="shared" si="9"/>
        <v>0</v>
      </c>
      <c r="BR103" s="1" t="s">
        <v>159</v>
      </c>
      <c r="BU103" s="3">
        <f t="shared" si="10"/>
        <v>0</v>
      </c>
      <c r="BZ103" s="3">
        <f t="shared" si="11"/>
        <v>0</v>
      </c>
      <c r="CA103" s="3" t="s">
        <v>159</v>
      </c>
      <c r="CF103" s="3" t="s">
        <v>159</v>
      </c>
      <c r="CN103" s="25"/>
      <c r="CO103" s="25"/>
      <c r="CP103" s="25"/>
      <c r="CR103" s="5">
        <v>0</v>
      </c>
      <c r="CS103" s="25"/>
      <c r="CT103" s="25"/>
      <c r="CU103" s="25"/>
      <c r="CW103" s="5">
        <v>0</v>
      </c>
      <c r="CX103" s="25"/>
      <c r="CY103" s="25"/>
      <c r="CZ103" s="25"/>
      <c r="DB103" s="5">
        <v>0</v>
      </c>
      <c r="DC103" s="25"/>
      <c r="DD103" s="25"/>
      <c r="DE103" s="25"/>
      <c r="DG103" s="5">
        <v>0</v>
      </c>
      <c r="DH103" s="25"/>
      <c r="DI103" s="25"/>
    </row>
    <row r="104" spans="1:113">
      <c r="A104" s="1">
        <v>2025</v>
      </c>
      <c r="B104" s="4">
        <f>+BD!M106</f>
        <v>0</v>
      </c>
      <c r="I104" s="3" t="s">
        <v>159</v>
      </c>
      <c r="T104" s="1" t="s">
        <v>159</v>
      </c>
      <c r="AE104" s="1" t="s">
        <v>159</v>
      </c>
      <c r="AP104" s="1" t="s">
        <v>159</v>
      </c>
      <c r="BA104" s="5">
        <f t="shared" si="8"/>
        <v>0</v>
      </c>
      <c r="BB104" s="1" t="s">
        <v>159</v>
      </c>
      <c r="BE104" s="3">
        <f>Tabla1[[#This Row],[TIEMPO PRORROGADO HASTA
(1)]]-Tabla1[[#This Row],[TIEMPO PRORROGADO DESDE
(1)]]</f>
        <v>0</v>
      </c>
      <c r="BJ104" s="1" t="s">
        <v>159</v>
      </c>
      <c r="BM104" s="1">
        <f t="shared" si="9"/>
        <v>0</v>
      </c>
      <c r="BR104" s="1" t="s">
        <v>159</v>
      </c>
      <c r="BU104" s="3">
        <f t="shared" si="10"/>
        <v>0</v>
      </c>
      <c r="BZ104" s="3">
        <f t="shared" si="11"/>
        <v>0</v>
      </c>
      <c r="CA104" s="3" t="s">
        <v>159</v>
      </c>
      <c r="CF104" s="3" t="s">
        <v>159</v>
      </c>
      <c r="CN104" s="25"/>
      <c r="CO104" s="25"/>
      <c r="CP104" s="25"/>
      <c r="CR104" s="5">
        <v>0</v>
      </c>
      <c r="CS104" s="25"/>
      <c r="CT104" s="25"/>
      <c r="CU104" s="25"/>
      <c r="CW104" s="5">
        <v>0</v>
      </c>
      <c r="CX104" s="25"/>
      <c r="CY104" s="25"/>
      <c r="CZ104" s="25"/>
      <c r="DB104" s="5">
        <v>0</v>
      </c>
      <c r="DC104" s="25"/>
      <c r="DD104" s="25"/>
      <c r="DE104" s="25"/>
      <c r="DG104" s="5">
        <v>0</v>
      </c>
      <c r="DH104" s="25"/>
      <c r="DI104" s="25"/>
    </row>
    <row r="105" spans="1:113">
      <c r="A105" s="1">
        <v>2025</v>
      </c>
      <c r="B105" s="4">
        <f>+BD!M107</f>
        <v>0</v>
      </c>
      <c r="I105" s="3" t="s">
        <v>159</v>
      </c>
      <c r="T105" s="1" t="s">
        <v>159</v>
      </c>
      <c r="AE105" s="1" t="s">
        <v>159</v>
      </c>
      <c r="AP105" s="1" t="s">
        <v>159</v>
      </c>
      <c r="BA105" s="5">
        <f t="shared" si="8"/>
        <v>0</v>
      </c>
      <c r="BB105" s="1" t="s">
        <v>159</v>
      </c>
      <c r="BE105" s="3">
        <f>Tabla1[[#This Row],[TIEMPO PRORROGADO HASTA
(1)]]-Tabla1[[#This Row],[TIEMPO PRORROGADO DESDE
(1)]]</f>
        <v>0</v>
      </c>
      <c r="BJ105" s="1" t="s">
        <v>159</v>
      </c>
      <c r="BM105" s="1">
        <f t="shared" si="9"/>
        <v>0</v>
      </c>
      <c r="BR105" s="1" t="s">
        <v>159</v>
      </c>
      <c r="BU105" s="3">
        <f t="shared" si="10"/>
        <v>0</v>
      </c>
      <c r="BZ105" s="3">
        <f t="shared" si="11"/>
        <v>0</v>
      </c>
      <c r="CA105" s="3" t="s">
        <v>159</v>
      </c>
      <c r="CF105" s="3" t="s">
        <v>159</v>
      </c>
      <c r="CN105" s="25"/>
      <c r="CO105" s="25"/>
      <c r="CP105" s="25"/>
      <c r="CR105" s="5">
        <v>0</v>
      </c>
      <c r="CS105" s="25"/>
      <c r="CT105" s="25"/>
      <c r="CU105" s="25"/>
      <c r="CW105" s="5">
        <v>0</v>
      </c>
      <c r="CX105" s="25"/>
      <c r="CY105" s="25"/>
      <c r="CZ105" s="25"/>
      <c r="DB105" s="5">
        <v>0</v>
      </c>
      <c r="DC105" s="25"/>
      <c r="DD105" s="25"/>
      <c r="DE105" s="25"/>
      <c r="DG105" s="5">
        <v>0</v>
      </c>
      <c r="DH105" s="25"/>
      <c r="DI105" s="25"/>
    </row>
    <row r="106" spans="1:113">
      <c r="A106" s="1">
        <v>2025</v>
      </c>
      <c r="B106" s="4">
        <f>+BD!M108</f>
        <v>0</v>
      </c>
      <c r="I106" s="3" t="s">
        <v>159</v>
      </c>
      <c r="T106" s="1" t="s">
        <v>159</v>
      </c>
      <c r="AE106" s="1" t="s">
        <v>159</v>
      </c>
      <c r="AP106" s="1" t="s">
        <v>159</v>
      </c>
      <c r="BA106" s="5">
        <f t="shared" si="8"/>
        <v>0</v>
      </c>
      <c r="BB106" s="1" t="s">
        <v>159</v>
      </c>
      <c r="BE106" s="3">
        <f>Tabla1[[#This Row],[TIEMPO PRORROGADO HASTA
(1)]]-Tabla1[[#This Row],[TIEMPO PRORROGADO DESDE
(1)]]</f>
        <v>0</v>
      </c>
      <c r="BJ106" s="1" t="s">
        <v>159</v>
      </c>
      <c r="BM106" s="1">
        <f t="shared" si="9"/>
        <v>0</v>
      </c>
      <c r="BR106" s="1" t="s">
        <v>159</v>
      </c>
      <c r="BU106" s="3">
        <f t="shared" si="10"/>
        <v>0</v>
      </c>
      <c r="BZ106" s="3">
        <f t="shared" si="11"/>
        <v>0</v>
      </c>
      <c r="CA106" s="3" t="s">
        <v>159</v>
      </c>
      <c r="CF106" s="3" t="s">
        <v>159</v>
      </c>
      <c r="CN106" s="25"/>
      <c r="CO106" s="25"/>
      <c r="CP106" s="25"/>
      <c r="CR106" s="5">
        <v>0</v>
      </c>
      <c r="CS106" s="25"/>
      <c r="CT106" s="25"/>
      <c r="CU106" s="25"/>
      <c r="CW106" s="5">
        <v>0</v>
      </c>
      <c r="CX106" s="25"/>
      <c r="CY106" s="25"/>
      <c r="CZ106" s="25"/>
      <c r="DB106" s="5">
        <v>0</v>
      </c>
      <c r="DC106" s="25"/>
      <c r="DD106" s="25"/>
      <c r="DE106" s="25"/>
      <c r="DG106" s="5">
        <v>0</v>
      </c>
      <c r="DH106" s="25"/>
      <c r="DI106" s="25"/>
    </row>
    <row r="107" spans="1:113">
      <c r="A107" s="1">
        <v>2025</v>
      </c>
      <c r="B107" s="4">
        <f>+BD!M109</f>
        <v>0</v>
      </c>
      <c r="I107" s="3" t="s">
        <v>159</v>
      </c>
      <c r="T107" s="1" t="s">
        <v>159</v>
      </c>
      <c r="AE107" s="1" t="s">
        <v>159</v>
      </c>
      <c r="AP107" s="1" t="s">
        <v>159</v>
      </c>
      <c r="BA107" s="5">
        <f t="shared" si="8"/>
        <v>0</v>
      </c>
      <c r="BB107" s="1" t="s">
        <v>159</v>
      </c>
      <c r="BE107" s="3">
        <f>Tabla1[[#This Row],[TIEMPO PRORROGADO HASTA
(1)]]-Tabla1[[#This Row],[TIEMPO PRORROGADO DESDE
(1)]]</f>
        <v>0</v>
      </c>
      <c r="BJ107" s="1" t="s">
        <v>159</v>
      </c>
      <c r="BM107" s="1">
        <f t="shared" si="9"/>
        <v>0</v>
      </c>
      <c r="BR107" s="1" t="s">
        <v>159</v>
      </c>
      <c r="BU107" s="3">
        <f t="shared" si="10"/>
        <v>0</v>
      </c>
      <c r="BZ107" s="3">
        <f t="shared" si="11"/>
        <v>0</v>
      </c>
      <c r="CA107" s="3" t="s">
        <v>159</v>
      </c>
      <c r="CF107" s="3" t="s">
        <v>159</v>
      </c>
      <c r="CN107" s="25"/>
      <c r="CO107" s="25"/>
      <c r="CP107" s="25"/>
      <c r="CR107" s="5">
        <v>0</v>
      </c>
      <c r="CS107" s="25"/>
      <c r="CT107" s="25"/>
      <c r="CU107" s="25"/>
      <c r="CW107" s="5">
        <v>0</v>
      </c>
      <c r="CX107" s="25"/>
      <c r="CY107" s="25"/>
      <c r="CZ107" s="25"/>
      <c r="DB107" s="5">
        <v>0</v>
      </c>
      <c r="DC107" s="25"/>
      <c r="DD107" s="25"/>
      <c r="DE107" s="25"/>
      <c r="DG107" s="5">
        <v>0</v>
      </c>
      <c r="DH107" s="25"/>
      <c r="DI107" s="25"/>
    </row>
    <row r="108" spans="1:113">
      <c r="A108" s="1">
        <v>2025</v>
      </c>
      <c r="B108" s="4">
        <f>+BD!M110</f>
        <v>0</v>
      </c>
      <c r="I108" s="3" t="s">
        <v>159</v>
      </c>
      <c r="T108" s="1" t="s">
        <v>159</v>
      </c>
      <c r="AE108" s="1" t="s">
        <v>159</v>
      </c>
      <c r="AP108" s="1" t="s">
        <v>159</v>
      </c>
      <c r="BA108" s="5">
        <f t="shared" si="8"/>
        <v>0</v>
      </c>
      <c r="BB108" s="1" t="s">
        <v>159</v>
      </c>
      <c r="BE108" s="3">
        <f>Tabla1[[#This Row],[TIEMPO PRORROGADO HASTA
(1)]]-Tabla1[[#This Row],[TIEMPO PRORROGADO DESDE
(1)]]</f>
        <v>0</v>
      </c>
      <c r="BJ108" s="1" t="s">
        <v>159</v>
      </c>
      <c r="BM108" s="1">
        <f t="shared" si="9"/>
        <v>0</v>
      </c>
      <c r="BR108" s="1" t="s">
        <v>159</v>
      </c>
      <c r="BU108" s="3">
        <f t="shared" si="10"/>
        <v>0</v>
      </c>
      <c r="BZ108" s="3">
        <f t="shared" si="11"/>
        <v>0</v>
      </c>
      <c r="CA108" s="3" t="s">
        <v>159</v>
      </c>
      <c r="CF108" s="3" t="s">
        <v>159</v>
      </c>
      <c r="CN108" s="25"/>
      <c r="CO108" s="25"/>
      <c r="CP108" s="25"/>
      <c r="CR108" s="5">
        <v>0</v>
      </c>
      <c r="CS108" s="25"/>
      <c r="CT108" s="25"/>
      <c r="CU108" s="25"/>
      <c r="CW108" s="5">
        <v>0</v>
      </c>
      <c r="CX108" s="25"/>
      <c r="CY108" s="25"/>
      <c r="CZ108" s="25"/>
      <c r="DB108" s="5">
        <v>0</v>
      </c>
      <c r="DC108" s="25"/>
      <c r="DD108" s="25"/>
      <c r="DE108" s="25"/>
      <c r="DG108" s="5">
        <v>0</v>
      </c>
      <c r="DH108" s="25"/>
      <c r="DI108" s="25"/>
    </row>
    <row r="109" spans="1:113">
      <c r="A109" s="1">
        <v>2025</v>
      </c>
      <c r="B109" s="4">
        <f>+BD!M111</f>
        <v>0</v>
      </c>
      <c r="I109" s="3" t="s">
        <v>159</v>
      </c>
      <c r="T109" s="1" t="s">
        <v>159</v>
      </c>
      <c r="AE109" s="1" t="s">
        <v>159</v>
      </c>
      <c r="AP109" s="1" t="s">
        <v>159</v>
      </c>
      <c r="BA109" s="5">
        <f t="shared" si="8"/>
        <v>0</v>
      </c>
      <c r="BB109" s="1" t="s">
        <v>159</v>
      </c>
      <c r="BE109" s="3">
        <f>Tabla1[[#This Row],[TIEMPO PRORROGADO HASTA
(1)]]-Tabla1[[#This Row],[TIEMPO PRORROGADO DESDE
(1)]]</f>
        <v>0</v>
      </c>
      <c r="BJ109" s="1" t="s">
        <v>159</v>
      </c>
      <c r="BM109" s="1">
        <f t="shared" si="9"/>
        <v>0</v>
      </c>
      <c r="BR109" s="1" t="s">
        <v>159</v>
      </c>
      <c r="BU109" s="3">
        <f t="shared" si="10"/>
        <v>0</v>
      </c>
      <c r="BZ109" s="3">
        <f t="shared" si="11"/>
        <v>0</v>
      </c>
      <c r="CA109" s="3" t="s">
        <v>159</v>
      </c>
      <c r="CF109" s="3" t="s">
        <v>159</v>
      </c>
      <c r="CN109" s="25"/>
      <c r="CO109" s="25"/>
      <c r="CP109" s="25"/>
      <c r="CR109" s="5">
        <v>0</v>
      </c>
      <c r="CS109" s="25"/>
      <c r="CT109" s="25"/>
      <c r="CU109" s="25"/>
      <c r="CW109" s="5">
        <v>0</v>
      </c>
      <c r="CX109" s="25"/>
      <c r="CY109" s="25"/>
      <c r="CZ109" s="25"/>
      <c r="DB109" s="5">
        <v>0</v>
      </c>
      <c r="DC109" s="25"/>
      <c r="DD109" s="25"/>
      <c r="DE109" s="25"/>
      <c r="DG109" s="5">
        <v>0</v>
      </c>
      <c r="DH109" s="25"/>
      <c r="DI109" s="25"/>
    </row>
    <row r="110" spans="1:113">
      <c r="A110" s="1">
        <v>2025</v>
      </c>
      <c r="B110" s="4">
        <f>+BD!M112</f>
        <v>0</v>
      </c>
      <c r="I110" s="3" t="s">
        <v>159</v>
      </c>
      <c r="T110" s="1" t="s">
        <v>159</v>
      </c>
      <c r="AE110" s="1" t="s">
        <v>159</v>
      </c>
      <c r="AP110" s="1" t="s">
        <v>159</v>
      </c>
      <c r="BA110" s="5">
        <f t="shared" si="8"/>
        <v>0</v>
      </c>
      <c r="BB110" s="1" t="s">
        <v>159</v>
      </c>
      <c r="BE110" s="3">
        <f>Tabla1[[#This Row],[TIEMPO PRORROGADO HASTA
(1)]]-Tabla1[[#This Row],[TIEMPO PRORROGADO DESDE
(1)]]</f>
        <v>0</v>
      </c>
      <c r="BJ110" s="1" t="s">
        <v>159</v>
      </c>
      <c r="BM110" s="1">
        <f t="shared" si="9"/>
        <v>0</v>
      </c>
      <c r="BR110" s="1" t="s">
        <v>159</v>
      </c>
      <c r="BU110" s="3">
        <f t="shared" si="10"/>
        <v>0</v>
      </c>
      <c r="BZ110" s="3">
        <f t="shared" si="11"/>
        <v>0</v>
      </c>
      <c r="CA110" s="3" t="s">
        <v>159</v>
      </c>
      <c r="CF110" s="3" t="s">
        <v>159</v>
      </c>
      <c r="CN110" s="25"/>
      <c r="CO110" s="25"/>
      <c r="CP110" s="25"/>
      <c r="CR110" s="5">
        <v>0</v>
      </c>
      <c r="CS110" s="25"/>
      <c r="CT110" s="25"/>
      <c r="CU110" s="25"/>
      <c r="CW110" s="5">
        <v>0</v>
      </c>
      <c r="CX110" s="25"/>
      <c r="CY110" s="25"/>
      <c r="CZ110" s="25"/>
      <c r="DB110" s="5">
        <v>0</v>
      </c>
      <c r="DC110" s="25"/>
      <c r="DD110" s="25"/>
      <c r="DE110" s="25"/>
      <c r="DG110" s="5">
        <v>0</v>
      </c>
      <c r="DH110" s="25"/>
      <c r="DI110" s="25"/>
    </row>
    <row r="111" spans="1:113">
      <c r="A111" s="1">
        <v>2025</v>
      </c>
      <c r="B111" s="4">
        <f>+BD!M113</f>
        <v>0</v>
      </c>
      <c r="I111" s="3" t="s">
        <v>159</v>
      </c>
      <c r="T111" s="1" t="s">
        <v>159</v>
      </c>
      <c r="AE111" s="1" t="s">
        <v>159</v>
      </c>
      <c r="AP111" s="1" t="s">
        <v>159</v>
      </c>
      <c r="BA111" s="5">
        <f t="shared" si="8"/>
        <v>0</v>
      </c>
      <c r="BB111" s="1" t="s">
        <v>159</v>
      </c>
      <c r="BE111" s="3">
        <f>Tabla1[[#This Row],[TIEMPO PRORROGADO HASTA
(1)]]-Tabla1[[#This Row],[TIEMPO PRORROGADO DESDE
(1)]]</f>
        <v>0</v>
      </c>
      <c r="BJ111" s="1" t="s">
        <v>159</v>
      </c>
      <c r="BM111" s="1">
        <f t="shared" si="9"/>
        <v>0</v>
      </c>
      <c r="BR111" s="1" t="s">
        <v>159</v>
      </c>
      <c r="BU111" s="3">
        <f t="shared" si="10"/>
        <v>0</v>
      </c>
      <c r="BZ111" s="3">
        <f t="shared" si="11"/>
        <v>0</v>
      </c>
      <c r="CA111" s="3" t="s">
        <v>159</v>
      </c>
      <c r="CF111" s="3" t="s">
        <v>159</v>
      </c>
      <c r="CN111" s="25"/>
      <c r="CO111" s="25"/>
      <c r="CP111" s="25"/>
      <c r="CR111" s="5">
        <v>0</v>
      </c>
      <c r="CS111" s="25"/>
      <c r="CT111" s="25"/>
      <c r="CU111" s="25"/>
      <c r="CW111" s="5">
        <v>0</v>
      </c>
      <c r="CX111" s="25"/>
      <c r="CY111" s="25"/>
      <c r="CZ111" s="25"/>
      <c r="DB111" s="5">
        <v>0</v>
      </c>
      <c r="DC111" s="25"/>
      <c r="DD111" s="25"/>
      <c r="DE111" s="25"/>
      <c r="DG111" s="5">
        <v>0</v>
      </c>
      <c r="DH111" s="25"/>
      <c r="DI111" s="25"/>
    </row>
    <row r="112" spans="1:113">
      <c r="A112" s="1">
        <v>2025</v>
      </c>
      <c r="B112" s="4">
        <f>+BD!M114</f>
        <v>0</v>
      </c>
      <c r="I112" s="3" t="s">
        <v>159</v>
      </c>
      <c r="T112" s="1" t="s">
        <v>159</v>
      </c>
      <c r="AE112" s="1" t="s">
        <v>159</v>
      </c>
      <c r="AP112" s="1" t="s">
        <v>159</v>
      </c>
      <c r="BA112" s="5">
        <f t="shared" si="8"/>
        <v>0</v>
      </c>
      <c r="BB112" s="1" t="s">
        <v>159</v>
      </c>
      <c r="BE112" s="3">
        <f>Tabla1[[#This Row],[TIEMPO PRORROGADO HASTA
(1)]]-Tabla1[[#This Row],[TIEMPO PRORROGADO DESDE
(1)]]</f>
        <v>0</v>
      </c>
      <c r="BJ112" s="1" t="s">
        <v>159</v>
      </c>
      <c r="BM112" s="1">
        <f t="shared" si="9"/>
        <v>0</v>
      </c>
      <c r="BR112" s="1" t="s">
        <v>159</v>
      </c>
      <c r="BU112" s="3">
        <f t="shared" si="10"/>
        <v>0</v>
      </c>
      <c r="BZ112" s="3">
        <f t="shared" si="11"/>
        <v>0</v>
      </c>
      <c r="CA112" s="3" t="s">
        <v>159</v>
      </c>
      <c r="CF112" s="3" t="s">
        <v>159</v>
      </c>
      <c r="CN112" s="25"/>
      <c r="CO112" s="25"/>
      <c r="CP112" s="25"/>
      <c r="CR112" s="5">
        <v>0</v>
      </c>
      <c r="CS112" s="25"/>
      <c r="CT112" s="25"/>
      <c r="CU112" s="25"/>
      <c r="CW112" s="5">
        <v>0</v>
      </c>
      <c r="CX112" s="25"/>
      <c r="CY112" s="25"/>
      <c r="CZ112" s="25"/>
      <c r="DB112" s="5">
        <v>0</v>
      </c>
      <c r="DC112" s="25"/>
      <c r="DD112" s="25"/>
      <c r="DE112" s="25"/>
      <c r="DG112" s="5">
        <v>0</v>
      </c>
      <c r="DH112" s="25"/>
      <c r="DI112" s="25"/>
    </row>
    <row r="113" spans="1:113">
      <c r="A113" s="1">
        <v>2025</v>
      </c>
      <c r="B113" s="4">
        <f>+BD!M115</f>
        <v>0</v>
      </c>
      <c r="I113" s="3" t="s">
        <v>159</v>
      </c>
      <c r="T113" s="1" t="s">
        <v>159</v>
      </c>
      <c r="AE113" s="1" t="s">
        <v>159</v>
      </c>
      <c r="AP113" s="1" t="s">
        <v>159</v>
      </c>
      <c r="BA113" s="5">
        <f t="shared" si="8"/>
        <v>0</v>
      </c>
      <c r="BB113" s="1" t="s">
        <v>159</v>
      </c>
      <c r="BE113" s="3">
        <f>Tabla1[[#This Row],[TIEMPO PRORROGADO HASTA
(1)]]-Tabla1[[#This Row],[TIEMPO PRORROGADO DESDE
(1)]]</f>
        <v>0</v>
      </c>
      <c r="BJ113" s="1" t="s">
        <v>159</v>
      </c>
      <c r="BM113" s="1">
        <f t="shared" si="9"/>
        <v>0</v>
      </c>
      <c r="BR113" s="1" t="s">
        <v>159</v>
      </c>
      <c r="BU113" s="3">
        <f t="shared" si="10"/>
        <v>0</v>
      </c>
      <c r="BZ113" s="3">
        <f t="shared" si="11"/>
        <v>0</v>
      </c>
      <c r="CA113" s="3" t="s">
        <v>159</v>
      </c>
      <c r="CF113" s="3" t="s">
        <v>159</v>
      </c>
      <c r="CN113" s="25"/>
      <c r="CO113" s="25"/>
      <c r="CP113" s="25"/>
      <c r="CR113" s="5">
        <v>0</v>
      </c>
      <c r="CS113" s="25"/>
      <c r="CT113" s="25"/>
      <c r="CU113" s="25"/>
      <c r="CW113" s="5">
        <v>0</v>
      </c>
      <c r="CX113" s="25"/>
      <c r="CY113" s="25"/>
      <c r="CZ113" s="25"/>
      <c r="DB113" s="5">
        <v>0</v>
      </c>
      <c r="DC113" s="25"/>
      <c r="DD113" s="25"/>
      <c r="DE113" s="25"/>
      <c r="DG113" s="5">
        <v>0</v>
      </c>
      <c r="DH113" s="25"/>
      <c r="DI113" s="25"/>
    </row>
    <row r="114" spans="1:113">
      <c r="A114" s="1">
        <v>2025</v>
      </c>
      <c r="B114" s="4">
        <f>+BD!M116</f>
        <v>0</v>
      </c>
      <c r="I114" s="3" t="s">
        <v>159</v>
      </c>
      <c r="T114" s="1" t="s">
        <v>159</v>
      </c>
      <c r="AE114" s="1" t="s">
        <v>159</v>
      </c>
      <c r="AP114" s="1" t="s">
        <v>159</v>
      </c>
      <c r="BA114" s="5">
        <f t="shared" si="8"/>
        <v>0</v>
      </c>
      <c r="BB114" s="1" t="s">
        <v>159</v>
      </c>
      <c r="BE114" s="3">
        <f>Tabla1[[#This Row],[TIEMPO PRORROGADO HASTA
(1)]]-Tabla1[[#This Row],[TIEMPO PRORROGADO DESDE
(1)]]</f>
        <v>0</v>
      </c>
      <c r="BJ114" s="1" t="s">
        <v>159</v>
      </c>
      <c r="BM114" s="1">
        <f t="shared" si="9"/>
        <v>0</v>
      </c>
      <c r="BR114" s="1" t="s">
        <v>159</v>
      </c>
      <c r="BU114" s="3">
        <f t="shared" si="10"/>
        <v>0</v>
      </c>
      <c r="BZ114" s="3">
        <f t="shared" si="11"/>
        <v>0</v>
      </c>
      <c r="CA114" s="3" t="s">
        <v>159</v>
      </c>
      <c r="CF114" s="3" t="s">
        <v>159</v>
      </c>
      <c r="CN114" s="25"/>
      <c r="CO114" s="25"/>
      <c r="CP114" s="25"/>
      <c r="CR114" s="5">
        <v>0</v>
      </c>
      <c r="CS114" s="25"/>
      <c r="CT114" s="25"/>
      <c r="CU114" s="25"/>
      <c r="CW114" s="5">
        <v>0</v>
      </c>
      <c r="CX114" s="25"/>
      <c r="CY114" s="25"/>
      <c r="CZ114" s="25"/>
      <c r="DB114" s="5">
        <v>0</v>
      </c>
      <c r="DC114" s="25"/>
      <c r="DD114" s="25"/>
      <c r="DE114" s="25"/>
      <c r="DG114" s="5">
        <v>0</v>
      </c>
      <c r="DH114" s="25"/>
      <c r="DI114" s="25"/>
    </row>
    <row r="115" spans="1:113">
      <c r="A115" s="1">
        <v>2025</v>
      </c>
      <c r="B115" s="4">
        <f>+BD!M117</f>
        <v>0</v>
      </c>
      <c r="I115" s="3" t="s">
        <v>159</v>
      </c>
      <c r="T115" s="1" t="s">
        <v>159</v>
      </c>
      <c r="AE115" s="1" t="s">
        <v>159</v>
      </c>
      <c r="AP115" s="1" t="s">
        <v>159</v>
      </c>
      <c r="BA115" s="5">
        <f t="shared" si="8"/>
        <v>0</v>
      </c>
      <c r="BB115" s="1" t="s">
        <v>159</v>
      </c>
      <c r="BE115" s="3">
        <f>Tabla1[[#This Row],[TIEMPO PRORROGADO HASTA
(1)]]-Tabla1[[#This Row],[TIEMPO PRORROGADO DESDE
(1)]]</f>
        <v>0</v>
      </c>
      <c r="BJ115" s="1" t="s">
        <v>159</v>
      </c>
      <c r="BM115" s="1">
        <f t="shared" si="9"/>
        <v>0</v>
      </c>
      <c r="BR115" s="1" t="s">
        <v>159</v>
      </c>
      <c r="BU115" s="3">
        <f t="shared" si="10"/>
        <v>0</v>
      </c>
      <c r="BZ115" s="3">
        <f t="shared" si="11"/>
        <v>0</v>
      </c>
      <c r="CA115" s="3" t="s">
        <v>159</v>
      </c>
      <c r="CF115" s="3" t="s">
        <v>159</v>
      </c>
      <c r="CN115" s="25"/>
      <c r="CO115" s="25"/>
      <c r="CP115" s="25"/>
      <c r="CR115" s="5">
        <v>0</v>
      </c>
      <c r="CS115" s="25"/>
      <c r="CT115" s="25"/>
      <c r="CU115" s="25"/>
      <c r="CW115" s="5">
        <v>0</v>
      </c>
      <c r="CX115" s="25"/>
      <c r="CY115" s="25"/>
      <c r="CZ115" s="25"/>
      <c r="DB115" s="5">
        <v>0</v>
      </c>
      <c r="DC115" s="25"/>
      <c r="DD115" s="25"/>
      <c r="DE115" s="25"/>
      <c r="DG115" s="5">
        <v>0</v>
      </c>
      <c r="DH115" s="25"/>
      <c r="DI115" s="25"/>
    </row>
    <row r="116" spans="1:113">
      <c r="A116" s="1">
        <v>2025</v>
      </c>
      <c r="B116" s="4">
        <f>+BD!M118</f>
        <v>0</v>
      </c>
      <c r="I116" s="3" t="s">
        <v>159</v>
      </c>
      <c r="T116" s="1" t="s">
        <v>159</v>
      </c>
      <c r="AE116" s="1" t="s">
        <v>159</v>
      </c>
      <c r="AP116" s="1" t="s">
        <v>159</v>
      </c>
      <c r="BA116" s="5">
        <f t="shared" si="8"/>
        <v>0</v>
      </c>
      <c r="BB116" s="1" t="s">
        <v>159</v>
      </c>
      <c r="BE116" s="3">
        <f>Tabla1[[#This Row],[TIEMPO PRORROGADO HASTA
(1)]]-Tabla1[[#This Row],[TIEMPO PRORROGADO DESDE
(1)]]</f>
        <v>0</v>
      </c>
      <c r="BJ116" s="1" t="s">
        <v>159</v>
      </c>
      <c r="BM116" s="1">
        <f t="shared" si="9"/>
        <v>0</v>
      </c>
      <c r="BR116" s="1" t="s">
        <v>159</v>
      </c>
      <c r="BU116" s="3">
        <f t="shared" si="10"/>
        <v>0</v>
      </c>
      <c r="BZ116" s="3">
        <f t="shared" si="11"/>
        <v>0</v>
      </c>
      <c r="CA116" s="3" t="s">
        <v>159</v>
      </c>
      <c r="CF116" s="3" t="s">
        <v>159</v>
      </c>
      <c r="CN116" s="25"/>
      <c r="CO116" s="25"/>
      <c r="CP116" s="25"/>
      <c r="CR116" s="5">
        <v>0</v>
      </c>
      <c r="CS116" s="25"/>
      <c r="CT116" s="25"/>
      <c r="CU116" s="25"/>
      <c r="CW116" s="5">
        <v>0</v>
      </c>
      <c r="CX116" s="25"/>
      <c r="CY116" s="25"/>
      <c r="CZ116" s="25"/>
      <c r="DB116" s="5">
        <v>0</v>
      </c>
      <c r="DC116" s="25"/>
      <c r="DD116" s="25"/>
      <c r="DE116" s="25"/>
      <c r="DG116" s="5">
        <v>0</v>
      </c>
      <c r="DH116" s="25"/>
      <c r="DI116" s="25"/>
    </row>
    <row r="117" spans="1:113">
      <c r="A117" s="1">
        <v>2025</v>
      </c>
      <c r="B117" s="4">
        <f>+BD!M119</f>
        <v>0</v>
      </c>
      <c r="I117" s="3" t="s">
        <v>159</v>
      </c>
      <c r="T117" s="1" t="s">
        <v>159</v>
      </c>
      <c r="AE117" s="1" t="s">
        <v>159</v>
      </c>
      <c r="AP117" s="1" t="s">
        <v>159</v>
      </c>
      <c r="BA117" s="5">
        <f t="shared" si="8"/>
        <v>0</v>
      </c>
      <c r="BB117" s="1" t="s">
        <v>159</v>
      </c>
      <c r="BE117" s="3">
        <f>Tabla1[[#This Row],[TIEMPO PRORROGADO HASTA
(1)]]-Tabla1[[#This Row],[TIEMPO PRORROGADO DESDE
(1)]]</f>
        <v>0</v>
      </c>
      <c r="BJ117" s="1" t="s">
        <v>159</v>
      </c>
      <c r="BM117" s="1">
        <f t="shared" si="9"/>
        <v>0</v>
      </c>
      <c r="BR117" s="1" t="s">
        <v>159</v>
      </c>
      <c r="BU117" s="3">
        <f t="shared" si="10"/>
        <v>0</v>
      </c>
      <c r="BZ117" s="3">
        <f t="shared" si="11"/>
        <v>0</v>
      </c>
      <c r="CA117" s="3" t="s">
        <v>159</v>
      </c>
      <c r="CF117" s="3" t="s">
        <v>159</v>
      </c>
      <c r="CN117" s="25"/>
      <c r="CO117" s="25"/>
      <c r="CP117" s="25"/>
      <c r="CR117" s="5">
        <v>0</v>
      </c>
      <c r="CS117" s="25"/>
      <c r="CT117" s="25"/>
      <c r="CU117" s="25"/>
      <c r="CW117" s="5">
        <v>0</v>
      </c>
      <c r="CX117" s="25"/>
      <c r="CY117" s="25"/>
      <c r="CZ117" s="25"/>
      <c r="DB117" s="5">
        <v>0</v>
      </c>
      <c r="DC117" s="25"/>
      <c r="DD117" s="25"/>
      <c r="DE117" s="25"/>
      <c r="DG117" s="5">
        <v>0</v>
      </c>
      <c r="DH117" s="25"/>
      <c r="DI117" s="25"/>
    </row>
    <row r="118" spans="1:113">
      <c r="A118" s="1">
        <v>2025</v>
      </c>
      <c r="B118" s="4">
        <f>+BD!M120</f>
        <v>0</v>
      </c>
      <c r="I118" s="3" t="s">
        <v>159</v>
      </c>
      <c r="T118" s="1" t="s">
        <v>159</v>
      </c>
      <c r="AE118" s="1" t="s">
        <v>159</v>
      </c>
      <c r="AP118" s="1" t="s">
        <v>159</v>
      </c>
      <c r="BA118" s="5">
        <f t="shared" si="8"/>
        <v>0</v>
      </c>
      <c r="BB118" s="1" t="s">
        <v>159</v>
      </c>
      <c r="BE118" s="3">
        <f>Tabla1[[#This Row],[TIEMPO PRORROGADO HASTA
(1)]]-Tabla1[[#This Row],[TIEMPO PRORROGADO DESDE
(1)]]</f>
        <v>0</v>
      </c>
      <c r="BJ118" s="1" t="s">
        <v>159</v>
      </c>
      <c r="BM118" s="1">
        <f t="shared" si="9"/>
        <v>0</v>
      </c>
      <c r="BR118" s="1" t="s">
        <v>159</v>
      </c>
      <c r="BU118" s="3">
        <f t="shared" si="10"/>
        <v>0</v>
      </c>
      <c r="BZ118" s="3">
        <f t="shared" si="11"/>
        <v>0</v>
      </c>
      <c r="CA118" s="3" t="s">
        <v>159</v>
      </c>
      <c r="CF118" s="3" t="s">
        <v>159</v>
      </c>
      <c r="CN118" s="25"/>
      <c r="CO118" s="25"/>
      <c r="CP118" s="25"/>
      <c r="CR118" s="5">
        <v>0</v>
      </c>
      <c r="CS118" s="25"/>
      <c r="CT118" s="25"/>
      <c r="CU118" s="25"/>
      <c r="CW118" s="5">
        <v>0</v>
      </c>
      <c r="CX118" s="25"/>
      <c r="CY118" s="25"/>
      <c r="CZ118" s="25"/>
      <c r="DB118" s="5">
        <v>0</v>
      </c>
      <c r="DC118" s="25"/>
      <c r="DD118" s="25"/>
      <c r="DE118" s="25"/>
      <c r="DG118" s="5">
        <v>0</v>
      </c>
      <c r="DH118" s="25"/>
      <c r="DI118" s="25"/>
    </row>
    <row r="119" spans="1:113">
      <c r="A119" s="1">
        <v>2025</v>
      </c>
      <c r="B119" s="4">
        <f>+BD!M121</f>
        <v>0</v>
      </c>
      <c r="I119" s="3" t="s">
        <v>159</v>
      </c>
      <c r="T119" s="1" t="s">
        <v>159</v>
      </c>
      <c r="AE119" s="1" t="s">
        <v>159</v>
      </c>
      <c r="AP119" s="1" t="s">
        <v>159</v>
      </c>
      <c r="BA119" s="5">
        <f t="shared" si="8"/>
        <v>0</v>
      </c>
      <c r="BB119" s="1" t="s">
        <v>159</v>
      </c>
      <c r="BE119" s="3">
        <f>Tabla1[[#This Row],[TIEMPO PRORROGADO HASTA
(1)]]-Tabla1[[#This Row],[TIEMPO PRORROGADO DESDE
(1)]]</f>
        <v>0</v>
      </c>
      <c r="BJ119" s="1" t="s">
        <v>159</v>
      </c>
      <c r="BM119" s="1">
        <f t="shared" si="9"/>
        <v>0</v>
      </c>
      <c r="BR119" s="1" t="s">
        <v>159</v>
      </c>
      <c r="BU119" s="3">
        <f t="shared" si="10"/>
        <v>0</v>
      </c>
      <c r="BZ119" s="3">
        <f t="shared" si="11"/>
        <v>0</v>
      </c>
      <c r="CA119" s="3" t="s">
        <v>159</v>
      </c>
      <c r="CF119" s="3" t="s">
        <v>159</v>
      </c>
      <c r="CN119" s="25"/>
      <c r="CO119" s="25"/>
      <c r="CP119" s="25"/>
      <c r="CR119" s="5">
        <v>0</v>
      </c>
      <c r="CS119" s="25"/>
      <c r="CT119" s="25"/>
      <c r="CU119" s="25"/>
      <c r="CW119" s="5">
        <v>0</v>
      </c>
      <c r="CX119" s="25"/>
      <c r="CY119" s="25"/>
      <c r="CZ119" s="25"/>
      <c r="DB119" s="5">
        <v>0</v>
      </c>
      <c r="DC119" s="25"/>
      <c r="DD119" s="25"/>
      <c r="DE119" s="25"/>
      <c r="DG119" s="5">
        <v>0</v>
      </c>
      <c r="DH119" s="25"/>
      <c r="DI119" s="25"/>
    </row>
    <row r="120" spans="1:113">
      <c r="A120" s="1">
        <v>2025</v>
      </c>
      <c r="B120" s="4">
        <f>+BD!M122</f>
        <v>0</v>
      </c>
      <c r="I120" s="3" t="s">
        <v>159</v>
      </c>
      <c r="T120" s="1" t="s">
        <v>159</v>
      </c>
      <c r="AE120" s="1" t="s">
        <v>159</v>
      </c>
      <c r="AP120" s="1" t="s">
        <v>159</v>
      </c>
      <c r="BA120" s="5">
        <f t="shared" si="8"/>
        <v>0</v>
      </c>
      <c r="BB120" s="1" t="s">
        <v>159</v>
      </c>
      <c r="BE120" s="3">
        <f>Tabla1[[#This Row],[TIEMPO PRORROGADO HASTA
(1)]]-Tabla1[[#This Row],[TIEMPO PRORROGADO DESDE
(1)]]</f>
        <v>0</v>
      </c>
      <c r="BJ120" s="1" t="s">
        <v>159</v>
      </c>
      <c r="BM120" s="1">
        <f t="shared" si="9"/>
        <v>0</v>
      </c>
      <c r="BR120" s="1" t="s">
        <v>159</v>
      </c>
      <c r="BU120" s="3">
        <f t="shared" si="10"/>
        <v>0</v>
      </c>
      <c r="BZ120" s="3">
        <f t="shared" si="11"/>
        <v>0</v>
      </c>
      <c r="CA120" s="3" t="s">
        <v>159</v>
      </c>
      <c r="CF120" s="3" t="s">
        <v>159</v>
      </c>
      <c r="CN120" s="25"/>
      <c r="CO120" s="25"/>
      <c r="CP120" s="25"/>
      <c r="CR120" s="5">
        <v>0</v>
      </c>
      <c r="CS120" s="25"/>
      <c r="CT120" s="25"/>
      <c r="CU120" s="25"/>
      <c r="CW120" s="5">
        <v>0</v>
      </c>
      <c r="CX120" s="25"/>
      <c r="CY120" s="25"/>
      <c r="CZ120" s="25"/>
      <c r="DB120" s="5">
        <v>0</v>
      </c>
      <c r="DC120" s="25"/>
      <c r="DD120" s="25"/>
      <c r="DE120" s="25"/>
      <c r="DG120" s="5">
        <v>0</v>
      </c>
      <c r="DH120" s="25"/>
      <c r="DI120" s="25"/>
    </row>
    <row r="121" spans="1:113">
      <c r="A121" s="1">
        <v>2025</v>
      </c>
      <c r="B121" s="4">
        <f>+BD!M123</f>
        <v>0</v>
      </c>
      <c r="I121" s="3" t="s">
        <v>159</v>
      </c>
      <c r="T121" s="1" t="s">
        <v>159</v>
      </c>
      <c r="AE121" s="1" t="s">
        <v>159</v>
      </c>
      <c r="AP121" s="1" t="s">
        <v>159</v>
      </c>
      <c r="BA121" s="5">
        <f t="shared" si="8"/>
        <v>0</v>
      </c>
      <c r="BB121" s="1" t="s">
        <v>159</v>
      </c>
      <c r="BE121" s="3">
        <f>Tabla1[[#This Row],[TIEMPO PRORROGADO HASTA
(1)]]-Tabla1[[#This Row],[TIEMPO PRORROGADO DESDE
(1)]]</f>
        <v>0</v>
      </c>
      <c r="BJ121" s="1" t="s">
        <v>159</v>
      </c>
      <c r="BM121" s="1">
        <f t="shared" si="9"/>
        <v>0</v>
      </c>
      <c r="BR121" s="1" t="s">
        <v>159</v>
      </c>
      <c r="BU121" s="3">
        <f t="shared" si="10"/>
        <v>0</v>
      </c>
      <c r="BZ121" s="3">
        <f t="shared" si="11"/>
        <v>0</v>
      </c>
      <c r="CA121" s="3" t="s">
        <v>159</v>
      </c>
      <c r="CF121" s="3" t="s">
        <v>159</v>
      </c>
      <c r="CN121" s="25"/>
      <c r="CO121" s="25"/>
      <c r="CP121" s="25"/>
      <c r="CR121" s="5">
        <v>0</v>
      </c>
      <c r="CS121" s="25"/>
      <c r="CT121" s="25"/>
      <c r="CU121" s="25"/>
      <c r="CW121" s="5">
        <v>0</v>
      </c>
      <c r="CX121" s="25"/>
      <c r="CY121" s="25"/>
      <c r="CZ121" s="25"/>
      <c r="DB121" s="5">
        <v>0</v>
      </c>
      <c r="DC121" s="25"/>
      <c r="DD121" s="25"/>
      <c r="DE121" s="25"/>
      <c r="DG121" s="5">
        <v>0</v>
      </c>
      <c r="DH121" s="25"/>
      <c r="DI121" s="25"/>
    </row>
    <row r="122" spans="1:113">
      <c r="A122" s="1">
        <v>2025</v>
      </c>
      <c r="B122" s="4">
        <f>+BD!M124</f>
        <v>0</v>
      </c>
      <c r="I122" s="3" t="s">
        <v>159</v>
      </c>
      <c r="T122" s="1" t="s">
        <v>159</v>
      </c>
      <c r="AE122" s="1" t="s">
        <v>159</v>
      </c>
      <c r="AP122" s="1" t="s">
        <v>159</v>
      </c>
      <c r="BA122" s="5">
        <f t="shared" si="8"/>
        <v>0</v>
      </c>
      <c r="BB122" s="1" t="s">
        <v>159</v>
      </c>
      <c r="BE122" s="3">
        <f>Tabla1[[#This Row],[TIEMPO PRORROGADO HASTA
(1)]]-Tabla1[[#This Row],[TIEMPO PRORROGADO DESDE
(1)]]</f>
        <v>0</v>
      </c>
      <c r="BJ122" s="1" t="s">
        <v>159</v>
      </c>
      <c r="BM122" s="1">
        <f t="shared" si="9"/>
        <v>0</v>
      </c>
      <c r="BR122" s="1" t="s">
        <v>159</v>
      </c>
      <c r="BU122" s="3">
        <f t="shared" si="10"/>
        <v>0</v>
      </c>
      <c r="BZ122" s="3">
        <f t="shared" si="11"/>
        <v>0</v>
      </c>
      <c r="CA122" s="3" t="s">
        <v>159</v>
      </c>
      <c r="CF122" s="3" t="s">
        <v>159</v>
      </c>
      <c r="CN122" s="25"/>
      <c r="CO122" s="25"/>
      <c r="CP122" s="25"/>
      <c r="CR122" s="5">
        <v>0</v>
      </c>
      <c r="CS122" s="25"/>
      <c r="CT122" s="25"/>
      <c r="CU122" s="25"/>
      <c r="CW122" s="5">
        <v>0</v>
      </c>
      <c r="CX122" s="25"/>
      <c r="CY122" s="25"/>
      <c r="CZ122" s="25"/>
      <c r="DB122" s="5">
        <v>0</v>
      </c>
      <c r="DC122" s="25"/>
      <c r="DD122" s="25"/>
      <c r="DE122" s="25"/>
      <c r="DG122" s="5">
        <v>0</v>
      </c>
      <c r="DH122" s="25"/>
      <c r="DI122" s="25"/>
    </row>
    <row r="123" spans="1:113">
      <c r="A123" s="1">
        <v>2025</v>
      </c>
      <c r="B123" s="4">
        <f>+BD!M125</f>
        <v>0</v>
      </c>
      <c r="I123" s="3" t="s">
        <v>159</v>
      </c>
      <c r="T123" s="1" t="s">
        <v>159</v>
      </c>
      <c r="AE123" s="1" t="s">
        <v>159</v>
      </c>
      <c r="AP123" s="1" t="s">
        <v>159</v>
      </c>
      <c r="BA123" s="5">
        <f t="shared" si="8"/>
        <v>0</v>
      </c>
      <c r="BB123" s="1" t="s">
        <v>159</v>
      </c>
      <c r="BE123" s="3">
        <f>Tabla1[[#This Row],[TIEMPO PRORROGADO HASTA
(1)]]-Tabla1[[#This Row],[TIEMPO PRORROGADO DESDE
(1)]]</f>
        <v>0</v>
      </c>
      <c r="BJ123" s="1" t="s">
        <v>159</v>
      </c>
      <c r="BM123" s="1">
        <f t="shared" si="9"/>
        <v>0</v>
      </c>
      <c r="BR123" s="1" t="s">
        <v>159</v>
      </c>
      <c r="BU123" s="3">
        <f t="shared" si="10"/>
        <v>0</v>
      </c>
      <c r="BZ123" s="3">
        <f t="shared" si="11"/>
        <v>0</v>
      </c>
      <c r="CA123" s="3" t="s">
        <v>159</v>
      </c>
      <c r="CF123" s="3" t="s">
        <v>159</v>
      </c>
      <c r="CN123" s="25"/>
      <c r="CO123" s="25"/>
      <c r="CP123" s="25"/>
      <c r="CR123" s="5">
        <v>0</v>
      </c>
      <c r="CS123" s="25"/>
      <c r="CT123" s="25"/>
      <c r="CU123" s="25"/>
      <c r="CW123" s="5">
        <v>0</v>
      </c>
      <c r="CX123" s="25"/>
      <c r="CY123" s="25"/>
      <c r="CZ123" s="25"/>
      <c r="DB123" s="5">
        <v>0</v>
      </c>
      <c r="DC123" s="25"/>
      <c r="DD123" s="25"/>
      <c r="DE123" s="25"/>
      <c r="DG123" s="5">
        <v>0</v>
      </c>
      <c r="DH123" s="25"/>
      <c r="DI123" s="25"/>
    </row>
    <row r="124" spans="1:113">
      <c r="A124" s="1">
        <v>2025</v>
      </c>
      <c r="B124" s="4">
        <f>+BD!M126</f>
        <v>0</v>
      </c>
      <c r="I124" s="3" t="s">
        <v>159</v>
      </c>
      <c r="T124" s="1" t="s">
        <v>159</v>
      </c>
      <c r="AE124" s="1" t="s">
        <v>159</v>
      </c>
      <c r="AP124" s="1" t="s">
        <v>159</v>
      </c>
      <c r="BA124" s="5">
        <f t="shared" si="8"/>
        <v>0</v>
      </c>
      <c r="BB124" s="1" t="s">
        <v>159</v>
      </c>
      <c r="BE124" s="3">
        <f>Tabla1[[#This Row],[TIEMPO PRORROGADO HASTA
(1)]]-Tabla1[[#This Row],[TIEMPO PRORROGADO DESDE
(1)]]</f>
        <v>0</v>
      </c>
      <c r="BJ124" s="1" t="s">
        <v>159</v>
      </c>
      <c r="BM124" s="1">
        <f t="shared" si="9"/>
        <v>0</v>
      </c>
      <c r="BR124" s="1" t="s">
        <v>159</v>
      </c>
      <c r="BU124" s="3">
        <f t="shared" si="10"/>
        <v>0</v>
      </c>
      <c r="BZ124" s="3">
        <f t="shared" si="11"/>
        <v>0</v>
      </c>
      <c r="CA124" s="3" t="s">
        <v>159</v>
      </c>
      <c r="CF124" s="3" t="s">
        <v>159</v>
      </c>
      <c r="CN124" s="25"/>
      <c r="CO124" s="25"/>
      <c r="CP124" s="25"/>
      <c r="CR124" s="5">
        <v>0</v>
      </c>
      <c r="CS124" s="25"/>
      <c r="CT124" s="25"/>
      <c r="CU124" s="25"/>
      <c r="CW124" s="5">
        <v>0</v>
      </c>
      <c r="CX124" s="25"/>
      <c r="CY124" s="25"/>
      <c r="CZ124" s="25"/>
      <c r="DB124" s="5">
        <v>0</v>
      </c>
      <c r="DC124" s="25"/>
      <c r="DD124" s="25"/>
      <c r="DE124" s="25"/>
      <c r="DG124" s="5">
        <v>0</v>
      </c>
      <c r="DH124" s="25"/>
      <c r="DI124" s="25"/>
    </row>
    <row r="125" spans="1:113">
      <c r="A125" s="1">
        <v>2025</v>
      </c>
      <c r="B125" s="4">
        <f>+BD!M127</f>
        <v>0</v>
      </c>
      <c r="I125" s="3" t="s">
        <v>159</v>
      </c>
      <c r="T125" s="1" t="s">
        <v>159</v>
      </c>
      <c r="AE125" s="1" t="s">
        <v>159</v>
      </c>
      <c r="AP125" s="1" t="s">
        <v>159</v>
      </c>
      <c r="BA125" s="5">
        <f t="shared" si="8"/>
        <v>0</v>
      </c>
      <c r="BB125" s="1" t="s">
        <v>159</v>
      </c>
      <c r="BE125" s="3">
        <f>Tabla1[[#This Row],[TIEMPO PRORROGADO HASTA
(1)]]-Tabla1[[#This Row],[TIEMPO PRORROGADO DESDE
(1)]]</f>
        <v>0</v>
      </c>
      <c r="BJ125" s="1" t="s">
        <v>159</v>
      </c>
      <c r="BM125" s="1">
        <f t="shared" si="9"/>
        <v>0</v>
      </c>
      <c r="BR125" s="1" t="s">
        <v>159</v>
      </c>
      <c r="BU125" s="3">
        <f t="shared" si="10"/>
        <v>0</v>
      </c>
      <c r="BZ125" s="3">
        <f t="shared" si="11"/>
        <v>0</v>
      </c>
      <c r="CA125" s="3" t="s">
        <v>159</v>
      </c>
      <c r="CF125" s="3" t="s">
        <v>159</v>
      </c>
      <c r="CN125" s="25"/>
      <c r="CO125" s="25"/>
      <c r="CP125" s="25"/>
      <c r="CR125" s="5">
        <v>0</v>
      </c>
      <c r="CS125" s="25"/>
      <c r="CT125" s="25"/>
      <c r="CU125" s="25"/>
      <c r="CW125" s="5">
        <v>0</v>
      </c>
      <c r="CX125" s="25"/>
      <c r="CY125" s="25"/>
      <c r="CZ125" s="25"/>
      <c r="DB125" s="5">
        <v>0</v>
      </c>
      <c r="DC125" s="25"/>
      <c r="DD125" s="25"/>
      <c r="DE125" s="25"/>
      <c r="DG125" s="5">
        <v>0</v>
      </c>
      <c r="DH125" s="25"/>
      <c r="DI125" s="25"/>
    </row>
    <row r="126" spans="1:113">
      <c r="A126" s="1">
        <v>2025</v>
      </c>
      <c r="B126" s="4">
        <f>+BD!M128</f>
        <v>0</v>
      </c>
      <c r="I126" s="3" t="s">
        <v>159</v>
      </c>
      <c r="T126" s="1" t="s">
        <v>159</v>
      </c>
      <c r="AE126" s="1" t="s">
        <v>159</v>
      </c>
      <c r="AP126" s="1" t="s">
        <v>159</v>
      </c>
      <c r="BA126" s="5">
        <f t="shared" si="8"/>
        <v>0</v>
      </c>
      <c r="BB126" s="1" t="s">
        <v>159</v>
      </c>
      <c r="BE126" s="3">
        <f>Tabla1[[#This Row],[TIEMPO PRORROGADO HASTA
(1)]]-Tabla1[[#This Row],[TIEMPO PRORROGADO DESDE
(1)]]</f>
        <v>0</v>
      </c>
      <c r="BJ126" s="1" t="s">
        <v>159</v>
      </c>
      <c r="BM126" s="1">
        <f t="shared" si="9"/>
        <v>0</v>
      </c>
      <c r="BR126" s="1" t="s">
        <v>159</v>
      </c>
      <c r="BU126" s="3">
        <f t="shared" si="10"/>
        <v>0</v>
      </c>
      <c r="BZ126" s="3">
        <f t="shared" si="11"/>
        <v>0</v>
      </c>
      <c r="CA126" s="3" t="s">
        <v>159</v>
      </c>
      <c r="CF126" s="3" t="s">
        <v>159</v>
      </c>
      <c r="CN126" s="25"/>
      <c r="CO126" s="25"/>
      <c r="CP126" s="25"/>
      <c r="CR126" s="5">
        <v>0</v>
      </c>
      <c r="CS126" s="25"/>
      <c r="CT126" s="25"/>
      <c r="CU126" s="25"/>
      <c r="CW126" s="5">
        <v>0</v>
      </c>
      <c r="CX126" s="25"/>
      <c r="CY126" s="25"/>
      <c r="CZ126" s="25"/>
      <c r="DB126" s="5">
        <v>0</v>
      </c>
      <c r="DC126" s="25"/>
      <c r="DD126" s="25"/>
      <c r="DE126" s="25"/>
      <c r="DG126" s="5">
        <v>0</v>
      </c>
      <c r="DH126" s="25"/>
      <c r="DI126" s="25"/>
    </row>
    <row r="127" spans="1:113">
      <c r="A127" s="1">
        <v>2025</v>
      </c>
      <c r="B127" s="4">
        <f>+BD!M129</f>
        <v>0</v>
      </c>
      <c r="I127" s="3" t="s">
        <v>159</v>
      </c>
      <c r="T127" s="1" t="s">
        <v>159</v>
      </c>
      <c r="AE127" s="1" t="s">
        <v>159</v>
      </c>
      <c r="AP127" s="1" t="s">
        <v>159</v>
      </c>
      <c r="BA127" s="5">
        <f t="shared" si="8"/>
        <v>0</v>
      </c>
      <c r="BB127" s="1" t="s">
        <v>159</v>
      </c>
      <c r="BE127" s="3">
        <f>Tabla1[[#This Row],[TIEMPO PRORROGADO HASTA
(1)]]-Tabla1[[#This Row],[TIEMPO PRORROGADO DESDE
(1)]]</f>
        <v>0</v>
      </c>
      <c r="BJ127" s="1" t="s">
        <v>159</v>
      </c>
      <c r="BM127" s="1">
        <f t="shared" si="9"/>
        <v>0</v>
      </c>
      <c r="BR127" s="1" t="s">
        <v>159</v>
      </c>
      <c r="BU127" s="3">
        <f t="shared" si="10"/>
        <v>0</v>
      </c>
      <c r="BZ127" s="3">
        <f t="shared" si="11"/>
        <v>0</v>
      </c>
      <c r="CA127" s="3" t="s">
        <v>159</v>
      </c>
      <c r="CF127" s="3" t="s">
        <v>159</v>
      </c>
      <c r="CN127" s="25"/>
      <c r="CO127" s="25"/>
      <c r="CP127" s="25"/>
      <c r="CR127" s="5">
        <v>0</v>
      </c>
      <c r="CS127" s="25"/>
      <c r="CT127" s="25"/>
      <c r="CU127" s="25"/>
      <c r="CW127" s="5">
        <v>0</v>
      </c>
      <c r="CX127" s="25"/>
      <c r="CY127" s="25"/>
      <c r="CZ127" s="25"/>
      <c r="DB127" s="5">
        <v>0</v>
      </c>
      <c r="DC127" s="25"/>
      <c r="DD127" s="25"/>
      <c r="DE127" s="25"/>
      <c r="DG127" s="5">
        <v>0</v>
      </c>
      <c r="DH127" s="25"/>
      <c r="DI127" s="25"/>
    </row>
    <row r="128" spans="1:113">
      <c r="A128" s="1">
        <v>2025</v>
      </c>
      <c r="B128" s="4">
        <f>+BD!M130</f>
        <v>0</v>
      </c>
      <c r="I128" s="3" t="s">
        <v>159</v>
      </c>
      <c r="T128" s="1" t="s">
        <v>159</v>
      </c>
      <c r="AE128" s="1" t="s">
        <v>159</v>
      </c>
      <c r="AP128" s="1" t="s">
        <v>159</v>
      </c>
      <c r="BA128" s="5">
        <f t="shared" si="8"/>
        <v>0</v>
      </c>
      <c r="BB128" s="1" t="s">
        <v>159</v>
      </c>
      <c r="BE128" s="3">
        <f>Tabla1[[#This Row],[TIEMPO PRORROGADO HASTA
(1)]]-Tabla1[[#This Row],[TIEMPO PRORROGADO DESDE
(1)]]</f>
        <v>0</v>
      </c>
      <c r="BJ128" s="1" t="s">
        <v>159</v>
      </c>
      <c r="BM128" s="1">
        <f t="shared" si="9"/>
        <v>0</v>
      </c>
      <c r="BR128" s="1" t="s">
        <v>159</v>
      </c>
      <c r="BU128" s="3">
        <f t="shared" si="10"/>
        <v>0</v>
      </c>
      <c r="BZ128" s="3">
        <f t="shared" si="11"/>
        <v>0</v>
      </c>
      <c r="CA128" s="3" t="s">
        <v>159</v>
      </c>
      <c r="CF128" s="3" t="s">
        <v>159</v>
      </c>
      <c r="CN128" s="25"/>
      <c r="CO128" s="25"/>
      <c r="CP128" s="25"/>
      <c r="CR128" s="5">
        <v>0</v>
      </c>
      <c r="CS128" s="25"/>
      <c r="CT128" s="25"/>
      <c r="CU128" s="25"/>
      <c r="CW128" s="5">
        <v>0</v>
      </c>
      <c r="CX128" s="25"/>
      <c r="CY128" s="25"/>
      <c r="CZ128" s="25"/>
      <c r="DB128" s="5">
        <v>0</v>
      </c>
      <c r="DC128" s="25"/>
      <c r="DD128" s="25"/>
      <c r="DE128" s="25"/>
      <c r="DG128" s="5">
        <v>0</v>
      </c>
      <c r="DH128" s="25"/>
      <c r="DI128" s="25"/>
    </row>
    <row r="129" spans="1:113">
      <c r="A129" s="1">
        <v>2025</v>
      </c>
      <c r="B129" s="4">
        <f>+BD!M131</f>
        <v>0</v>
      </c>
      <c r="I129" s="3" t="s">
        <v>159</v>
      </c>
      <c r="T129" s="1" t="s">
        <v>159</v>
      </c>
      <c r="AE129" s="1" t="s">
        <v>159</v>
      </c>
      <c r="AP129" s="1" t="s">
        <v>159</v>
      </c>
      <c r="BA129" s="5">
        <f t="shared" si="8"/>
        <v>0</v>
      </c>
      <c r="BB129" s="1" t="s">
        <v>159</v>
      </c>
      <c r="BE129" s="3">
        <f>Tabla1[[#This Row],[TIEMPO PRORROGADO HASTA
(1)]]-Tabla1[[#This Row],[TIEMPO PRORROGADO DESDE
(1)]]</f>
        <v>0</v>
      </c>
      <c r="BJ129" s="1" t="s">
        <v>159</v>
      </c>
      <c r="BM129" s="1">
        <f t="shared" si="9"/>
        <v>0</v>
      </c>
      <c r="BR129" s="1" t="s">
        <v>159</v>
      </c>
      <c r="BU129" s="3">
        <f t="shared" si="10"/>
        <v>0</v>
      </c>
      <c r="BZ129" s="3">
        <f t="shared" si="11"/>
        <v>0</v>
      </c>
      <c r="CA129" s="3" t="s">
        <v>159</v>
      </c>
      <c r="CF129" s="3" t="s">
        <v>159</v>
      </c>
      <c r="CN129" s="25"/>
      <c r="CO129" s="25"/>
      <c r="CP129" s="25"/>
      <c r="CR129" s="5">
        <v>0</v>
      </c>
      <c r="CS129" s="25"/>
      <c r="CT129" s="25"/>
      <c r="CU129" s="25"/>
      <c r="CW129" s="5">
        <v>0</v>
      </c>
      <c r="CX129" s="25"/>
      <c r="CY129" s="25"/>
      <c r="CZ129" s="25"/>
      <c r="DB129" s="5">
        <v>0</v>
      </c>
      <c r="DC129" s="25"/>
      <c r="DD129" s="25"/>
      <c r="DE129" s="25"/>
      <c r="DG129" s="5">
        <v>0</v>
      </c>
      <c r="DH129" s="25"/>
      <c r="DI129" s="25"/>
    </row>
    <row r="130" spans="1:113">
      <c r="A130" s="1">
        <v>2025</v>
      </c>
      <c r="B130" s="4">
        <f>+BD!M132</f>
        <v>0</v>
      </c>
      <c r="I130" s="3" t="s">
        <v>159</v>
      </c>
      <c r="T130" s="1" t="s">
        <v>159</v>
      </c>
      <c r="AE130" s="1" t="s">
        <v>159</v>
      </c>
      <c r="AP130" s="1" t="s">
        <v>159</v>
      </c>
      <c r="BA130" s="5">
        <f t="shared" si="8"/>
        <v>0</v>
      </c>
      <c r="BB130" s="1" t="s">
        <v>159</v>
      </c>
      <c r="BE130" s="3">
        <f>Tabla1[[#This Row],[TIEMPO PRORROGADO HASTA
(1)]]-Tabla1[[#This Row],[TIEMPO PRORROGADO DESDE
(1)]]</f>
        <v>0</v>
      </c>
      <c r="BJ130" s="1" t="s">
        <v>159</v>
      </c>
      <c r="BM130" s="1">
        <f t="shared" si="9"/>
        <v>0</v>
      </c>
      <c r="BR130" s="1" t="s">
        <v>159</v>
      </c>
      <c r="BU130" s="3">
        <f t="shared" si="10"/>
        <v>0</v>
      </c>
      <c r="BZ130" s="3">
        <f t="shared" si="11"/>
        <v>0</v>
      </c>
      <c r="CA130" s="3" t="s">
        <v>159</v>
      </c>
      <c r="CF130" s="3" t="s">
        <v>159</v>
      </c>
      <c r="CN130" s="25"/>
      <c r="CO130" s="25"/>
      <c r="CP130" s="25"/>
      <c r="CR130" s="5">
        <v>0</v>
      </c>
      <c r="CS130" s="25"/>
      <c r="CT130" s="25"/>
      <c r="CU130" s="25"/>
      <c r="CW130" s="5">
        <v>0</v>
      </c>
      <c r="CX130" s="25"/>
      <c r="CY130" s="25"/>
      <c r="CZ130" s="25"/>
      <c r="DB130" s="5">
        <v>0</v>
      </c>
      <c r="DC130" s="25"/>
      <c r="DD130" s="25"/>
      <c r="DE130" s="25"/>
      <c r="DG130" s="5">
        <v>0</v>
      </c>
      <c r="DH130" s="25"/>
      <c r="DI130" s="25"/>
    </row>
    <row r="131" spans="1:113">
      <c r="A131" s="1">
        <v>2025</v>
      </c>
      <c r="B131" s="4">
        <f>+BD!M133</f>
        <v>0</v>
      </c>
      <c r="I131" s="3" t="s">
        <v>159</v>
      </c>
      <c r="T131" s="1" t="s">
        <v>159</v>
      </c>
      <c r="AE131" s="1" t="s">
        <v>159</v>
      </c>
      <c r="AP131" s="1" t="s">
        <v>159</v>
      </c>
      <c r="BA131" s="5">
        <f t="shared" ref="BA131:BA194" si="12">M131+X131+AI131+AT131</f>
        <v>0</v>
      </c>
      <c r="BB131" s="1" t="s">
        <v>159</v>
      </c>
      <c r="BE131" s="3">
        <f>Tabla1[[#This Row],[TIEMPO PRORROGADO HASTA
(1)]]-Tabla1[[#This Row],[TIEMPO PRORROGADO DESDE
(1)]]</f>
        <v>0</v>
      </c>
      <c r="BJ131" s="1" t="s">
        <v>159</v>
      </c>
      <c r="BM131" s="1">
        <f t="shared" ref="BM131:BM194" si="13">BO131-BN131</f>
        <v>0</v>
      </c>
      <c r="BR131" s="1" t="s">
        <v>159</v>
      </c>
      <c r="BU131" s="3">
        <f t="shared" ref="BU131:BU194" si="14">BW131-BV131</f>
        <v>0</v>
      </c>
      <c r="BZ131" s="3">
        <f t="shared" ref="BZ131:BZ194" si="15">BU131+BM131+BE131</f>
        <v>0</v>
      </c>
      <c r="CA131" s="3" t="s">
        <v>159</v>
      </c>
      <c r="CF131" s="3" t="s">
        <v>159</v>
      </c>
      <c r="CN131" s="25"/>
      <c r="CO131" s="25"/>
      <c r="CP131" s="25"/>
      <c r="CR131" s="5">
        <v>0</v>
      </c>
      <c r="CS131" s="25"/>
      <c r="CT131" s="25"/>
      <c r="CU131" s="25"/>
      <c r="CW131" s="5">
        <v>0</v>
      </c>
      <c r="CX131" s="25"/>
      <c r="CY131" s="25"/>
      <c r="CZ131" s="25"/>
      <c r="DB131" s="5">
        <v>0</v>
      </c>
      <c r="DC131" s="25"/>
      <c r="DD131" s="25"/>
      <c r="DE131" s="25"/>
      <c r="DG131" s="5">
        <v>0</v>
      </c>
      <c r="DH131" s="25"/>
      <c r="DI131" s="25"/>
    </row>
    <row r="132" spans="1:113">
      <c r="A132" s="1">
        <v>2025</v>
      </c>
      <c r="B132" s="4">
        <f>+BD!M134</f>
        <v>0</v>
      </c>
      <c r="I132" s="3" t="s">
        <v>159</v>
      </c>
      <c r="T132" s="1" t="s">
        <v>159</v>
      </c>
      <c r="AE132" s="1" t="s">
        <v>159</v>
      </c>
      <c r="AP132" s="1" t="s">
        <v>159</v>
      </c>
      <c r="BA132" s="5">
        <f t="shared" si="12"/>
        <v>0</v>
      </c>
      <c r="BB132" s="1" t="s">
        <v>159</v>
      </c>
      <c r="BE132" s="3">
        <f>Tabla1[[#This Row],[TIEMPO PRORROGADO HASTA
(1)]]-Tabla1[[#This Row],[TIEMPO PRORROGADO DESDE
(1)]]</f>
        <v>0</v>
      </c>
      <c r="BJ132" s="1" t="s">
        <v>159</v>
      </c>
      <c r="BM132" s="1">
        <f t="shared" si="13"/>
        <v>0</v>
      </c>
      <c r="BR132" s="1" t="s">
        <v>159</v>
      </c>
      <c r="BU132" s="3">
        <f t="shared" si="14"/>
        <v>0</v>
      </c>
      <c r="BZ132" s="3">
        <f t="shared" si="15"/>
        <v>0</v>
      </c>
      <c r="CA132" s="3" t="s">
        <v>159</v>
      </c>
      <c r="CF132" s="3" t="s">
        <v>159</v>
      </c>
      <c r="CN132" s="25"/>
      <c r="CO132" s="25"/>
      <c r="CP132" s="25"/>
      <c r="CR132" s="5">
        <v>0</v>
      </c>
      <c r="CS132" s="25"/>
      <c r="CT132" s="25"/>
      <c r="CU132" s="25"/>
      <c r="CW132" s="5">
        <v>0</v>
      </c>
      <c r="CX132" s="25"/>
      <c r="CY132" s="25"/>
      <c r="CZ132" s="25"/>
      <c r="DB132" s="5">
        <v>0</v>
      </c>
      <c r="DC132" s="25"/>
      <c r="DD132" s="25"/>
      <c r="DE132" s="25"/>
      <c r="DG132" s="5">
        <v>0</v>
      </c>
      <c r="DH132" s="25"/>
      <c r="DI132" s="25"/>
    </row>
    <row r="133" spans="1:113">
      <c r="A133" s="1">
        <v>2025</v>
      </c>
      <c r="B133" s="4">
        <f>+BD!M135</f>
        <v>0</v>
      </c>
      <c r="I133" s="3" t="s">
        <v>159</v>
      </c>
      <c r="T133" s="1" t="s">
        <v>159</v>
      </c>
      <c r="AE133" s="1" t="s">
        <v>159</v>
      </c>
      <c r="AP133" s="1" t="s">
        <v>159</v>
      </c>
      <c r="BA133" s="5">
        <f t="shared" si="12"/>
        <v>0</v>
      </c>
      <c r="BB133" s="1" t="s">
        <v>159</v>
      </c>
      <c r="BE133" s="3">
        <f>Tabla1[[#This Row],[TIEMPO PRORROGADO HASTA
(1)]]-Tabla1[[#This Row],[TIEMPO PRORROGADO DESDE
(1)]]</f>
        <v>0</v>
      </c>
      <c r="BJ133" s="1" t="s">
        <v>159</v>
      </c>
      <c r="BM133" s="1">
        <f t="shared" si="13"/>
        <v>0</v>
      </c>
      <c r="BR133" s="1" t="s">
        <v>159</v>
      </c>
      <c r="BU133" s="3">
        <f t="shared" si="14"/>
        <v>0</v>
      </c>
      <c r="BZ133" s="3">
        <f t="shared" si="15"/>
        <v>0</v>
      </c>
      <c r="CA133" s="3" t="s">
        <v>159</v>
      </c>
      <c r="CF133" s="3" t="s">
        <v>159</v>
      </c>
      <c r="CN133" s="25"/>
      <c r="CO133" s="25"/>
      <c r="CP133" s="25"/>
      <c r="CR133" s="5">
        <v>0</v>
      </c>
      <c r="CS133" s="25"/>
      <c r="CT133" s="25"/>
      <c r="CU133" s="25"/>
      <c r="CW133" s="5">
        <v>0</v>
      </c>
      <c r="CX133" s="25"/>
      <c r="CY133" s="25"/>
      <c r="CZ133" s="25"/>
      <c r="DB133" s="5">
        <v>0</v>
      </c>
      <c r="DC133" s="25"/>
      <c r="DD133" s="25"/>
      <c r="DE133" s="25"/>
      <c r="DG133" s="5">
        <v>0</v>
      </c>
      <c r="DH133" s="25"/>
      <c r="DI133" s="25"/>
    </row>
    <row r="134" spans="1:113">
      <c r="A134" s="1">
        <v>2025</v>
      </c>
      <c r="B134" s="4">
        <f>+BD!M136</f>
        <v>0</v>
      </c>
      <c r="I134" s="3" t="s">
        <v>159</v>
      </c>
      <c r="T134" s="1" t="s">
        <v>159</v>
      </c>
      <c r="AE134" s="1" t="s">
        <v>159</v>
      </c>
      <c r="AP134" s="1" t="s">
        <v>159</v>
      </c>
      <c r="BA134" s="5">
        <f t="shared" si="12"/>
        <v>0</v>
      </c>
      <c r="BB134" s="1" t="s">
        <v>159</v>
      </c>
      <c r="BE134" s="3">
        <f>Tabla1[[#This Row],[TIEMPO PRORROGADO HASTA
(1)]]-Tabla1[[#This Row],[TIEMPO PRORROGADO DESDE
(1)]]</f>
        <v>0</v>
      </c>
      <c r="BJ134" s="1" t="s">
        <v>159</v>
      </c>
      <c r="BM134" s="1">
        <f t="shared" si="13"/>
        <v>0</v>
      </c>
      <c r="BR134" s="1" t="s">
        <v>159</v>
      </c>
      <c r="BU134" s="3">
        <f t="shared" si="14"/>
        <v>0</v>
      </c>
      <c r="BZ134" s="3">
        <f t="shared" si="15"/>
        <v>0</v>
      </c>
      <c r="CA134" s="3" t="s">
        <v>159</v>
      </c>
      <c r="CF134" s="3" t="s">
        <v>159</v>
      </c>
      <c r="CN134" s="25"/>
      <c r="CO134" s="25"/>
      <c r="CP134" s="25"/>
      <c r="CR134" s="5">
        <v>0</v>
      </c>
      <c r="CS134" s="25"/>
      <c r="CT134" s="25"/>
      <c r="CU134" s="25"/>
      <c r="CW134" s="5">
        <v>0</v>
      </c>
      <c r="CX134" s="25"/>
      <c r="CY134" s="25"/>
      <c r="CZ134" s="25"/>
      <c r="DB134" s="5">
        <v>0</v>
      </c>
      <c r="DC134" s="25"/>
      <c r="DD134" s="25"/>
      <c r="DE134" s="25"/>
      <c r="DG134" s="5">
        <v>0</v>
      </c>
      <c r="DH134" s="25"/>
      <c r="DI134" s="25"/>
    </row>
    <row r="135" spans="1:113">
      <c r="A135" s="1">
        <v>2025</v>
      </c>
      <c r="B135" s="4">
        <f>+BD!M137</f>
        <v>0</v>
      </c>
      <c r="I135" s="3" t="s">
        <v>159</v>
      </c>
      <c r="T135" s="1" t="s">
        <v>159</v>
      </c>
      <c r="AE135" s="1" t="s">
        <v>159</v>
      </c>
      <c r="AP135" s="1" t="s">
        <v>159</v>
      </c>
      <c r="BA135" s="5">
        <f t="shared" si="12"/>
        <v>0</v>
      </c>
      <c r="BB135" s="1" t="s">
        <v>159</v>
      </c>
      <c r="BE135" s="3">
        <f>Tabla1[[#This Row],[TIEMPO PRORROGADO HASTA
(1)]]-Tabla1[[#This Row],[TIEMPO PRORROGADO DESDE
(1)]]</f>
        <v>0</v>
      </c>
      <c r="BJ135" s="1" t="s">
        <v>159</v>
      </c>
      <c r="BM135" s="1">
        <f t="shared" si="13"/>
        <v>0</v>
      </c>
      <c r="BR135" s="1" t="s">
        <v>159</v>
      </c>
      <c r="BU135" s="3">
        <f t="shared" si="14"/>
        <v>0</v>
      </c>
      <c r="BZ135" s="3">
        <f t="shared" si="15"/>
        <v>0</v>
      </c>
      <c r="CA135" s="3" t="s">
        <v>159</v>
      </c>
      <c r="CF135" s="3" t="s">
        <v>159</v>
      </c>
      <c r="CN135" s="25"/>
      <c r="CO135" s="25"/>
      <c r="CP135" s="25"/>
      <c r="CR135" s="5">
        <v>0</v>
      </c>
      <c r="CS135" s="25"/>
      <c r="CT135" s="25"/>
      <c r="CU135" s="25"/>
      <c r="CW135" s="5">
        <v>0</v>
      </c>
      <c r="CX135" s="25"/>
      <c r="CY135" s="25"/>
      <c r="CZ135" s="25"/>
      <c r="DB135" s="5">
        <v>0</v>
      </c>
      <c r="DC135" s="25"/>
      <c r="DD135" s="25"/>
      <c r="DE135" s="25"/>
      <c r="DG135" s="5">
        <v>0</v>
      </c>
      <c r="DH135" s="25"/>
      <c r="DI135" s="25"/>
    </row>
    <row r="136" spans="1:113">
      <c r="A136" s="1">
        <v>2025</v>
      </c>
      <c r="B136" s="4">
        <f>+BD!M138</f>
        <v>0</v>
      </c>
      <c r="I136" s="3" t="s">
        <v>159</v>
      </c>
      <c r="T136" s="1" t="s">
        <v>159</v>
      </c>
      <c r="AE136" s="1" t="s">
        <v>159</v>
      </c>
      <c r="AP136" s="1" t="s">
        <v>159</v>
      </c>
      <c r="BA136" s="5">
        <f t="shared" si="12"/>
        <v>0</v>
      </c>
      <c r="BB136" s="1" t="s">
        <v>159</v>
      </c>
      <c r="BE136" s="3">
        <f>Tabla1[[#This Row],[TIEMPO PRORROGADO HASTA
(1)]]-Tabla1[[#This Row],[TIEMPO PRORROGADO DESDE
(1)]]</f>
        <v>0</v>
      </c>
      <c r="BJ136" s="1" t="s">
        <v>159</v>
      </c>
      <c r="BM136" s="1">
        <f t="shared" si="13"/>
        <v>0</v>
      </c>
      <c r="BR136" s="1" t="s">
        <v>159</v>
      </c>
      <c r="BU136" s="3">
        <f t="shared" si="14"/>
        <v>0</v>
      </c>
      <c r="BZ136" s="3">
        <f t="shared" si="15"/>
        <v>0</v>
      </c>
      <c r="CA136" s="3" t="s">
        <v>159</v>
      </c>
      <c r="CF136" s="3" t="s">
        <v>159</v>
      </c>
      <c r="CN136" s="25"/>
      <c r="CO136" s="25"/>
      <c r="CP136" s="25"/>
      <c r="CR136" s="5">
        <v>0</v>
      </c>
      <c r="CS136" s="25"/>
      <c r="CT136" s="25"/>
      <c r="CU136" s="25"/>
      <c r="CW136" s="5">
        <v>0</v>
      </c>
      <c r="CX136" s="25"/>
      <c r="CY136" s="25"/>
      <c r="CZ136" s="25"/>
      <c r="DB136" s="5">
        <v>0</v>
      </c>
      <c r="DC136" s="25"/>
      <c r="DD136" s="25"/>
      <c r="DE136" s="25"/>
      <c r="DG136" s="5">
        <v>0</v>
      </c>
      <c r="DH136" s="25"/>
      <c r="DI136" s="25"/>
    </row>
    <row r="137" spans="1:113">
      <c r="A137" s="1">
        <v>2025</v>
      </c>
      <c r="B137" s="4">
        <f>+BD!M139</f>
        <v>0</v>
      </c>
      <c r="I137" s="3" t="s">
        <v>159</v>
      </c>
      <c r="T137" s="1" t="s">
        <v>159</v>
      </c>
      <c r="AE137" s="1" t="s">
        <v>159</v>
      </c>
      <c r="AP137" s="1" t="s">
        <v>159</v>
      </c>
      <c r="BA137" s="5">
        <f t="shared" si="12"/>
        <v>0</v>
      </c>
      <c r="BB137" s="1" t="s">
        <v>159</v>
      </c>
      <c r="BE137" s="3">
        <f>Tabla1[[#This Row],[TIEMPO PRORROGADO HASTA
(1)]]-Tabla1[[#This Row],[TIEMPO PRORROGADO DESDE
(1)]]</f>
        <v>0</v>
      </c>
      <c r="BJ137" s="1" t="s">
        <v>159</v>
      </c>
      <c r="BM137" s="1">
        <f t="shared" si="13"/>
        <v>0</v>
      </c>
      <c r="BR137" s="1" t="s">
        <v>159</v>
      </c>
      <c r="BU137" s="3">
        <f t="shared" si="14"/>
        <v>0</v>
      </c>
      <c r="BZ137" s="3">
        <f t="shared" si="15"/>
        <v>0</v>
      </c>
      <c r="CA137" s="3" t="s">
        <v>159</v>
      </c>
      <c r="CF137" s="3" t="s">
        <v>159</v>
      </c>
      <c r="CN137" s="25"/>
      <c r="CO137" s="25"/>
      <c r="CP137" s="25"/>
      <c r="CR137" s="5">
        <v>0</v>
      </c>
      <c r="CS137" s="25"/>
      <c r="CT137" s="25"/>
      <c r="CU137" s="25"/>
      <c r="CW137" s="5">
        <v>0</v>
      </c>
      <c r="CX137" s="25"/>
      <c r="CY137" s="25"/>
      <c r="CZ137" s="25"/>
      <c r="DB137" s="5">
        <v>0</v>
      </c>
      <c r="DC137" s="25"/>
      <c r="DD137" s="25"/>
      <c r="DE137" s="25"/>
      <c r="DG137" s="5">
        <v>0</v>
      </c>
      <c r="DH137" s="25"/>
      <c r="DI137" s="25"/>
    </row>
    <row r="138" spans="1:113">
      <c r="A138" s="1">
        <v>2025</v>
      </c>
      <c r="B138" s="4">
        <f>+BD!M140</f>
        <v>0</v>
      </c>
      <c r="I138" s="3" t="s">
        <v>159</v>
      </c>
      <c r="T138" s="1" t="s">
        <v>159</v>
      </c>
      <c r="AE138" s="1" t="s">
        <v>159</v>
      </c>
      <c r="AP138" s="1" t="s">
        <v>159</v>
      </c>
      <c r="BA138" s="5">
        <f t="shared" si="12"/>
        <v>0</v>
      </c>
      <c r="BB138" s="1" t="s">
        <v>159</v>
      </c>
      <c r="BE138" s="3">
        <f>Tabla1[[#This Row],[TIEMPO PRORROGADO HASTA
(1)]]-Tabla1[[#This Row],[TIEMPO PRORROGADO DESDE
(1)]]</f>
        <v>0</v>
      </c>
      <c r="BJ138" s="1" t="s">
        <v>159</v>
      </c>
      <c r="BM138" s="1">
        <f t="shared" si="13"/>
        <v>0</v>
      </c>
      <c r="BR138" s="1" t="s">
        <v>159</v>
      </c>
      <c r="BU138" s="3">
        <f t="shared" si="14"/>
        <v>0</v>
      </c>
      <c r="BZ138" s="3">
        <f t="shared" si="15"/>
        <v>0</v>
      </c>
      <c r="CA138" s="3" t="s">
        <v>159</v>
      </c>
      <c r="CF138" s="3" t="s">
        <v>159</v>
      </c>
      <c r="CN138" s="25"/>
      <c r="CO138" s="25"/>
      <c r="CP138" s="25"/>
      <c r="CR138" s="5">
        <v>0</v>
      </c>
      <c r="CS138" s="25"/>
      <c r="CT138" s="25"/>
      <c r="CU138" s="25"/>
      <c r="CW138" s="5">
        <v>0</v>
      </c>
      <c r="CX138" s="25"/>
      <c r="CY138" s="25"/>
      <c r="CZ138" s="25"/>
      <c r="DB138" s="5">
        <v>0</v>
      </c>
      <c r="DC138" s="25"/>
      <c r="DD138" s="25"/>
      <c r="DE138" s="25"/>
      <c r="DG138" s="5">
        <v>0</v>
      </c>
      <c r="DH138" s="25"/>
      <c r="DI138" s="25"/>
    </row>
    <row r="139" spans="1:113">
      <c r="A139" s="1">
        <v>2025</v>
      </c>
      <c r="B139" s="4">
        <f>+BD!M141</f>
        <v>0</v>
      </c>
      <c r="I139" s="3" t="s">
        <v>159</v>
      </c>
      <c r="T139" s="1" t="s">
        <v>159</v>
      </c>
      <c r="AE139" s="1" t="s">
        <v>159</v>
      </c>
      <c r="AP139" s="1" t="s">
        <v>159</v>
      </c>
      <c r="BA139" s="5">
        <f t="shared" si="12"/>
        <v>0</v>
      </c>
      <c r="BB139" s="1" t="s">
        <v>159</v>
      </c>
      <c r="BE139" s="3">
        <f>Tabla1[[#This Row],[TIEMPO PRORROGADO HASTA
(1)]]-Tabla1[[#This Row],[TIEMPO PRORROGADO DESDE
(1)]]</f>
        <v>0</v>
      </c>
      <c r="BJ139" s="1" t="s">
        <v>159</v>
      </c>
      <c r="BM139" s="1">
        <f t="shared" si="13"/>
        <v>0</v>
      </c>
      <c r="BR139" s="1" t="s">
        <v>159</v>
      </c>
      <c r="BU139" s="3">
        <f t="shared" si="14"/>
        <v>0</v>
      </c>
      <c r="BZ139" s="3">
        <f t="shared" si="15"/>
        <v>0</v>
      </c>
      <c r="CA139" s="3" t="s">
        <v>159</v>
      </c>
      <c r="CF139" s="3" t="s">
        <v>159</v>
      </c>
      <c r="CN139" s="25"/>
      <c r="CO139" s="25"/>
      <c r="CP139" s="25"/>
      <c r="CR139" s="5">
        <v>0</v>
      </c>
      <c r="CS139" s="25"/>
      <c r="CT139" s="25"/>
      <c r="CU139" s="25"/>
      <c r="CW139" s="5">
        <v>0</v>
      </c>
      <c r="CX139" s="25"/>
      <c r="CY139" s="25"/>
      <c r="CZ139" s="25"/>
      <c r="DB139" s="5">
        <v>0</v>
      </c>
      <c r="DC139" s="25"/>
      <c r="DD139" s="25"/>
      <c r="DE139" s="25"/>
      <c r="DG139" s="5">
        <v>0</v>
      </c>
      <c r="DH139" s="25"/>
      <c r="DI139" s="25"/>
    </row>
    <row r="140" spans="1:113">
      <c r="A140" s="1">
        <v>2025</v>
      </c>
      <c r="B140" s="4">
        <f>+BD!M142</f>
        <v>0</v>
      </c>
      <c r="I140" s="3" t="s">
        <v>159</v>
      </c>
      <c r="T140" s="1" t="s">
        <v>159</v>
      </c>
      <c r="AE140" s="1" t="s">
        <v>159</v>
      </c>
      <c r="AP140" s="1" t="s">
        <v>159</v>
      </c>
      <c r="BA140" s="5">
        <f t="shared" si="12"/>
        <v>0</v>
      </c>
      <c r="BB140" s="1" t="s">
        <v>159</v>
      </c>
      <c r="BE140" s="3">
        <f>Tabla1[[#This Row],[TIEMPO PRORROGADO HASTA
(1)]]-Tabla1[[#This Row],[TIEMPO PRORROGADO DESDE
(1)]]</f>
        <v>0</v>
      </c>
      <c r="BJ140" s="1" t="s">
        <v>159</v>
      </c>
      <c r="BM140" s="1">
        <f t="shared" si="13"/>
        <v>0</v>
      </c>
      <c r="BR140" s="1" t="s">
        <v>159</v>
      </c>
      <c r="BU140" s="3">
        <f t="shared" si="14"/>
        <v>0</v>
      </c>
      <c r="BZ140" s="3">
        <f t="shared" si="15"/>
        <v>0</v>
      </c>
      <c r="CA140" s="3" t="s">
        <v>159</v>
      </c>
      <c r="CF140" s="3" t="s">
        <v>159</v>
      </c>
      <c r="CN140" s="25"/>
      <c r="CO140" s="25"/>
      <c r="CP140" s="25"/>
      <c r="CR140" s="5">
        <v>0</v>
      </c>
      <c r="CS140" s="25"/>
      <c r="CT140" s="25"/>
      <c r="CU140" s="25"/>
      <c r="CW140" s="5">
        <v>0</v>
      </c>
      <c r="CX140" s="25"/>
      <c r="CY140" s="25"/>
      <c r="CZ140" s="25"/>
      <c r="DB140" s="5">
        <v>0</v>
      </c>
      <c r="DC140" s="25"/>
      <c r="DD140" s="25"/>
      <c r="DE140" s="25"/>
      <c r="DG140" s="5">
        <v>0</v>
      </c>
      <c r="DH140" s="25"/>
      <c r="DI140" s="25"/>
    </row>
    <row r="141" spans="1:113">
      <c r="A141" s="1">
        <v>2025</v>
      </c>
      <c r="B141" s="4">
        <f>+BD!M143</f>
        <v>0</v>
      </c>
      <c r="I141" s="3" t="s">
        <v>159</v>
      </c>
      <c r="T141" s="1" t="s">
        <v>159</v>
      </c>
      <c r="AE141" s="1" t="s">
        <v>159</v>
      </c>
      <c r="AP141" s="1" t="s">
        <v>159</v>
      </c>
      <c r="BA141" s="5">
        <f t="shared" si="12"/>
        <v>0</v>
      </c>
      <c r="BB141" s="1" t="s">
        <v>159</v>
      </c>
      <c r="BE141" s="3">
        <f>Tabla1[[#This Row],[TIEMPO PRORROGADO HASTA
(1)]]-Tabla1[[#This Row],[TIEMPO PRORROGADO DESDE
(1)]]</f>
        <v>0</v>
      </c>
      <c r="BJ141" s="1" t="s">
        <v>159</v>
      </c>
      <c r="BM141" s="1">
        <f t="shared" si="13"/>
        <v>0</v>
      </c>
      <c r="BR141" s="1" t="s">
        <v>159</v>
      </c>
      <c r="BU141" s="3">
        <f t="shared" si="14"/>
        <v>0</v>
      </c>
      <c r="BZ141" s="3">
        <f t="shared" si="15"/>
        <v>0</v>
      </c>
      <c r="CA141" s="3" t="s">
        <v>159</v>
      </c>
      <c r="CF141" s="3" t="s">
        <v>159</v>
      </c>
      <c r="CN141" s="25"/>
      <c r="CO141" s="25"/>
      <c r="CP141" s="25"/>
      <c r="CR141" s="5">
        <v>0</v>
      </c>
      <c r="CS141" s="25"/>
      <c r="CT141" s="25"/>
      <c r="CU141" s="25"/>
      <c r="CW141" s="5">
        <v>0</v>
      </c>
      <c r="CX141" s="25"/>
      <c r="CY141" s="25"/>
      <c r="CZ141" s="25"/>
      <c r="DB141" s="5">
        <v>0</v>
      </c>
      <c r="DC141" s="25"/>
      <c r="DD141" s="25"/>
      <c r="DE141" s="25"/>
      <c r="DG141" s="5">
        <v>0</v>
      </c>
      <c r="DH141" s="25"/>
      <c r="DI141" s="25"/>
    </row>
    <row r="142" spans="1:113">
      <c r="A142" s="1">
        <v>2025</v>
      </c>
      <c r="B142" s="4">
        <f>+BD!M144</f>
        <v>0</v>
      </c>
      <c r="I142" s="3" t="s">
        <v>159</v>
      </c>
      <c r="T142" s="1" t="s">
        <v>159</v>
      </c>
      <c r="AE142" s="1" t="s">
        <v>159</v>
      </c>
      <c r="AP142" s="1" t="s">
        <v>159</v>
      </c>
      <c r="BA142" s="5">
        <f t="shared" si="12"/>
        <v>0</v>
      </c>
      <c r="BB142" s="1" t="s">
        <v>159</v>
      </c>
      <c r="BE142" s="3">
        <f>Tabla1[[#This Row],[TIEMPO PRORROGADO HASTA
(1)]]-Tabla1[[#This Row],[TIEMPO PRORROGADO DESDE
(1)]]</f>
        <v>0</v>
      </c>
      <c r="BJ142" s="1" t="s">
        <v>159</v>
      </c>
      <c r="BM142" s="1">
        <f t="shared" si="13"/>
        <v>0</v>
      </c>
      <c r="BR142" s="1" t="s">
        <v>159</v>
      </c>
      <c r="BU142" s="3">
        <f t="shared" si="14"/>
        <v>0</v>
      </c>
      <c r="BZ142" s="3">
        <f t="shared" si="15"/>
        <v>0</v>
      </c>
      <c r="CA142" s="3" t="s">
        <v>159</v>
      </c>
      <c r="CF142" s="3" t="s">
        <v>159</v>
      </c>
      <c r="CN142" s="25"/>
      <c r="CO142" s="25"/>
      <c r="CP142" s="25"/>
      <c r="CR142" s="5">
        <v>0</v>
      </c>
      <c r="CS142" s="25"/>
      <c r="CT142" s="25"/>
      <c r="CU142" s="25"/>
      <c r="CW142" s="5">
        <v>0</v>
      </c>
      <c r="CX142" s="25"/>
      <c r="CY142" s="25"/>
      <c r="CZ142" s="25"/>
      <c r="DB142" s="5">
        <v>0</v>
      </c>
      <c r="DC142" s="25"/>
      <c r="DD142" s="25"/>
      <c r="DE142" s="25"/>
      <c r="DG142" s="5">
        <v>0</v>
      </c>
      <c r="DH142" s="25"/>
      <c r="DI142" s="25"/>
    </row>
    <row r="143" spans="1:113">
      <c r="A143" s="1">
        <v>2025</v>
      </c>
      <c r="B143" s="4">
        <f>+BD!M145</f>
        <v>0</v>
      </c>
      <c r="I143" s="3" t="s">
        <v>159</v>
      </c>
      <c r="T143" s="1" t="s">
        <v>159</v>
      </c>
      <c r="AE143" s="1" t="s">
        <v>159</v>
      </c>
      <c r="AP143" s="1" t="s">
        <v>159</v>
      </c>
      <c r="BA143" s="5">
        <f t="shared" si="12"/>
        <v>0</v>
      </c>
      <c r="BB143" s="1" t="s">
        <v>159</v>
      </c>
      <c r="BE143" s="3">
        <f>Tabla1[[#This Row],[TIEMPO PRORROGADO HASTA
(1)]]-Tabla1[[#This Row],[TIEMPO PRORROGADO DESDE
(1)]]</f>
        <v>0</v>
      </c>
      <c r="BJ143" s="1" t="s">
        <v>159</v>
      </c>
      <c r="BM143" s="1">
        <f t="shared" si="13"/>
        <v>0</v>
      </c>
      <c r="BR143" s="1" t="s">
        <v>159</v>
      </c>
      <c r="BU143" s="3">
        <f t="shared" si="14"/>
        <v>0</v>
      </c>
      <c r="BZ143" s="3">
        <f t="shared" si="15"/>
        <v>0</v>
      </c>
      <c r="CA143" s="3" t="s">
        <v>159</v>
      </c>
      <c r="CF143" s="3" t="s">
        <v>159</v>
      </c>
      <c r="CN143" s="25"/>
      <c r="CO143" s="25"/>
      <c r="CP143" s="25"/>
      <c r="CR143" s="5">
        <v>0</v>
      </c>
      <c r="CS143" s="25"/>
      <c r="CT143" s="25"/>
      <c r="CU143" s="25"/>
      <c r="CW143" s="5">
        <v>0</v>
      </c>
      <c r="CX143" s="25"/>
      <c r="CY143" s="25"/>
      <c r="CZ143" s="25"/>
      <c r="DB143" s="5">
        <v>0</v>
      </c>
      <c r="DC143" s="25"/>
      <c r="DD143" s="25"/>
      <c r="DE143" s="25"/>
      <c r="DG143" s="5">
        <v>0</v>
      </c>
      <c r="DH143" s="25"/>
      <c r="DI143" s="25"/>
    </row>
    <row r="144" spans="1:113">
      <c r="A144" s="1">
        <v>2025</v>
      </c>
      <c r="B144" s="4">
        <f>+BD!M146</f>
        <v>0</v>
      </c>
      <c r="I144" s="3" t="s">
        <v>159</v>
      </c>
      <c r="T144" s="1" t="s">
        <v>159</v>
      </c>
      <c r="AE144" s="1" t="s">
        <v>159</v>
      </c>
      <c r="AP144" s="1" t="s">
        <v>159</v>
      </c>
      <c r="BA144" s="5">
        <f t="shared" si="12"/>
        <v>0</v>
      </c>
      <c r="BB144" s="1" t="s">
        <v>159</v>
      </c>
      <c r="BE144" s="3">
        <f>Tabla1[[#This Row],[TIEMPO PRORROGADO HASTA
(1)]]-Tabla1[[#This Row],[TIEMPO PRORROGADO DESDE
(1)]]</f>
        <v>0</v>
      </c>
      <c r="BJ144" s="1" t="s">
        <v>159</v>
      </c>
      <c r="BM144" s="1">
        <f t="shared" si="13"/>
        <v>0</v>
      </c>
      <c r="BR144" s="1" t="s">
        <v>159</v>
      </c>
      <c r="BU144" s="3">
        <f t="shared" si="14"/>
        <v>0</v>
      </c>
      <c r="BZ144" s="3">
        <f t="shared" si="15"/>
        <v>0</v>
      </c>
      <c r="CA144" s="3" t="s">
        <v>159</v>
      </c>
      <c r="CF144" s="3" t="s">
        <v>159</v>
      </c>
      <c r="CN144" s="25"/>
      <c r="CO144" s="25"/>
      <c r="CP144" s="25"/>
      <c r="CR144" s="5">
        <v>0</v>
      </c>
      <c r="CS144" s="25"/>
      <c r="CT144" s="25"/>
      <c r="CU144" s="25"/>
      <c r="CW144" s="5">
        <v>0</v>
      </c>
      <c r="CX144" s="25"/>
      <c r="CY144" s="25"/>
      <c r="CZ144" s="25"/>
      <c r="DB144" s="5">
        <v>0</v>
      </c>
      <c r="DC144" s="25"/>
      <c r="DD144" s="25"/>
      <c r="DE144" s="25"/>
      <c r="DG144" s="5">
        <v>0</v>
      </c>
      <c r="DH144" s="25"/>
      <c r="DI144" s="25"/>
    </row>
    <row r="145" spans="1:113">
      <c r="A145" s="1">
        <v>2025</v>
      </c>
      <c r="B145" s="4">
        <f>+BD!M147</f>
        <v>0</v>
      </c>
      <c r="I145" s="3" t="s">
        <v>159</v>
      </c>
      <c r="T145" s="1" t="s">
        <v>159</v>
      </c>
      <c r="AE145" s="1" t="s">
        <v>159</v>
      </c>
      <c r="AP145" s="1" t="s">
        <v>159</v>
      </c>
      <c r="BA145" s="5">
        <f t="shared" si="12"/>
        <v>0</v>
      </c>
      <c r="BB145" s="1" t="s">
        <v>159</v>
      </c>
      <c r="BE145" s="3">
        <f>Tabla1[[#This Row],[TIEMPO PRORROGADO HASTA
(1)]]-Tabla1[[#This Row],[TIEMPO PRORROGADO DESDE
(1)]]</f>
        <v>0</v>
      </c>
      <c r="BJ145" s="1" t="s">
        <v>159</v>
      </c>
      <c r="BM145" s="1">
        <f t="shared" si="13"/>
        <v>0</v>
      </c>
      <c r="BR145" s="1" t="s">
        <v>159</v>
      </c>
      <c r="BU145" s="3">
        <f t="shared" si="14"/>
        <v>0</v>
      </c>
      <c r="BZ145" s="3">
        <f t="shared" si="15"/>
        <v>0</v>
      </c>
      <c r="CA145" s="3" t="s">
        <v>159</v>
      </c>
      <c r="CF145" s="3" t="s">
        <v>159</v>
      </c>
      <c r="CN145" s="25"/>
      <c r="CO145" s="25"/>
      <c r="CP145" s="25"/>
      <c r="CR145" s="5">
        <v>0</v>
      </c>
      <c r="CS145" s="25"/>
      <c r="CT145" s="25"/>
      <c r="CU145" s="25"/>
      <c r="CW145" s="5">
        <v>0</v>
      </c>
      <c r="CX145" s="25"/>
      <c r="CY145" s="25"/>
      <c r="CZ145" s="25"/>
      <c r="DB145" s="5">
        <v>0</v>
      </c>
      <c r="DC145" s="25"/>
      <c r="DD145" s="25"/>
      <c r="DE145" s="25"/>
      <c r="DG145" s="5">
        <v>0</v>
      </c>
      <c r="DH145" s="25"/>
      <c r="DI145" s="25"/>
    </row>
    <row r="146" spans="1:113">
      <c r="A146" s="1">
        <v>2025</v>
      </c>
      <c r="B146" s="4">
        <f>+BD!M148</f>
        <v>0</v>
      </c>
      <c r="I146" s="3" t="s">
        <v>159</v>
      </c>
      <c r="T146" s="1" t="s">
        <v>159</v>
      </c>
      <c r="AE146" s="1" t="s">
        <v>159</v>
      </c>
      <c r="AP146" s="1" t="s">
        <v>159</v>
      </c>
      <c r="BA146" s="5">
        <f t="shared" si="12"/>
        <v>0</v>
      </c>
      <c r="BB146" s="1" t="s">
        <v>159</v>
      </c>
      <c r="BE146" s="3">
        <f>Tabla1[[#This Row],[TIEMPO PRORROGADO HASTA
(1)]]-Tabla1[[#This Row],[TIEMPO PRORROGADO DESDE
(1)]]</f>
        <v>0</v>
      </c>
      <c r="BJ146" s="1" t="s">
        <v>159</v>
      </c>
      <c r="BM146" s="1">
        <f t="shared" si="13"/>
        <v>0</v>
      </c>
      <c r="BR146" s="1" t="s">
        <v>159</v>
      </c>
      <c r="BU146" s="3">
        <f t="shared" si="14"/>
        <v>0</v>
      </c>
      <c r="BZ146" s="3">
        <f t="shared" si="15"/>
        <v>0</v>
      </c>
      <c r="CA146" s="3" t="s">
        <v>159</v>
      </c>
      <c r="CF146" s="3" t="s">
        <v>159</v>
      </c>
      <c r="CN146" s="25"/>
      <c r="CO146" s="25"/>
      <c r="CP146" s="25"/>
      <c r="CR146" s="5">
        <v>0</v>
      </c>
      <c r="CS146" s="25"/>
      <c r="CT146" s="25"/>
      <c r="CU146" s="25"/>
      <c r="CW146" s="5">
        <v>0</v>
      </c>
      <c r="CX146" s="25"/>
      <c r="CY146" s="25"/>
      <c r="CZ146" s="25"/>
      <c r="DB146" s="5">
        <v>0</v>
      </c>
      <c r="DC146" s="25"/>
      <c r="DD146" s="25"/>
      <c r="DE146" s="25"/>
      <c r="DG146" s="5">
        <v>0</v>
      </c>
      <c r="DH146" s="25"/>
      <c r="DI146" s="25"/>
    </row>
    <row r="147" spans="1:113">
      <c r="A147" s="1">
        <v>2025</v>
      </c>
      <c r="B147" s="4">
        <f>+BD!M149</f>
        <v>0</v>
      </c>
      <c r="I147" s="3" t="s">
        <v>159</v>
      </c>
      <c r="T147" s="1" t="s">
        <v>159</v>
      </c>
      <c r="AE147" s="1" t="s">
        <v>159</v>
      </c>
      <c r="AP147" s="1" t="s">
        <v>159</v>
      </c>
      <c r="BA147" s="5">
        <f t="shared" si="12"/>
        <v>0</v>
      </c>
      <c r="BB147" s="1" t="s">
        <v>159</v>
      </c>
      <c r="BE147" s="3">
        <f>Tabla1[[#This Row],[TIEMPO PRORROGADO HASTA
(1)]]-Tabla1[[#This Row],[TIEMPO PRORROGADO DESDE
(1)]]</f>
        <v>0</v>
      </c>
      <c r="BJ147" s="1" t="s">
        <v>159</v>
      </c>
      <c r="BM147" s="1">
        <f t="shared" si="13"/>
        <v>0</v>
      </c>
      <c r="BR147" s="1" t="s">
        <v>159</v>
      </c>
      <c r="BU147" s="3">
        <f t="shared" si="14"/>
        <v>0</v>
      </c>
      <c r="BZ147" s="3">
        <f t="shared" si="15"/>
        <v>0</v>
      </c>
      <c r="CA147" s="3" t="s">
        <v>159</v>
      </c>
      <c r="CF147" s="3" t="s">
        <v>159</v>
      </c>
      <c r="CN147" s="25"/>
      <c r="CO147" s="25"/>
      <c r="CP147" s="25"/>
      <c r="CR147" s="5">
        <v>0</v>
      </c>
      <c r="CS147" s="25"/>
      <c r="CT147" s="25"/>
      <c r="CU147" s="25"/>
      <c r="CW147" s="5">
        <v>0</v>
      </c>
      <c r="CX147" s="25"/>
      <c r="CY147" s="25"/>
      <c r="CZ147" s="25"/>
      <c r="DB147" s="5">
        <v>0</v>
      </c>
      <c r="DC147" s="25"/>
      <c r="DD147" s="25"/>
      <c r="DE147" s="25"/>
      <c r="DG147" s="5">
        <v>0</v>
      </c>
      <c r="DH147" s="25"/>
      <c r="DI147" s="25"/>
    </row>
    <row r="148" spans="1:113">
      <c r="A148" s="1">
        <v>2025</v>
      </c>
      <c r="B148" s="4">
        <f>+BD!M150</f>
        <v>0</v>
      </c>
      <c r="I148" s="3" t="s">
        <v>159</v>
      </c>
      <c r="T148" s="1" t="s">
        <v>159</v>
      </c>
      <c r="AE148" s="1" t="s">
        <v>159</v>
      </c>
      <c r="AP148" s="1" t="s">
        <v>159</v>
      </c>
      <c r="BA148" s="5">
        <f t="shared" si="12"/>
        <v>0</v>
      </c>
      <c r="BB148" s="1" t="s">
        <v>159</v>
      </c>
      <c r="BE148" s="3">
        <f>Tabla1[[#This Row],[TIEMPO PRORROGADO HASTA
(1)]]-Tabla1[[#This Row],[TIEMPO PRORROGADO DESDE
(1)]]</f>
        <v>0</v>
      </c>
      <c r="BJ148" s="1" t="s">
        <v>159</v>
      </c>
      <c r="BM148" s="1">
        <f t="shared" si="13"/>
        <v>0</v>
      </c>
      <c r="BR148" s="1" t="s">
        <v>159</v>
      </c>
      <c r="BU148" s="3">
        <f t="shared" si="14"/>
        <v>0</v>
      </c>
      <c r="BZ148" s="3">
        <f t="shared" si="15"/>
        <v>0</v>
      </c>
      <c r="CA148" s="3" t="s">
        <v>159</v>
      </c>
      <c r="CF148" s="3" t="s">
        <v>159</v>
      </c>
      <c r="CN148" s="25"/>
      <c r="CO148" s="25"/>
      <c r="CP148" s="25"/>
      <c r="CR148" s="5">
        <v>0</v>
      </c>
      <c r="CS148" s="25"/>
      <c r="CT148" s="25"/>
      <c r="CU148" s="25"/>
      <c r="CW148" s="5">
        <v>0</v>
      </c>
      <c r="CX148" s="25"/>
      <c r="CY148" s="25"/>
      <c r="CZ148" s="25"/>
      <c r="DB148" s="5">
        <v>0</v>
      </c>
      <c r="DC148" s="25"/>
      <c r="DD148" s="25"/>
      <c r="DE148" s="25"/>
      <c r="DG148" s="5">
        <v>0</v>
      </c>
      <c r="DH148" s="25"/>
      <c r="DI148" s="25"/>
    </row>
    <row r="149" spans="1:113">
      <c r="A149" s="1">
        <v>2025</v>
      </c>
      <c r="B149" s="4">
        <f>+BD!M151</f>
        <v>0</v>
      </c>
      <c r="I149" s="3" t="s">
        <v>159</v>
      </c>
      <c r="T149" s="1" t="s">
        <v>159</v>
      </c>
      <c r="AE149" s="1" t="s">
        <v>159</v>
      </c>
      <c r="AP149" s="1" t="s">
        <v>159</v>
      </c>
      <c r="BA149" s="5">
        <f t="shared" si="12"/>
        <v>0</v>
      </c>
      <c r="BB149" s="1" t="s">
        <v>159</v>
      </c>
      <c r="BE149" s="3">
        <f>Tabla1[[#This Row],[TIEMPO PRORROGADO HASTA
(1)]]-Tabla1[[#This Row],[TIEMPO PRORROGADO DESDE
(1)]]</f>
        <v>0</v>
      </c>
      <c r="BJ149" s="1" t="s">
        <v>159</v>
      </c>
      <c r="BM149" s="1">
        <f t="shared" si="13"/>
        <v>0</v>
      </c>
      <c r="BR149" s="1" t="s">
        <v>159</v>
      </c>
      <c r="BU149" s="3">
        <f t="shared" si="14"/>
        <v>0</v>
      </c>
      <c r="BZ149" s="3">
        <f t="shared" si="15"/>
        <v>0</v>
      </c>
      <c r="CA149" s="3" t="s">
        <v>159</v>
      </c>
      <c r="CF149" s="3" t="s">
        <v>159</v>
      </c>
      <c r="CN149" s="25"/>
      <c r="CO149" s="25"/>
      <c r="CP149" s="25"/>
      <c r="CR149" s="5">
        <v>0</v>
      </c>
      <c r="CS149" s="25"/>
      <c r="CT149" s="25"/>
      <c r="CU149" s="25"/>
      <c r="CW149" s="5">
        <v>0</v>
      </c>
      <c r="CX149" s="25"/>
      <c r="CY149" s="25"/>
      <c r="CZ149" s="25"/>
      <c r="DB149" s="5">
        <v>0</v>
      </c>
      <c r="DC149" s="25"/>
      <c r="DD149" s="25"/>
      <c r="DE149" s="25"/>
      <c r="DG149" s="5">
        <v>0</v>
      </c>
      <c r="DH149" s="25"/>
      <c r="DI149" s="25"/>
    </row>
    <row r="150" spans="1:113">
      <c r="A150" s="1">
        <v>2025</v>
      </c>
      <c r="B150" s="4">
        <f>+BD!M152</f>
        <v>0</v>
      </c>
      <c r="I150" s="3" t="s">
        <v>159</v>
      </c>
      <c r="T150" s="1" t="s">
        <v>159</v>
      </c>
      <c r="AE150" s="1" t="s">
        <v>159</v>
      </c>
      <c r="AP150" s="1" t="s">
        <v>159</v>
      </c>
      <c r="BA150" s="5">
        <f t="shared" si="12"/>
        <v>0</v>
      </c>
      <c r="BB150" s="1" t="s">
        <v>159</v>
      </c>
      <c r="BE150" s="3">
        <f>Tabla1[[#This Row],[TIEMPO PRORROGADO HASTA
(1)]]-Tabla1[[#This Row],[TIEMPO PRORROGADO DESDE
(1)]]</f>
        <v>0</v>
      </c>
      <c r="BJ150" s="1" t="s">
        <v>159</v>
      </c>
      <c r="BM150" s="1">
        <f t="shared" si="13"/>
        <v>0</v>
      </c>
      <c r="BR150" s="1" t="s">
        <v>159</v>
      </c>
      <c r="BU150" s="3">
        <f t="shared" si="14"/>
        <v>0</v>
      </c>
      <c r="BZ150" s="3">
        <f t="shared" si="15"/>
        <v>0</v>
      </c>
      <c r="CA150" s="3" t="s">
        <v>159</v>
      </c>
      <c r="CF150" s="3" t="s">
        <v>159</v>
      </c>
      <c r="CN150" s="25"/>
      <c r="CO150" s="25"/>
      <c r="CP150" s="25"/>
      <c r="CR150" s="5">
        <v>0</v>
      </c>
      <c r="CS150" s="25"/>
      <c r="CT150" s="25"/>
      <c r="CU150" s="25"/>
      <c r="CW150" s="5">
        <v>0</v>
      </c>
      <c r="CX150" s="25"/>
      <c r="CY150" s="25"/>
      <c r="CZ150" s="25"/>
      <c r="DB150" s="5">
        <v>0</v>
      </c>
      <c r="DC150" s="25"/>
      <c r="DD150" s="25"/>
      <c r="DE150" s="25"/>
      <c r="DG150" s="5">
        <v>0</v>
      </c>
      <c r="DH150" s="25"/>
      <c r="DI150" s="25"/>
    </row>
    <row r="151" spans="1:113">
      <c r="A151" s="1">
        <v>2025</v>
      </c>
      <c r="B151" s="4">
        <f>+BD!M153</f>
        <v>0</v>
      </c>
      <c r="I151" s="3" t="s">
        <v>159</v>
      </c>
      <c r="T151" s="1" t="s">
        <v>159</v>
      </c>
      <c r="AE151" s="1" t="s">
        <v>159</v>
      </c>
      <c r="AP151" s="1" t="s">
        <v>159</v>
      </c>
      <c r="BA151" s="5">
        <f t="shared" si="12"/>
        <v>0</v>
      </c>
      <c r="BB151" s="1" t="s">
        <v>159</v>
      </c>
      <c r="BE151" s="3">
        <f>Tabla1[[#This Row],[TIEMPO PRORROGADO HASTA
(1)]]-Tabla1[[#This Row],[TIEMPO PRORROGADO DESDE
(1)]]</f>
        <v>0</v>
      </c>
      <c r="BJ151" s="1" t="s">
        <v>159</v>
      </c>
      <c r="BM151" s="1">
        <f t="shared" si="13"/>
        <v>0</v>
      </c>
      <c r="BR151" s="1" t="s">
        <v>159</v>
      </c>
      <c r="BU151" s="3">
        <f t="shared" si="14"/>
        <v>0</v>
      </c>
      <c r="BZ151" s="3">
        <f t="shared" si="15"/>
        <v>0</v>
      </c>
      <c r="CA151" s="3" t="s">
        <v>159</v>
      </c>
      <c r="CF151" s="3" t="s">
        <v>159</v>
      </c>
      <c r="CN151" s="25"/>
      <c r="CO151" s="25"/>
      <c r="CP151" s="25"/>
      <c r="CR151" s="5">
        <v>0</v>
      </c>
      <c r="CS151" s="25"/>
      <c r="CT151" s="25"/>
      <c r="CU151" s="25"/>
      <c r="CW151" s="5">
        <v>0</v>
      </c>
      <c r="CX151" s="25"/>
      <c r="CY151" s="25"/>
      <c r="CZ151" s="25"/>
      <c r="DB151" s="5">
        <v>0</v>
      </c>
      <c r="DC151" s="25"/>
      <c r="DD151" s="25"/>
      <c r="DE151" s="25"/>
      <c r="DG151" s="5">
        <v>0</v>
      </c>
      <c r="DH151" s="25"/>
      <c r="DI151" s="25"/>
    </row>
    <row r="152" spans="1:113">
      <c r="A152" s="1">
        <v>2025</v>
      </c>
      <c r="B152" s="4">
        <f>+BD!M154</f>
        <v>0</v>
      </c>
      <c r="I152" s="3" t="s">
        <v>159</v>
      </c>
      <c r="T152" s="1" t="s">
        <v>159</v>
      </c>
      <c r="AE152" s="1" t="s">
        <v>159</v>
      </c>
      <c r="AP152" s="1" t="s">
        <v>159</v>
      </c>
      <c r="BA152" s="5">
        <f t="shared" si="12"/>
        <v>0</v>
      </c>
      <c r="BB152" s="1" t="s">
        <v>159</v>
      </c>
      <c r="BE152" s="3">
        <f>Tabla1[[#This Row],[TIEMPO PRORROGADO HASTA
(1)]]-Tabla1[[#This Row],[TIEMPO PRORROGADO DESDE
(1)]]</f>
        <v>0</v>
      </c>
      <c r="BJ152" s="1" t="s">
        <v>159</v>
      </c>
      <c r="BM152" s="1">
        <f t="shared" si="13"/>
        <v>0</v>
      </c>
      <c r="BR152" s="1" t="s">
        <v>159</v>
      </c>
      <c r="BU152" s="3">
        <f t="shared" si="14"/>
        <v>0</v>
      </c>
      <c r="BZ152" s="3">
        <f t="shared" si="15"/>
        <v>0</v>
      </c>
      <c r="CA152" s="3" t="s">
        <v>159</v>
      </c>
      <c r="CF152" s="3" t="s">
        <v>159</v>
      </c>
      <c r="CN152" s="25"/>
      <c r="CO152" s="25"/>
      <c r="CP152" s="25"/>
      <c r="CR152" s="5">
        <v>0</v>
      </c>
      <c r="CS152" s="25"/>
      <c r="CT152" s="25"/>
      <c r="CU152" s="25"/>
      <c r="CW152" s="5">
        <v>0</v>
      </c>
      <c r="CX152" s="25"/>
      <c r="CY152" s="25"/>
      <c r="CZ152" s="25"/>
      <c r="DB152" s="5">
        <v>0</v>
      </c>
      <c r="DC152" s="25"/>
      <c r="DD152" s="25"/>
      <c r="DE152" s="25"/>
      <c r="DG152" s="5">
        <v>0</v>
      </c>
      <c r="DH152" s="25"/>
      <c r="DI152" s="25"/>
    </row>
    <row r="153" spans="1:113">
      <c r="A153" s="1">
        <v>2025</v>
      </c>
      <c r="B153" s="4">
        <f>+BD!M155</f>
        <v>0</v>
      </c>
      <c r="I153" s="3" t="s">
        <v>159</v>
      </c>
      <c r="T153" s="1" t="s">
        <v>159</v>
      </c>
      <c r="AE153" s="1" t="s">
        <v>159</v>
      </c>
      <c r="AP153" s="1" t="s">
        <v>159</v>
      </c>
      <c r="BA153" s="5">
        <f t="shared" si="12"/>
        <v>0</v>
      </c>
      <c r="BB153" s="1" t="s">
        <v>159</v>
      </c>
      <c r="BE153" s="3">
        <f>Tabla1[[#This Row],[TIEMPO PRORROGADO HASTA
(1)]]-Tabla1[[#This Row],[TIEMPO PRORROGADO DESDE
(1)]]</f>
        <v>0</v>
      </c>
      <c r="BJ153" s="1" t="s">
        <v>159</v>
      </c>
      <c r="BM153" s="1">
        <f t="shared" si="13"/>
        <v>0</v>
      </c>
      <c r="BR153" s="1" t="s">
        <v>159</v>
      </c>
      <c r="BU153" s="3">
        <f t="shared" si="14"/>
        <v>0</v>
      </c>
      <c r="BZ153" s="3">
        <f t="shared" si="15"/>
        <v>0</v>
      </c>
      <c r="CA153" s="3" t="s">
        <v>159</v>
      </c>
      <c r="CF153" s="3" t="s">
        <v>159</v>
      </c>
      <c r="CN153" s="25"/>
      <c r="CO153" s="25"/>
      <c r="CP153" s="25"/>
      <c r="CR153" s="5">
        <v>0</v>
      </c>
      <c r="CS153" s="25"/>
      <c r="CT153" s="25"/>
      <c r="CU153" s="25"/>
      <c r="CW153" s="5">
        <v>0</v>
      </c>
      <c r="CX153" s="25"/>
      <c r="CY153" s="25"/>
      <c r="CZ153" s="25"/>
      <c r="DB153" s="5">
        <v>0</v>
      </c>
      <c r="DC153" s="25"/>
      <c r="DD153" s="25"/>
      <c r="DE153" s="25"/>
      <c r="DG153" s="5">
        <v>0</v>
      </c>
      <c r="DH153" s="25"/>
      <c r="DI153" s="25"/>
    </row>
    <row r="154" spans="1:113">
      <c r="A154" s="1">
        <v>2025</v>
      </c>
      <c r="B154" s="4">
        <f>+BD!M156</f>
        <v>0</v>
      </c>
      <c r="I154" s="3" t="s">
        <v>159</v>
      </c>
      <c r="T154" s="1" t="s">
        <v>159</v>
      </c>
      <c r="AE154" s="1" t="s">
        <v>159</v>
      </c>
      <c r="AP154" s="1" t="s">
        <v>159</v>
      </c>
      <c r="BA154" s="5">
        <f t="shared" si="12"/>
        <v>0</v>
      </c>
      <c r="BB154" s="1" t="s">
        <v>159</v>
      </c>
      <c r="BE154" s="3">
        <f>Tabla1[[#This Row],[TIEMPO PRORROGADO HASTA
(1)]]-Tabla1[[#This Row],[TIEMPO PRORROGADO DESDE
(1)]]</f>
        <v>0</v>
      </c>
      <c r="BJ154" s="1" t="s">
        <v>159</v>
      </c>
      <c r="BM154" s="1">
        <f t="shared" si="13"/>
        <v>0</v>
      </c>
      <c r="BR154" s="1" t="s">
        <v>159</v>
      </c>
      <c r="BU154" s="3">
        <f t="shared" si="14"/>
        <v>0</v>
      </c>
      <c r="BZ154" s="3">
        <f t="shared" si="15"/>
        <v>0</v>
      </c>
      <c r="CA154" s="3" t="s">
        <v>159</v>
      </c>
      <c r="CF154" s="3" t="s">
        <v>159</v>
      </c>
      <c r="CN154" s="25"/>
      <c r="CO154" s="25"/>
      <c r="CP154" s="25"/>
      <c r="CR154" s="5">
        <v>0</v>
      </c>
      <c r="CS154" s="25"/>
      <c r="CT154" s="25"/>
      <c r="CU154" s="25"/>
      <c r="CW154" s="5">
        <v>0</v>
      </c>
      <c r="CX154" s="25"/>
      <c r="CY154" s="25"/>
      <c r="CZ154" s="25"/>
      <c r="DB154" s="5">
        <v>0</v>
      </c>
      <c r="DC154" s="25"/>
      <c r="DD154" s="25"/>
      <c r="DE154" s="25"/>
      <c r="DG154" s="5">
        <v>0</v>
      </c>
      <c r="DH154" s="25"/>
      <c r="DI154" s="25"/>
    </row>
    <row r="155" spans="1:113">
      <c r="A155" s="1">
        <v>2025</v>
      </c>
      <c r="B155" s="4">
        <f>+BD!M157</f>
        <v>0</v>
      </c>
      <c r="I155" s="3" t="s">
        <v>159</v>
      </c>
      <c r="T155" s="1" t="s">
        <v>159</v>
      </c>
      <c r="AE155" s="1" t="s">
        <v>159</v>
      </c>
      <c r="AP155" s="1" t="s">
        <v>159</v>
      </c>
      <c r="BA155" s="5">
        <f t="shared" si="12"/>
        <v>0</v>
      </c>
      <c r="BB155" s="1" t="s">
        <v>159</v>
      </c>
      <c r="BE155" s="3">
        <f>Tabla1[[#This Row],[TIEMPO PRORROGADO HASTA
(1)]]-Tabla1[[#This Row],[TIEMPO PRORROGADO DESDE
(1)]]</f>
        <v>0</v>
      </c>
      <c r="BJ155" s="1" t="s">
        <v>159</v>
      </c>
      <c r="BM155" s="1">
        <f t="shared" si="13"/>
        <v>0</v>
      </c>
      <c r="BR155" s="1" t="s">
        <v>159</v>
      </c>
      <c r="BU155" s="3">
        <f t="shared" si="14"/>
        <v>0</v>
      </c>
      <c r="BZ155" s="3">
        <f t="shared" si="15"/>
        <v>0</v>
      </c>
      <c r="CA155" s="3" t="s">
        <v>159</v>
      </c>
      <c r="CF155" s="3" t="s">
        <v>159</v>
      </c>
      <c r="CN155" s="25"/>
      <c r="CO155" s="25"/>
      <c r="CP155" s="25"/>
      <c r="CR155" s="5">
        <v>0</v>
      </c>
      <c r="CS155" s="25"/>
      <c r="CT155" s="25"/>
      <c r="CU155" s="25"/>
      <c r="CW155" s="5">
        <v>0</v>
      </c>
      <c r="CX155" s="25"/>
      <c r="CY155" s="25"/>
      <c r="CZ155" s="25"/>
      <c r="DB155" s="5">
        <v>0</v>
      </c>
      <c r="DC155" s="25"/>
      <c r="DD155" s="25"/>
      <c r="DE155" s="25"/>
      <c r="DG155" s="5">
        <v>0</v>
      </c>
      <c r="DH155" s="25"/>
      <c r="DI155" s="25"/>
    </row>
    <row r="156" spans="1:113">
      <c r="A156" s="1">
        <v>2025</v>
      </c>
      <c r="B156" s="4">
        <f>+BD!M158</f>
        <v>0</v>
      </c>
      <c r="I156" s="3" t="s">
        <v>159</v>
      </c>
      <c r="T156" s="1" t="s">
        <v>159</v>
      </c>
      <c r="AE156" s="1" t="s">
        <v>159</v>
      </c>
      <c r="AP156" s="1" t="s">
        <v>159</v>
      </c>
      <c r="BA156" s="5">
        <f t="shared" si="12"/>
        <v>0</v>
      </c>
      <c r="BB156" s="1" t="s">
        <v>159</v>
      </c>
      <c r="BE156" s="3">
        <f>Tabla1[[#This Row],[TIEMPO PRORROGADO HASTA
(1)]]-Tabla1[[#This Row],[TIEMPO PRORROGADO DESDE
(1)]]</f>
        <v>0</v>
      </c>
      <c r="BJ156" s="1" t="s">
        <v>159</v>
      </c>
      <c r="BM156" s="1">
        <f t="shared" si="13"/>
        <v>0</v>
      </c>
      <c r="BR156" s="1" t="s">
        <v>159</v>
      </c>
      <c r="BU156" s="3">
        <f t="shared" si="14"/>
        <v>0</v>
      </c>
      <c r="BZ156" s="3">
        <f t="shared" si="15"/>
        <v>0</v>
      </c>
      <c r="CA156" s="3" t="s">
        <v>159</v>
      </c>
      <c r="CF156" s="3" t="s">
        <v>159</v>
      </c>
      <c r="CN156" s="25"/>
      <c r="CO156" s="25"/>
      <c r="CP156" s="25"/>
      <c r="CR156" s="5">
        <v>0</v>
      </c>
      <c r="CS156" s="25"/>
      <c r="CT156" s="25"/>
      <c r="CU156" s="25"/>
      <c r="CW156" s="5">
        <v>0</v>
      </c>
      <c r="CX156" s="25"/>
      <c r="CY156" s="25"/>
      <c r="CZ156" s="25"/>
      <c r="DB156" s="5">
        <v>0</v>
      </c>
      <c r="DC156" s="25"/>
      <c r="DD156" s="25"/>
      <c r="DE156" s="25"/>
      <c r="DG156" s="5">
        <v>0</v>
      </c>
      <c r="DH156" s="25"/>
      <c r="DI156" s="25"/>
    </row>
    <row r="157" spans="1:113">
      <c r="A157" s="1">
        <v>2025</v>
      </c>
      <c r="B157" s="4">
        <f>+BD!M159</f>
        <v>0</v>
      </c>
      <c r="I157" s="3" t="s">
        <v>159</v>
      </c>
      <c r="T157" s="1" t="s">
        <v>159</v>
      </c>
      <c r="AE157" s="1" t="s">
        <v>159</v>
      </c>
      <c r="AP157" s="1" t="s">
        <v>159</v>
      </c>
      <c r="BA157" s="5">
        <f t="shared" si="12"/>
        <v>0</v>
      </c>
      <c r="BB157" s="1" t="s">
        <v>159</v>
      </c>
      <c r="BE157" s="3">
        <f>Tabla1[[#This Row],[TIEMPO PRORROGADO HASTA
(1)]]-Tabla1[[#This Row],[TIEMPO PRORROGADO DESDE
(1)]]</f>
        <v>0</v>
      </c>
      <c r="BJ157" s="1" t="s">
        <v>159</v>
      </c>
      <c r="BM157" s="1">
        <f t="shared" si="13"/>
        <v>0</v>
      </c>
      <c r="BR157" s="1" t="s">
        <v>159</v>
      </c>
      <c r="BU157" s="3">
        <f t="shared" si="14"/>
        <v>0</v>
      </c>
      <c r="BZ157" s="3">
        <f t="shared" si="15"/>
        <v>0</v>
      </c>
      <c r="CA157" s="3" t="s">
        <v>159</v>
      </c>
      <c r="CF157" s="3" t="s">
        <v>159</v>
      </c>
      <c r="CN157" s="25"/>
      <c r="CO157" s="25"/>
      <c r="CP157" s="25"/>
      <c r="CR157" s="5">
        <v>0</v>
      </c>
      <c r="CS157" s="25"/>
      <c r="CT157" s="25"/>
      <c r="CU157" s="25"/>
      <c r="CW157" s="5">
        <v>0</v>
      </c>
      <c r="CX157" s="25"/>
      <c r="CY157" s="25"/>
      <c r="CZ157" s="25"/>
      <c r="DB157" s="5">
        <v>0</v>
      </c>
      <c r="DC157" s="25"/>
      <c r="DD157" s="25"/>
      <c r="DE157" s="25"/>
      <c r="DG157" s="5">
        <v>0</v>
      </c>
      <c r="DH157" s="25"/>
      <c r="DI157" s="25"/>
    </row>
    <row r="158" spans="1:113">
      <c r="A158" s="1">
        <v>2025</v>
      </c>
      <c r="B158" s="4">
        <f>+BD!M160</f>
        <v>0</v>
      </c>
      <c r="I158" s="3" t="s">
        <v>159</v>
      </c>
      <c r="T158" s="1" t="s">
        <v>159</v>
      </c>
      <c r="AE158" s="1" t="s">
        <v>159</v>
      </c>
      <c r="AP158" s="1" t="s">
        <v>159</v>
      </c>
      <c r="BA158" s="5">
        <f t="shared" si="12"/>
        <v>0</v>
      </c>
      <c r="BB158" s="1" t="s">
        <v>159</v>
      </c>
      <c r="BE158" s="3">
        <f>Tabla1[[#This Row],[TIEMPO PRORROGADO HASTA
(1)]]-Tabla1[[#This Row],[TIEMPO PRORROGADO DESDE
(1)]]</f>
        <v>0</v>
      </c>
      <c r="BJ158" s="1" t="s">
        <v>159</v>
      </c>
      <c r="BM158" s="1">
        <f t="shared" si="13"/>
        <v>0</v>
      </c>
      <c r="BR158" s="1" t="s">
        <v>159</v>
      </c>
      <c r="BU158" s="3">
        <f t="shared" si="14"/>
        <v>0</v>
      </c>
      <c r="BZ158" s="3">
        <f t="shared" si="15"/>
        <v>0</v>
      </c>
      <c r="CA158" s="3" t="s">
        <v>159</v>
      </c>
      <c r="CF158" s="3" t="s">
        <v>159</v>
      </c>
      <c r="CN158" s="25"/>
      <c r="CO158" s="25"/>
      <c r="CP158" s="25"/>
      <c r="CR158" s="5">
        <v>0</v>
      </c>
      <c r="CS158" s="25"/>
      <c r="CT158" s="25"/>
      <c r="CU158" s="25"/>
      <c r="CW158" s="5">
        <v>0</v>
      </c>
      <c r="CX158" s="25"/>
      <c r="CY158" s="25"/>
      <c r="CZ158" s="25"/>
      <c r="DB158" s="5">
        <v>0</v>
      </c>
      <c r="DC158" s="25"/>
      <c r="DD158" s="25"/>
      <c r="DE158" s="25"/>
      <c r="DG158" s="5">
        <v>0</v>
      </c>
      <c r="DH158" s="25"/>
      <c r="DI158" s="25"/>
    </row>
    <row r="159" spans="1:113">
      <c r="A159" s="1">
        <v>2025</v>
      </c>
      <c r="B159" s="4">
        <f>+BD!M161</f>
        <v>0</v>
      </c>
      <c r="I159" s="3" t="s">
        <v>159</v>
      </c>
      <c r="T159" s="1" t="s">
        <v>159</v>
      </c>
      <c r="AE159" s="1" t="s">
        <v>159</v>
      </c>
      <c r="AP159" s="1" t="s">
        <v>159</v>
      </c>
      <c r="BA159" s="5">
        <f t="shared" si="12"/>
        <v>0</v>
      </c>
      <c r="BB159" s="1" t="s">
        <v>159</v>
      </c>
      <c r="BE159" s="3">
        <f>Tabla1[[#This Row],[TIEMPO PRORROGADO HASTA
(1)]]-Tabla1[[#This Row],[TIEMPO PRORROGADO DESDE
(1)]]</f>
        <v>0</v>
      </c>
      <c r="BJ159" s="1" t="s">
        <v>159</v>
      </c>
      <c r="BM159" s="1">
        <f t="shared" si="13"/>
        <v>0</v>
      </c>
      <c r="BR159" s="1" t="s">
        <v>159</v>
      </c>
      <c r="BU159" s="3">
        <f t="shared" si="14"/>
        <v>0</v>
      </c>
      <c r="BZ159" s="3">
        <f t="shared" si="15"/>
        <v>0</v>
      </c>
      <c r="CA159" s="3" t="s">
        <v>159</v>
      </c>
      <c r="CF159" s="3" t="s">
        <v>159</v>
      </c>
      <c r="CN159" s="25"/>
      <c r="CO159" s="25"/>
      <c r="CP159" s="25"/>
      <c r="CR159" s="5">
        <v>0</v>
      </c>
      <c r="CS159" s="25"/>
      <c r="CT159" s="25"/>
      <c r="CU159" s="25"/>
      <c r="CW159" s="5">
        <v>0</v>
      </c>
      <c r="CX159" s="25"/>
      <c r="CY159" s="25"/>
      <c r="CZ159" s="25"/>
      <c r="DB159" s="5">
        <v>0</v>
      </c>
      <c r="DC159" s="25"/>
      <c r="DD159" s="25"/>
      <c r="DE159" s="25"/>
      <c r="DG159" s="5">
        <v>0</v>
      </c>
      <c r="DH159" s="25"/>
      <c r="DI159" s="25"/>
    </row>
    <row r="160" spans="1:113">
      <c r="A160" s="1">
        <v>2025</v>
      </c>
      <c r="B160" s="4">
        <f>+BD!M162</f>
        <v>0</v>
      </c>
      <c r="I160" s="3" t="s">
        <v>159</v>
      </c>
      <c r="T160" s="1" t="s">
        <v>159</v>
      </c>
      <c r="AE160" s="1" t="s">
        <v>159</v>
      </c>
      <c r="AP160" s="1" t="s">
        <v>159</v>
      </c>
      <c r="BA160" s="5">
        <f t="shared" si="12"/>
        <v>0</v>
      </c>
      <c r="BB160" s="1" t="s">
        <v>159</v>
      </c>
      <c r="BE160" s="3">
        <f>Tabla1[[#This Row],[TIEMPO PRORROGADO HASTA
(1)]]-Tabla1[[#This Row],[TIEMPO PRORROGADO DESDE
(1)]]</f>
        <v>0</v>
      </c>
      <c r="BJ160" s="1" t="s">
        <v>159</v>
      </c>
      <c r="BM160" s="1">
        <f t="shared" si="13"/>
        <v>0</v>
      </c>
      <c r="BR160" s="1" t="s">
        <v>159</v>
      </c>
      <c r="BU160" s="3">
        <f t="shared" si="14"/>
        <v>0</v>
      </c>
      <c r="BZ160" s="3">
        <f t="shared" si="15"/>
        <v>0</v>
      </c>
      <c r="CA160" s="3" t="s">
        <v>159</v>
      </c>
      <c r="CF160" s="3" t="s">
        <v>159</v>
      </c>
      <c r="CN160" s="25"/>
      <c r="CO160" s="25"/>
      <c r="CP160" s="25"/>
      <c r="CR160" s="5">
        <v>0</v>
      </c>
      <c r="CS160" s="25"/>
      <c r="CT160" s="25"/>
      <c r="CU160" s="25"/>
      <c r="CW160" s="5">
        <v>0</v>
      </c>
      <c r="CX160" s="25"/>
      <c r="CY160" s="25"/>
      <c r="CZ160" s="25"/>
      <c r="DB160" s="5">
        <v>0</v>
      </c>
      <c r="DC160" s="25"/>
      <c r="DD160" s="25"/>
      <c r="DE160" s="25"/>
      <c r="DG160" s="5">
        <v>0</v>
      </c>
      <c r="DH160" s="25"/>
      <c r="DI160" s="25"/>
    </row>
    <row r="161" spans="1:113">
      <c r="A161" s="1">
        <v>2025</v>
      </c>
      <c r="B161" s="4">
        <f>+BD!M163</f>
        <v>0</v>
      </c>
      <c r="I161" s="3" t="s">
        <v>159</v>
      </c>
      <c r="T161" s="1" t="s">
        <v>159</v>
      </c>
      <c r="AE161" s="1" t="s">
        <v>159</v>
      </c>
      <c r="AP161" s="1" t="s">
        <v>159</v>
      </c>
      <c r="BA161" s="5">
        <f t="shared" si="12"/>
        <v>0</v>
      </c>
      <c r="BB161" s="1" t="s">
        <v>159</v>
      </c>
      <c r="BE161" s="3">
        <f>Tabla1[[#This Row],[TIEMPO PRORROGADO HASTA
(1)]]-Tabla1[[#This Row],[TIEMPO PRORROGADO DESDE
(1)]]</f>
        <v>0</v>
      </c>
      <c r="BJ161" s="1" t="s">
        <v>159</v>
      </c>
      <c r="BM161" s="1">
        <f t="shared" si="13"/>
        <v>0</v>
      </c>
      <c r="BR161" s="1" t="s">
        <v>159</v>
      </c>
      <c r="BU161" s="3">
        <f t="shared" si="14"/>
        <v>0</v>
      </c>
      <c r="BZ161" s="3">
        <f t="shared" si="15"/>
        <v>0</v>
      </c>
      <c r="CA161" s="3" t="s">
        <v>159</v>
      </c>
      <c r="CF161" s="3" t="s">
        <v>159</v>
      </c>
      <c r="CN161" s="25"/>
      <c r="CO161" s="25"/>
      <c r="CP161" s="25"/>
      <c r="CR161" s="5">
        <v>0</v>
      </c>
      <c r="CS161" s="25"/>
      <c r="CT161" s="25"/>
      <c r="CU161" s="25"/>
      <c r="CW161" s="5">
        <v>0</v>
      </c>
      <c r="CX161" s="25"/>
      <c r="CY161" s="25"/>
      <c r="CZ161" s="25"/>
      <c r="DB161" s="5">
        <v>0</v>
      </c>
      <c r="DC161" s="25"/>
      <c r="DD161" s="25"/>
      <c r="DE161" s="25"/>
      <c r="DG161" s="5">
        <v>0</v>
      </c>
      <c r="DH161" s="25"/>
      <c r="DI161" s="25"/>
    </row>
    <row r="162" spans="1:113">
      <c r="A162" s="1">
        <v>2025</v>
      </c>
      <c r="B162" s="4">
        <f>+BD!M164</f>
        <v>0</v>
      </c>
      <c r="I162" s="3" t="s">
        <v>159</v>
      </c>
      <c r="T162" s="1" t="s">
        <v>159</v>
      </c>
      <c r="AE162" s="1" t="s">
        <v>159</v>
      </c>
      <c r="AP162" s="1" t="s">
        <v>159</v>
      </c>
      <c r="BA162" s="5">
        <f t="shared" si="12"/>
        <v>0</v>
      </c>
      <c r="BB162" s="1" t="s">
        <v>159</v>
      </c>
      <c r="BE162" s="3">
        <f>Tabla1[[#This Row],[TIEMPO PRORROGADO HASTA
(1)]]-Tabla1[[#This Row],[TIEMPO PRORROGADO DESDE
(1)]]</f>
        <v>0</v>
      </c>
      <c r="BJ162" s="1" t="s">
        <v>159</v>
      </c>
      <c r="BM162" s="1">
        <f t="shared" si="13"/>
        <v>0</v>
      </c>
      <c r="BR162" s="1" t="s">
        <v>159</v>
      </c>
      <c r="BU162" s="3">
        <f t="shared" si="14"/>
        <v>0</v>
      </c>
      <c r="BZ162" s="3">
        <f t="shared" si="15"/>
        <v>0</v>
      </c>
      <c r="CA162" s="3" t="s">
        <v>159</v>
      </c>
      <c r="CF162" s="3" t="s">
        <v>159</v>
      </c>
      <c r="CN162" s="25"/>
      <c r="CO162" s="25"/>
      <c r="CP162" s="25"/>
      <c r="CR162" s="5">
        <v>0</v>
      </c>
      <c r="CS162" s="25"/>
      <c r="CT162" s="25"/>
      <c r="CU162" s="25"/>
      <c r="CW162" s="5">
        <v>0</v>
      </c>
      <c r="CX162" s="25"/>
      <c r="CY162" s="25"/>
      <c r="CZ162" s="25"/>
      <c r="DB162" s="5">
        <v>0</v>
      </c>
      <c r="DC162" s="25"/>
      <c r="DD162" s="25"/>
      <c r="DE162" s="25"/>
      <c r="DG162" s="5">
        <v>0</v>
      </c>
      <c r="DH162" s="25"/>
      <c r="DI162" s="25"/>
    </row>
    <row r="163" spans="1:113">
      <c r="A163" s="1">
        <v>2025</v>
      </c>
      <c r="B163" s="4">
        <f>+BD!M165</f>
        <v>0</v>
      </c>
      <c r="I163" s="3" t="s">
        <v>159</v>
      </c>
      <c r="T163" s="1" t="s">
        <v>159</v>
      </c>
      <c r="AE163" s="1" t="s">
        <v>159</v>
      </c>
      <c r="AP163" s="1" t="s">
        <v>159</v>
      </c>
      <c r="BA163" s="5">
        <f t="shared" si="12"/>
        <v>0</v>
      </c>
      <c r="BB163" s="1" t="s">
        <v>159</v>
      </c>
      <c r="BE163" s="3">
        <f>Tabla1[[#This Row],[TIEMPO PRORROGADO HASTA
(1)]]-Tabla1[[#This Row],[TIEMPO PRORROGADO DESDE
(1)]]</f>
        <v>0</v>
      </c>
      <c r="BJ163" s="1" t="s">
        <v>159</v>
      </c>
      <c r="BM163" s="1">
        <f t="shared" si="13"/>
        <v>0</v>
      </c>
      <c r="BR163" s="1" t="s">
        <v>159</v>
      </c>
      <c r="BU163" s="3">
        <f t="shared" si="14"/>
        <v>0</v>
      </c>
      <c r="BZ163" s="3">
        <f t="shared" si="15"/>
        <v>0</v>
      </c>
      <c r="CA163" s="3" t="s">
        <v>159</v>
      </c>
      <c r="CF163" s="3" t="s">
        <v>159</v>
      </c>
      <c r="CN163" s="25"/>
      <c r="CO163" s="25"/>
      <c r="CP163" s="25"/>
      <c r="CR163" s="5">
        <v>0</v>
      </c>
      <c r="CS163" s="25"/>
      <c r="CT163" s="25"/>
      <c r="CU163" s="25"/>
      <c r="CW163" s="5">
        <v>0</v>
      </c>
      <c r="CX163" s="25"/>
      <c r="CY163" s="25"/>
      <c r="CZ163" s="25"/>
      <c r="DB163" s="5">
        <v>0</v>
      </c>
      <c r="DC163" s="25"/>
      <c r="DD163" s="25"/>
      <c r="DE163" s="25"/>
      <c r="DG163" s="5">
        <v>0</v>
      </c>
      <c r="DH163" s="25"/>
      <c r="DI163" s="25"/>
    </row>
    <row r="164" spans="1:113">
      <c r="A164" s="1">
        <v>2025</v>
      </c>
      <c r="B164" s="4">
        <f>+BD!M166</f>
        <v>0</v>
      </c>
      <c r="I164" s="3" t="s">
        <v>159</v>
      </c>
      <c r="T164" s="1" t="s">
        <v>159</v>
      </c>
      <c r="AE164" s="1" t="s">
        <v>159</v>
      </c>
      <c r="AP164" s="1" t="s">
        <v>159</v>
      </c>
      <c r="BA164" s="5">
        <f t="shared" si="12"/>
        <v>0</v>
      </c>
      <c r="BB164" s="1" t="s">
        <v>159</v>
      </c>
      <c r="BE164" s="3">
        <f>Tabla1[[#This Row],[TIEMPO PRORROGADO HASTA
(1)]]-Tabla1[[#This Row],[TIEMPO PRORROGADO DESDE
(1)]]</f>
        <v>0</v>
      </c>
      <c r="BJ164" s="1" t="s">
        <v>159</v>
      </c>
      <c r="BM164" s="1">
        <f t="shared" si="13"/>
        <v>0</v>
      </c>
      <c r="BR164" s="1" t="s">
        <v>159</v>
      </c>
      <c r="BU164" s="3">
        <f t="shared" si="14"/>
        <v>0</v>
      </c>
      <c r="BZ164" s="3">
        <f t="shared" si="15"/>
        <v>0</v>
      </c>
      <c r="CA164" s="3" t="s">
        <v>159</v>
      </c>
      <c r="CF164" s="3" t="s">
        <v>159</v>
      </c>
      <c r="CN164" s="25"/>
      <c r="CO164" s="25"/>
      <c r="CP164" s="25"/>
      <c r="CR164" s="5">
        <v>0</v>
      </c>
      <c r="CS164" s="25"/>
      <c r="CT164" s="25"/>
      <c r="CU164" s="25"/>
      <c r="CW164" s="5">
        <v>0</v>
      </c>
      <c r="CX164" s="25"/>
      <c r="CY164" s="25"/>
      <c r="CZ164" s="25"/>
      <c r="DB164" s="5">
        <v>0</v>
      </c>
      <c r="DC164" s="25"/>
      <c r="DD164" s="25"/>
      <c r="DE164" s="25"/>
      <c r="DG164" s="5">
        <v>0</v>
      </c>
      <c r="DH164" s="25"/>
      <c r="DI164" s="25"/>
    </row>
    <row r="165" spans="1:113">
      <c r="A165" s="1">
        <v>2025</v>
      </c>
      <c r="B165" s="4">
        <f>+BD!M167</f>
        <v>0</v>
      </c>
      <c r="I165" s="3" t="s">
        <v>159</v>
      </c>
      <c r="T165" s="1" t="s">
        <v>159</v>
      </c>
      <c r="AE165" s="1" t="s">
        <v>159</v>
      </c>
      <c r="AP165" s="1" t="s">
        <v>159</v>
      </c>
      <c r="BA165" s="5">
        <f t="shared" si="12"/>
        <v>0</v>
      </c>
      <c r="BB165" s="1" t="s">
        <v>159</v>
      </c>
      <c r="BE165" s="3">
        <f>Tabla1[[#This Row],[TIEMPO PRORROGADO HASTA
(1)]]-Tabla1[[#This Row],[TIEMPO PRORROGADO DESDE
(1)]]</f>
        <v>0</v>
      </c>
      <c r="BJ165" s="1" t="s">
        <v>159</v>
      </c>
      <c r="BM165" s="1">
        <f t="shared" si="13"/>
        <v>0</v>
      </c>
      <c r="BR165" s="1" t="s">
        <v>159</v>
      </c>
      <c r="BU165" s="3">
        <f t="shared" si="14"/>
        <v>0</v>
      </c>
      <c r="BZ165" s="3">
        <f t="shared" si="15"/>
        <v>0</v>
      </c>
      <c r="CA165" s="3" t="s">
        <v>159</v>
      </c>
      <c r="CF165" s="3" t="s">
        <v>159</v>
      </c>
      <c r="CN165" s="25"/>
      <c r="CO165" s="25"/>
      <c r="CP165" s="25"/>
      <c r="CR165" s="5">
        <v>0</v>
      </c>
      <c r="CS165" s="25"/>
      <c r="CT165" s="25"/>
      <c r="CU165" s="25"/>
      <c r="CW165" s="5">
        <v>0</v>
      </c>
      <c r="CX165" s="25"/>
      <c r="CY165" s="25"/>
      <c r="CZ165" s="25"/>
      <c r="DB165" s="5">
        <v>0</v>
      </c>
      <c r="DC165" s="25"/>
      <c r="DD165" s="25"/>
      <c r="DE165" s="25"/>
      <c r="DG165" s="5">
        <v>0</v>
      </c>
      <c r="DH165" s="25"/>
      <c r="DI165" s="25"/>
    </row>
    <row r="166" spans="1:113">
      <c r="A166" s="1">
        <v>2025</v>
      </c>
      <c r="B166" s="4">
        <f>+BD!M168</f>
        <v>0</v>
      </c>
      <c r="I166" s="3" t="s">
        <v>159</v>
      </c>
      <c r="T166" s="1" t="s">
        <v>159</v>
      </c>
      <c r="AE166" s="1" t="s">
        <v>159</v>
      </c>
      <c r="AP166" s="1" t="s">
        <v>159</v>
      </c>
      <c r="BA166" s="5">
        <f t="shared" si="12"/>
        <v>0</v>
      </c>
      <c r="BB166" s="1" t="s">
        <v>159</v>
      </c>
      <c r="BE166" s="3">
        <f>Tabla1[[#This Row],[TIEMPO PRORROGADO HASTA
(1)]]-Tabla1[[#This Row],[TIEMPO PRORROGADO DESDE
(1)]]</f>
        <v>0</v>
      </c>
      <c r="BJ166" s="1" t="s">
        <v>159</v>
      </c>
      <c r="BM166" s="1">
        <f t="shared" si="13"/>
        <v>0</v>
      </c>
      <c r="BR166" s="1" t="s">
        <v>159</v>
      </c>
      <c r="BU166" s="3">
        <f t="shared" si="14"/>
        <v>0</v>
      </c>
      <c r="BZ166" s="3">
        <f t="shared" si="15"/>
        <v>0</v>
      </c>
      <c r="CA166" s="3" t="s">
        <v>159</v>
      </c>
      <c r="CF166" s="3" t="s">
        <v>159</v>
      </c>
      <c r="CN166" s="25"/>
      <c r="CO166" s="25"/>
      <c r="CP166" s="25"/>
      <c r="CR166" s="5">
        <v>0</v>
      </c>
      <c r="CS166" s="25"/>
      <c r="CT166" s="25"/>
      <c r="CU166" s="25"/>
      <c r="CW166" s="5">
        <v>0</v>
      </c>
      <c r="CX166" s="25"/>
      <c r="CY166" s="25"/>
      <c r="CZ166" s="25"/>
      <c r="DB166" s="5">
        <v>0</v>
      </c>
      <c r="DC166" s="25"/>
      <c r="DD166" s="25"/>
      <c r="DE166" s="25"/>
      <c r="DG166" s="5">
        <v>0</v>
      </c>
      <c r="DH166" s="25"/>
      <c r="DI166" s="25"/>
    </row>
    <row r="167" spans="1:113">
      <c r="A167" s="1">
        <v>2025</v>
      </c>
      <c r="B167" s="4">
        <f>+BD!M169</f>
        <v>0</v>
      </c>
      <c r="I167" s="3" t="s">
        <v>159</v>
      </c>
      <c r="T167" s="1" t="s">
        <v>159</v>
      </c>
      <c r="AE167" s="1" t="s">
        <v>159</v>
      </c>
      <c r="AP167" s="1" t="s">
        <v>159</v>
      </c>
      <c r="BA167" s="5">
        <f t="shared" si="12"/>
        <v>0</v>
      </c>
      <c r="BB167" s="1" t="s">
        <v>159</v>
      </c>
      <c r="BE167" s="3">
        <f>Tabla1[[#This Row],[TIEMPO PRORROGADO HASTA
(1)]]-Tabla1[[#This Row],[TIEMPO PRORROGADO DESDE
(1)]]</f>
        <v>0</v>
      </c>
      <c r="BJ167" s="1" t="s">
        <v>159</v>
      </c>
      <c r="BM167" s="1">
        <f t="shared" si="13"/>
        <v>0</v>
      </c>
      <c r="BR167" s="1" t="s">
        <v>159</v>
      </c>
      <c r="BU167" s="3">
        <f t="shared" si="14"/>
        <v>0</v>
      </c>
      <c r="BZ167" s="3">
        <f t="shared" si="15"/>
        <v>0</v>
      </c>
      <c r="CA167" s="3" t="s">
        <v>159</v>
      </c>
      <c r="CF167" s="3" t="s">
        <v>159</v>
      </c>
      <c r="CN167" s="25"/>
      <c r="CO167" s="25"/>
      <c r="CP167" s="25"/>
      <c r="CR167" s="5">
        <v>0</v>
      </c>
      <c r="CS167" s="25"/>
      <c r="CT167" s="25"/>
      <c r="CU167" s="25"/>
      <c r="CW167" s="5">
        <v>0</v>
      </c>
      <c r="CX167" s="25"/>
      <c r="CY167" s="25"/>
      <c r="CZ167" s="25"/>
      <c r="DB167" s="5">
        <v>0</v>
      </c>
      <c r="DC167" s="25"/>
      <c r="DD167" s="25"/>
      <c r="DE167" s="25"/>
      <c r="DG167" s="5">
        <v>0</v>
      </c>
      <c r="DH167" s="25"/>
      <c r="DI167" s="25"/>
    </row>
    <row r="168" spans="1:113">
      <c r="A168" s="1">
        <v>2025</v>
      </c>
      <c r="B168" s="4">
        <f>+BD!M170</f>
        <v>0</v>
      </c>
      <c r="I168" s="3" t="s">
        <v>159</v>
      </c>
      <c r="T168" s="1" t="s">
        <v>159</v>
      </c>
      <c r="AE168" s="1" t="s">
        <v>159</v>
      </c>
      <c r="AP168" s="1" t="s">
        <v>159</v>
      </c>
      <c r="BA168" s="5">
        <f t="shared" si="12"/>
        <v>0</v>
      </c>
      <c r="BB168" s="1" t="s">
        <v>159</v>
      </c>
      <c r="BE168" s="3">
        <f>Tabla1[[#This Row],[TIEMPO PRORROGADO HASTA
(1)]]-Tabla1[[#This Row],[TIEMPO PRORROGADO DESDE
(1)]]</f>
        <v>0</v>
      </c>
      <c r="BJ168" s="1" t="s">
        <v>159</v>
      </c>
      <c r="BM168" s="1">
        <f t="shared" si="13"/>
        <v>0</v>
      </c>
      <c r="BR168" s="1" t="s">
        <v>159</v>
      </c>
      <c r="BU168" s="3">
        <f t="shared" si="14"/>
        <v>0</v>
      </c>
      <c r="BZ168" s="3">
        <f t="shared" si="15"/>
        <v>0</v>
      </c>
      <c r="CA168" s="3" t="s">
        <v>159</v>
      </c>
      <c r="CF168" s="3" t="s">
        <v>159</v>
      </c>
      <c r="CN168" s="25"/>
      <c r="CO168" s="25"/>
      <c r="CP168" s="25"/>
      <c r="CR168" s="5">
        <v>0</v>
      </c>
      <c r="CS168" s="25"/>
      <c r="CT168" s="25"/>
      <c r="CU168" s="25"/>
      <c r="CW168" s="5">
        <v>0</v>
      </c>
      <c r="CX168" s="25"/>
      <c r="CY168" s="25"/>
      <c r="CZ168" s="25"/>
      <c r="DB168" s="5">
        <v>0</v>
      </c>
      <c r="DC168" s="25"/>
      <c r="DD168" s="25"/>
      <c r="DE168" s="25"/>
      <c r="DG168" s="5">
        <v>0</v>
      </c>
      <c r="DH168" s="25"/>
      <c r="DI168" s="25"/>
    </row>
    <row r="169" spans="1:113">
      <c r="A169" s="1">
        <v>2025</v>
      </c>
      <c r="B169" s="4">
        <f>+BD!M171</f>
        <v>0</v>
      </c>
      <c r="I169" s="3" t="s">
        <v>159</v>
      </c>
      <c r="T169" s="1" t="s">
        <v>159</v>
      </c>
      <c r="AE169" s="1" t="s">
        <v>159</v>
      </c>
      <c r="AP169" s="1" t="s">
        <v>159</v>
      </c>
      <c r="BA169" s="5">
        <f t="shared" si="12"/>
        <v>0</v>
      </c>
      <c r="BB169" s="1" t="s">
        <v>159</v>
      </c>
      <c r="BE169" s="3">
        <f>Tabla1[[#This Row],[TIEMPO PRORROGADO HASTA
(1)]]-Tabla1[[#This Row],[TIEMPO PRORROGADO DESDE
(1)]]</f>
        <v>0</v>
      </c>
      <c r="BJ169" s="1" t="s">
        <v>159</v>
      </c>
      <c r="BM169" s="1">
        <f t="shared" si="13"/>
        <v>0</v>
      </c>
      <c r="BR169" s="1" t="s">
        <v>159</v>
      </c>
      <c r="BU169" s="3">
        <f t="shared" si="14"/>
        <v>0</v>
      </c>
      <c r="BZ169" s="3">
        <f t="shared" si="15"/>
        <v>0</v>
      </c>
      <c r="CA169" s="3" t="s">
        <v>159</v>
      </c>
      <c r="CF169" s="3" t="s">
        <v>159</v>
      </c>
      <c r="CN169" s="25"/>
      <c r="CO169" s="25"/>
      <c r="CP169" s="25"/>
      <c r="CR169" s="5">
        <v>0</v>
      </c>
      <c r="CS169" s="25"/>
      <c r="CT169" s="25"/>
      <c r="CU169" s="25"/>
      <c r="CW169" s="5">
        <v>0</v>
      </c>
      <c r="CX169" s="25"/>
      <c r="CY169" s="25"/>
      <c r="CZ169" s="25"/>
      <c r="DB169" s="5">
        <v>0</v>
      </c>
      <c r="DC169" s="25"/>
      <c r="DD169" s="25"/>
      <c r="DE169" s="25"/>
      <c r="DG169" s="5">
        <v>0</v>
      </c>
      <c r="DH169" s="25"/>
      <c r="DI169" s="25"/>
    </row>
    <row r="170" spans="1:113">
      <c r="A170" s="1">
        <v>2025</v>
      </c>
      <c r="B170" s="4">
        <f>+BD!M172</f>
        <v>0</v>
      </c>
      <c r="I170" s="3" t="s">
        <v>159</v>
      </c>
      <c r="T170" s="1" t="s">
        <v>159</v>
      </c>
      <c r="AE170" s="1" t="s">
        <v>159</v>
      </c>
      <c r="AP170" s="1" t="s">
        <v>159</v>
      </c>
      <c r="BA170" s="5">
        <f t="shared" si="12"/>
        <v>0</v>
      </c>
      <c r="BB170" s="1" t="s">
        <v>159</v>
      </c>
      <c r="BE170" s="3">
        <f>Tabla1[[#This Row],[TIEMPO PRORROGADO HASTA
(1)]]-Tabla1[[#This Row],[TIEMPO PRORROGADO DESDE
(1)]]</f>
        <v>0</v>
      </c>
      <c r="BJ170" s="1" t="s">
        <v>159</v>
      </c>
      <c r="BM170" s="1">
        <f t="shared" si="13"/>
        <v>0</v>
      </c>
      <c r="BR170" s="1" t="s">
        <v>159</v>
      </c>
      <c r="BU170" s="3">
        <f t="shared" si="14"/>
        <v>0</v>
      </c>
      <c r="BZ170" s="3">
        <f t="shared" si="15"/>
        <v>0</v>
      </c>
      <c r="CA170" s="3" t="s">
        <v>159</v>
      </c>
      <c r="CF170" s="3" t="s">
        <v>159</v>
      </c>
      <c r="CN170" s="25"/>
      <c r="CO170" s="25"/>
      <c r="CP170" s="25"/>
      <c r="CR170" s="5">
        <v>0</v>
      </c>
      <c r="CS170" s="25"/>
      <c r="CT170" s="25"/>
      <c r="CU170" s="25"/>
      <c r="CW170" s="5">
        <v>0</v>
      </c>
      <c r="CX170" s="25"/>
      <c r="CY170" s="25"/>
      <c r="CZ170" s="25"/>
      <c r="DB170" s="5">
        <v>0</v>
      </c>
      <c r="DC170" s="25"/>
      <c r="DD170" s="25"/>
      <c r="DE170" s="25"/>
      <c r="DG170" s="5">
        <v>0</v>
      </c>
      <c r="DH170" s="25"/>
      <c r="DI170" s="25"/>
    </row>
    <row r="171" spans="1:113">
      <c r="A171" s="1">
        <v>2025</v>
      </c>
      <c r="B171" s="4">
        <f>+BD!M173</f>
        <v>0</v>
      </c>
      <c r="I171" s="3" t="s">
        <v>159</v>
      </c>
      <c r="T171" s="1" t="s">
        <v>159</v>
      </c>
      <c r="AE171" s="1" t="s">
        <v>159</v>
      </c>
      <c r="AP171" s="1" t="s">
        <v>159</v>
      </c>
      <c r="BA171" s="5">
        <f t="shared" si="12"/>
        <v>0</v>
      </c>
      <c r="BB171" s="1" t="s">
        <v>159</v>
      </c>
      <c r="BE171" s="3">
        <f>Tabla1[[#This Row],[TIEMPO PRORROGADO HASTA
(1)]]-Tabla1[[#This Row],[TIEMPO PRORROGADO DESDE
(1)]]</f>
        <v>0</v>
      </c>
      <c r="BJ171" s="1" t="s">
        <v>159</v>
      </c>
      <c r="BM171" s="1">
        <f t="shared" si="13"/>
        <v>0</v>
      </c>
      <c r="BR171" s="1" t="s">
        <v>159</v>
      </c>
      <c r="BU171" s="3">
        <f t="shared" si="14"/>
        <v>0</v>
      </c>
      <c r="BZ171" s="3">
        <f t="shared" si="15"/>
        <v>0</v>
      </c>
      <c r="CA171" s="3" t="s">
        <v>159</v>
      </c>
      <c r="CF171" s="3" t="s">
        <v>159</v>
      </c>
      <c r="CN171" s="25"/>
      <c r="CO171" s="25"/>
      <c r="CP171" s="25"/>
      <c r="CR171" s="5">
        <v>0</v>
      </c>
      <c r="CS171" s="25"/>
      <c r="CT171" s="25"/>
      <c r="CU171" s="25"/>
      <c r="CW171" s="5">
        <v>0</v>
      </c>
      <c r="CX171" s="25"/>
      <c r="CY171" s="25"/>
      <c r="CZ171" s="25"/>
      <c r="DB171" s="5">
        <v>0</v>
      </c>
      <c r="DC171" s="25"/>
      <c r="DD171" s="25"/>
      <c r="DE171" s="25"/>
      <c r="DG171" s="5">
        <v>0</v>
      </c>
      <c r="DH171" s="25"/>
      <c r="DI171" s="25"/>
    </row>
    <row r="172" spans="1:113">
      <c r="A172" s="1">
        <v>2025</v>
      </c>
      <c r="B172" s="4">
        <f>+BD!M174</f>
        <v>0</v>
      </c>
      <c r="I172" s="3" t="s">
        <v>159</v>
      </c>
      <c r="T172" s="1" t="s">
        <v>159</v>
      </c>
      <c r="AE172" s="1" t="s">
        <v>159</v>
      </c>
      <c r="AP172" s="1" t="s">
        <v>159</v>
      </c>
      <c r="BA172" s="5">
        <f t="shared" si="12"/>
        <v>0</v>
      </c>
      <c r="BB172" s="1" t="s">
        <v>159</v>
      </c>
      <c r="BE172" s="3">
        <f>Tabla1[[#This Row],[TIEMPO PRORROGADO HASTA
(1)]]-Tabla1[[#This Row],[TIEMPO PRORROGADO DESDE
(1)]]</f>
        <v>0</v>
      </c>
      <c r="BJ172" s="1" t="s">
        <v>159</v>
      </c>
      <c r="BM172" s="1">
        <f t="shared" si="13"/>
        <v>0</v>
      </c>
      <c r="BR172" s="1" t="s">
        <v>159</v>
      </c>
      <c r="BU172" s="3">
        <f t="shared" si="14"/>
        <v>0</v>
      </c>
      <c r="BZ172" s="3">
        <f t="shared" si="15"/>
        <v>0</v>
      </c>
      <c r="CA172" s="3" t="s">
        <v>159</v>
      </c>
      <c r="CF172" s="3" t="s">
        <v>159</v>
      </c>
      <c r="CN172" s="25"/>
      <c r="CO172" s="25"/>
      <c r="CP172" s="25"/>
      <c r="CR172" s="5">
        <v>0</v>
      </c>
      <c r="CS172" s="25"/>
      <c r="CT172" s="25"/>
      <c r="CU172" s="25"/>
      <c r="CW172" s="5">
        <v>0</v>
      </c>
      <c r="CX172" s="25"/>
      <c r="CY172" s="25"/>
      <c r="CZ172" s="25"/>
      <c r="DB172" s="5">
        <v>0</v>
      </c>
      <c r="DC172" s="25"/>
      <c r="DD172" s="25"/>
      <c r="DE172" s="25"/>
      <c r="DG172" s="5">
        <v>0</v>
      </c>
      <c r="DH172" s="25"/>
      <c r="DI172" s="25"/>
    </row>
    <row r="173" spans="1:113">
      <c r="A173" s="1">
        <v>2025</v>
      </c>
      <c r="B173" s="4">
        <f>+BD!M175</f>
        <v>0</v>
      </c>
      <c r="I173" s="3" t="s">
        <v>159</v>
      </c>
      <c r="T173" s="1" t="s">
        <v>159</v>
      </c>
      <c r="AE173" s="1" t="s">
        <v>159</v>
      </c>
      <c r="AP173" s="1" t="s">
        <v>159</v>
      </c>
      <c r="BA173" s="5">
        <f t="shared" si="12"/>
        <v>0</v>
      </c>
      <c r="BB173" s="1" t="s">
        <v>159</v>
      </c>
      <c r="BE173" s="3">
        <f>Tabla1[[#This Row],[TIEMPO PRORROGADO HASTA
(1)]]-Tabla1[[#This Row],[TIEMPO PRORROGADO DESDE
(1)]]</f>
        <v>0</v>
      </c>
      <c r="BJ173" s="1" t="s">
        <v>159</v>
      </c>
      <c r="BM173" s="1">
        <f t="shared" si="13"/>
        <v>0</v>
      </c>
      <c r="BR173" s="1" t="s">
        <v>159</v>
      </c>
      <c r="BU173" s="3">
        <f t="shared" si="14"/>
        <v>0</v>
      </c>
      <c r="BZ173" s="3">
        <f t="shared" si="15"/>
        <v>0</v>
      </c>
      <c r="CA173" s="3" t="s">
        <v>159</v>
      </c>
      <c r="CF173" s="3" t="s">
        <v>159</v>
      </c>
      <c r="CN173" s="25"/>
      <c r="CO173" s="25"/>
      <c r="CP173" s="25"/>
      <c r="CR173" s="5">
        <v>0</v>
      </c>
      <c r="CS173" s="25"/>
      <c r="CT173" s="25"/>
      <c r="CU173" s="25"/>
      <c r="CW173" s="5">
        <v>0</v>
      </c>
      <c r="CX173" s="25"/>
      <c r="CY173" s="25"/>
      <c r="CZ173" s="25"/>
      <c r="DB173" s="5">
        <v>0</v>
      </c>
      <c r="DC173" s="25"/>
      <c r="DD173" s="25"/>
      <c r="DE173" s="25"/>
      <c r="DG173" s="5">
        <v>0</v>
      </c>
      <c r="DH173" s="25"/>
      <c r="DI173" s="25"/>
    </row>
    <row r="174" spans="1:113">
      <c r="A174" s="1">
        <v>2025</v>
      </c>
      <c r="B174" s="4">
        <f>+BD!M176</f>
        <v>0</v>
      </c>
      <c r="I174" s="3" t="s">
        <v>159</v>
      </c>
      <c r="T174" s="1" t="s">
        <v>159</v>
      </c>
      <c r="AE174" s="1" t="s">
        <v>159</v>
      </c>
      <c r="AP174" s="1" t="s">
        <v>159</v>
      </c>
      <c r="BA174" s="5">
        <f t="shared" si="12"/>
        <v>0</v>
      </c>
      <c r="BB174" s="1" t="s">
        <v>159</v>
      </c>
      <c r="BE174" s="3">
        <f>Tabla1[[#This Row],[TIEMPO PRORROGADO HASTA
(1)]]-Tabla1[[#This Row],[TIEMPO PRORROGADO DESDE
(1)]]</f>
        <v>0</v>
      </c>
      <c r="BJ174" s="1" t="s">
        <v>159</v>
      </c>
      <c r="BM174" s="1">
        <f t="shared" si="13"/>
        <v>0</v>
      </c>
      <c r="BR174" s="1" t="s">
        <v>159</v>
      </c>
      <c r="BU174" s="3">
        <f t="shared" si="14"/>
        <v>0</v>
      </c>
      <c r="BZ174" s="3">
        <f t="shared" si="15"/>
        <v>0</v>
      </c>
      <c r="CA174" s="3" t="s">
        <v>159</v>
      </c>
      <c r="CF174" s="3" t="s">
        <v>159</v>
      </c>
      <c r="CN174" s="25"/>
      <c r="CO174" s="25"/>
      <c r="CP174" s="25"/>
      <c r="CR174" s="5">
        <v>0</v>
      </c>
      <c r="CS174" s="25"/>
      <c r="CT174" s="25"/>
      <c r="CU174" s="25"/>
      <c r="CW174" s="5">
        <v>0</v>
      </c>
      <c r="CX174" s="25"/>
      <c r="CY174" s="25"/>
      <c r="CZ174" s="25"/>
      <c r="DB174" s="5">
        <v>0</v>
      </c>
      <c r="DC174" s="25"/>
      <c r="DD174" s="25"/>
      <c r="DE174" s="25"/>
      <c r="DG174" s="5">
        <v>0</v>
      </c>
      <c r="DH174" s="25"/>
      <c r="DI174" s="25"/>
    </row>
    <row r="175" spans="1:113">
      <c r="A175" s="1">
        <v>2025</v>
      </c>
      <c r="B175" s="4">
        <f>+BD!M177</f>
        <v>0</v>
      </c>
      <c r="I175" s="3" t="s">
        <v>159</v>
      </c>
      <c r="T175" s="1" t="s">
        <v>159</v>
      </c>
      <c r="AE175" s="1" t="s">
        <v>159</v>
      </c>
      <c r="AP175" s="1" t="s">
        <v>159</v>
      </c>
      <c r="BA175" s="5">
        <f t="shared" si="12"/>
        <v>0</v>
      </c>
      <c r="BB175" s="1" t="s">
        <v>159</v>
      </c>
      <c r="BE175" s="3">
        <f>Tabla1[[#This Row],[TIEMPO PRORROGADO HASTA
(1)]]-Tabla1[[#This Row],[TIEMPO PRORROGADO DESDE
(1)]]</f>
        <v>0</v>
      </c>
      <c r="BJ175" s="1" t="s">
        <v>159</v>
      </c>
      <c r="BM175" s="1">
        <f t="shared" si="13"/>
        <v>0</v>
      </c>
      <c r="BR175" s="1" t="s">
        <v>159</v>
      </c>
      <c r="BU175" s="3">
        <f t="shared" si="14"/>
        <v>0</v>
      </c>
      <c r="BZ175" s="3">
        <f t="shared" si="15"/>
        <v>0</v>
      </c>
      <c r="CA175" s="3" t="s">
        <v>159</v>
      </c>
      <c r="CF175" s="3" t="s">
        <v>159</v>
      </c>
      <c r="CN175" s="25"/>
      <c r="CO175" s="25"/>
      <c r="CP175" s="25"/>
      <c r="CR175" s="5">
        <v>0</v>
      </c>
      <c r="CS175" s="25"/>
      <c r="CT175" s="25"/>
      <c r="CU175" s="25"/>
      <c r="CW175" s="5">
        <v>0</v>
      </c>
      <c r="CX175" s="25"/>
      <c r="CY175" s="25"/>
      <c r="CZ175" s="25"/>
      <c r="DB175" s="5">
        <v>0</v>
      </c>
      <c r="DC175" s="25"/>
      <c r="DD175" s="25"/>
      <c r="DE175" s="25"/>
      <c r="DG175" s="5">
        <v>0</v>
      </c>
      <c r="DH175" s="25"/>
      <c r="DI175" s="25"/>
    </row>
    <row r="176" spans="1:113">
      <c r="A176" s="1">
        <v>2025</v>
      </c>
      <c r="B176" s="4">
        <f>+BD!M178</f>
        <v>0</v>
      </c>
      <c r="I176" s="3" t="s">
        <v>159</v>
      </c>
      <c r="T176" s="1" t="s">
        <v>159</v>
      </c>
      <c r="AE176" s="1" t="s">
        <v>159</v>
      </c>
      <c r="AP176" s="1" t="s">
        <v>159</v>
      </c>
      <c r="BA176" s="5">
        <f t="shared" si="12"/>
        <v>0</v>
      </c>
      <c r="BB176" s="1" t="s">
        <v>159</v>
      </c>
      <c r="BE176" s="3">
        <f>Tabla1[[#This Row],[TIEMPO PRORROGADO HASTA
(1)]]-Tabla1[[#This Row],[TIEMPO PRORROGADO DESDE
(1)]]</f>
        <v>0</v>
      </c>
      <c r="BJ176" s="1" t="s">
        <v>159</v>
      </c>
      <c r="BM176" s="1">
        <f t="shared" si="13"/>
        <v>0</v>
      </c>
      <c r="BR176" s="1" t="s">
        <v>159</v>
      </c>
      <c r="BU176" s="3">
        <f t="shared" si="14"/>
        <v>0</v>
      </c>
      <c r="BZ176" s="3">
        <f t="shared" si="15"/>
        <v>0</v>
      </c>
      <c r="CA176" s="3" t="s">
        <v>159</v>
      </c>
      <c r="CF176" s="3" t="s">
        <v>159</v>
      </c>
      <c r="CN176" s="25"/>
      <c r="CO176" s="25"/>
      <c r="CP176" s="25"/>
      <c r="CR176" s="5">
        <v>0</v>
      </c>
      <c r="CS176" s="25"/>
      <c r="CT176" s="25"/>
      <c r="CU176" s="25"/>
      <c r="CW176" s="5">
        <v>0</v>
      </c>
      <c r="CX176" s="25"/>
      <c r="CY176" s="25"/>
      <c r="CZ176" s="25"/>
      <c r="DB176" s="5">
        <v>0</v>
      </c>
      <c r="DC176" s="25"/>
      <c r="DD176" s="25"/>
      <c r="DE176" s="25"/>
      <c r="DG176" s="5">
        <v>0</v>
      </c>
      <c r="DH176" s="25"/>
      <c r="DI176" s="25"/>
    </row>
    <row r="177" spans="1:113">
      <c r="A177" s="1">
        <v>2025</v>
      </c>
      <c r="B177" s="4">
        <f>+BD!M179</f>
        <v>0</v>
      </c>
      <c r="I177" s="3" t="s">
        <v>159</v>
      </c>
      <c r="T177" s="1" t="s">
        <v>159</v>
      </c>
      <c r="AE177" s="1" t="s">
        <v>159</v>
      </c>
      <c r="AP177" s="1" t="s">
        <v>159</v>
      </c>
      <c r="BA177" s="5">
        <f t="shared" si="12"/>
        <v>0</v>
      </c>
      <c r="BB177" s="1" t="s">
        <v>159</v>
      </c>
      <c r="BE177" s="3">
        <f>Tabla1[[#This Row],[TIEMPO PRORROGADO HASTA
(1)]]-Tabla1[[#This Row],[TIEMPO PRORROGADO DESDE
(1)]]</f>
        <v>0</v>
      </c>
      <c r="BJ177" s="1" t="s">
        <v>159</v>
      </c>
      <c r="BM177" s="1">
        <f t="shared" si="13"/>
        <v>0</v>
      </c>
      <c r="BR177" s="1" t="s">
        <v>159</v>
      </c>
      <c r="BU177" s="3">
        <f t="shared" si="14"/>
        <v>0</v>
      </c>
      <c r="BZ177" s="3">
        <f t="shared" si="15"/>
        <v>0</v>
      </c>
      <c r="CA177" s="3" t="s">
        <v>159</v>
      </c>
      <c r="CF177" s="3" t="s">
        <v>159</v>
      </c>
      <c r="CN177" s="25"/>
      <c r="CO177" s="25"/>
      <c r="CP177" s="25"/>
      <c r="CR177" s="5">
        <v>0</v>
      </c>
      <c r="CS177" s="25"/>
      <c r="CT177" s="25"/>
      <c r="CU177" s="25"/>
      <c r="CW177" s="5">
        <v>0</v>
      </c>
      <c r="CX177" s="25"/>
      <c r="CY177" s="25"/>
      <c r="CZ177" s="25"/>
      <c r="DB177" s="5">
        <v>0</v>
      </c>
      <c r="DC177" s="25"/>
      <c r="DD177" s="25"/>
      <c r="DE177" s="25"/>
      <c r="DG177" s="5">
        <v>0</v>
      </c>
      <c r="DH177" s="25"/>
      <c r="DI177" s="25"/>
    </row>
    <row r="178" spans="1:113">
      <c r="A178" s="1">
        <v>2025</v>
      </c>
      <c r="B178" s="4">
        <f>+BD!M180</f>
        <v>0</v>
      </c>
      <c r="I178" s="3" t="s">
        <v>159</v>
      </c>
      <c r="T178" s="1" t="s">
        <v>159</v>
      </c>
      <c r="AE178" s="1" t="s">
        <v>159</v>
      </c>
      <c r="AP178" s="1" t="s">
        <v>159</v>
      </c>
      <c r="BA178" s="5">
        <f t="shared" si="12"/>
        <v>0</v>
      </c>
      <c r="BB178" s="1" t="s">
        <v>159</v>
      </c>
      <c r="BE178" s="3">
        <f>Tabla1[[#This Row],[TIEMPO PRORROGADO HASTA
(1)]]-Tabla1[[#This Row],[TIEMPO PRORROGADO DESDE
(1)]]</f>
        <v>0</v>
      </c>
      <c r="BJ178" s="1" t="s">
        <v>159</v>
      </c>
      <c r="BM178" s="1">
        <f t="shared" si="13"/>
        <v>0</v>
      </c>
      <c r="BR178" s="1" t="s">
        <v>159</v>
      </c>
      <c r="BU178" s="3">
        <f t="shared" si="14"/>
        <v>0</v>
      </c>
      <c r="BZ178" s="3">
        <f t="shared" si="15"/>
        <v>0</v>
      </c>
      <c r="CA178" s="3" t="s">
        <v>159</v>
      </c>
      <c r="CF178" s="3" t="s">
        <v>159</v>
      </c>
      <c r="CN178" s="25"/>
      <c r="CO178" s="25"/>
      <c r="CP178" s="25"/>
      <c r="CR178" s="5">
        <v>0</v>
      </c>
      <c r="CS178" s="25"/>
      <c r="CT178" s="25"/>
      <c r="CU178" s="25"/>
      <c r="CW178" s="5">
        <v>0</v>
      </c>
      <c r="CX178" s="25"/>
      <c r="CY178" s="25"/>
      <c r="CZ178" s="25"/>
      <c r="DB178" s="5">
        <v>0</v>
      </c>
      <c r="DC178" s="25"/>
      <c r="DD178" s="25"/>
      <c r="DE178" s="25"/>
      <c r="DG178" s="5">
        <v>0</v>
      </c>
      <c r="DH178" s="25"/>
      <c r="DI178" s="25"/>
    </row>
    <row r="179" spans="1:113">
      <c r="A179" s="1">
        <v>2025</v>
      </c>
      <c r="B179" s="4">
        <f>+BD!M181</f>
        <v>0</v>
      </c>
      <c r="I179" s="3" t="s">
        <v>159</v>
      </c>
      <c r="T179" s="1" t="s">
        <v>159</v>
      </c>
      <c r="AE179" s="1" t="s">
        <v>159</v>
      </c>
      <c r="AP179" s="1" t="s">
        <v>159</v>
      </c>
      <c r="BA179" s="5">
        <f t="shared" si="12"/>
        <v>0</v>
      </c>
      <c r="BB179" s="1" t="s">
        <v>159</v>
      </c>
      <c r="BE179" s="3">
        <f>Tabla1[[#This Row],[TIEMPO PRORROGADO HASTA
(1)]]-Tabla1[[#This Row],[TIEMPO PRORROGADO DESDE
(1)]]</f>
        <v>0</v>
      </c>
      <c r="BJ179" s="1" t="s">
        <v>159</v>
      </c>
      <c r="BM179" s="1">
        <f t="shared" si="13"/>
        <v>0</v>
      </c>
      <c r="BR179" s="1" t="s">
        <v>159</v>
      </c>
      <c r="BU179" s="3">
        <f t="shared" si="14"/>
        <v>0</v>
      </c>
      <c r="BZ179" s="3">
        <f t="shared" si="15"/>
        <v>0</v>
      </c>
      <c r="CA179" s="3" t="s">
        <v>159</v>
      </c>
      <c r="CF179" s="3" t="s">
        <v>159</v>
      </c>
      <c r="CN179" s="25"/>
      <c r="CO179" s="25"/>
      <c r="CP179" s="25"/>
      <c r="CR179" s="5">
        <v>0</v>
      </c>
      <c r="CS179" s="25"/>
      <c r="CT179" s="25"/>
      <c r="CU179" s="25"/>
      <c r="CW179" s="5">
        <v>0</v>
      </c>
      <c r="CX179" s="25"/>
      <c r="CY179" s="25"/>
      <c r="CZ179" s="25"/>
      <c r="DB179" s="5">
        <v>0</v>
      </c>
      <c r="DC179" s="25"/>
      <c r="DD179" s="25"/>
      <c r="DE179" s="25"/>
      <c r="DG179" s="5">
        <v>0</v>
      </c>
      <c r="DH179" s="25"/>
      <c r="DI179" s="25"/>
    </row>
    <row r="180" spans="1:113">
      <c r="A180" s="1">
        <v>2025</v>
      </c>
      <c r="B180" s="4">
        <f>+BD!M182</f>
        <v>0</v>
      </c>
      <c r="I180" s="3" t="s">
        <v>159</v>
      </c>
      <c r="T180" s="1" t="s">
        <v>159</v>
      </c>
      <c r="AE180" s="1" t="s">
        <v>159</v>
      </c>
      <c r="AP180" s="1" t="s">
        <v>159</v>
      </c>
      <c r="BA180" s="5">
        <f t="shared" si="12"/>
        <v>0</v>
      </c>
      <c r="BB180" s="1" t="s">
        <v>159</v>
      </c>
      <c r="BE180" s="3">
        <f>Tabla1[[#This Row],[TIEMPO PRORROGADO HASTA
(1)]]-Tabla1[[#This Row],[TIEMPO PRORROGADO DESDE
(1)]]</f>
        <v>0</v>
      </c>
      <c r="BJ180" s="1" t="s">
        <v>159</v>
      </c>
      <c r="BM180" s="1">
        <f t="shared" si="13"/>
        <v>0</v>
      </c>
      <c r="BR180" s="1" t="s">
        <v>159</v>
      </c>
      <c r="BU180" s="3">
        <f t="shared" si="14"/>
        <v>0</v>
      </c>
      <c r="BZ180" s="3">
        <f t="shared" si="15"/>
        <v>0</v>
      </c>
      <c r="CA180" s="3" t="s">
        <v>159</v>
      </c>
      <c r="CF180" s="3" t="s">
        <v>159</v>
      </c>
      <c r="CN180" s="25"/>
      <c r="CO180" s="25"/>
      <c r="CP180" s="25"/>
      <c r="CR180" s="5">
        <v>0</v>
      </c>
      <c r="CS180" s="25"/>
      <c r="CT180" s="25"/>
      <c r="CU180" s="25"/>
      <c r="CW180" s="5">
        <v>0</v>
      </c>
      <c r="CX180" s="25"/>
      <c r="CY180" s="25"/>
      <c r="CZ180" s="25"/>
      <c r="DB180" s="5">
        <v>0</v>
      </c>
      <c r="DC180" s="25"/>
      <c r="DD180" s="25"/>
      <c r="DE180" s="25"/>
      <c r="DG180" s="5">
        <v>0</v>
      </c>
      <c r="DH180" s="25"/>
      <c r="DI180" s="25"/>
    </row>
    <row r="181" spans="1:113">
      <c r="A181" s="1">
        <v>2025</v>
      </c>
      <c r="B181" s="4">
        <f>+BD!M183</f>
        <v>0</v>
      </c>
      <c r="I181" s="3" t="s">
        <v>159</v>
      </c>
      <c r="T181" s="1" t="s">
        <v>159</v>
      </c>
      <c r="AE181" s="1" t="s">
        <v>159</v>
      </c>
      <c r="AP181" s="1" t="s">
        <v>159</v>
      </c>
      <c r="BA181" s="5">
        <f t="shared" si="12"/>
        <v>0</v>
      </c>
      <c r="BB181" s="1" t="s">
        <v>159</v>
      </c>
      <c r="BE181" s="3">
        <f>Tabla1[[#This Row],[TIEMPO PRORROGADO HASTA
(1)]]-Tabla1[[#This Row],[TIEMPO PRORROGADO DESDE
(1)]]</f>
        <v>0</v>
      </c>
      <c r="BJ181" s="1" t="s">
        <v>159</v>
      </c>
      <c r="BM181" s="1">
        <f t="shared" si="13"/>
        <v>0</v>
      </c>
      <c r="BR181" s="1" t="s">
        <v>159</v>
      </c>
      <c r="BU181" s="3">
        <f t="shared" si="14"/>
        <v>0</v>
      </c>
      <c r="BZ181" s="3">
        <f t="shared" si="15"/>
        <v>0</v>
      </c>
      <c r="CA181" s="3" t="s">
        <v>159</v>
      </c>
      <c r="CF181" s="3" t="s">
        <v>159</v>
      </c>
      <c r="CN181" s="25"/>
      <c r="CO181" s="25"/>
      <c r="CP181" s="25"/>
      <c r="CR181" s="5">
        <v>0</v>
      </c>
      <c r="CS181" s="25"/>
      <c r="CT181" s="25"/>
      <c r="CU181" s="25"/>
      <c r="CW181" s="5">
        <v>0</v>
      </c>
      <c r="CX181" s="25"/>
      <c r="CY181" s="25"/>
      <c r="CZ181" s="25"/>
      <c r="DB181" s="5">
        <v>0</v>
      </c>
      <c r="DC181" s="25"/>
      <c r="DD181" s="25"/>
      <c r="DE181" s="25"/>
      <c r="DG181" s="5">
        <v>0</v>
      </c>
      <c r="DH181" s="25"/>
      <c r="DI181" s="25"/>
    </row>
    <row r="182" spans="1:113">
      <c r="A182" s="1">
        <v>2025</v>
      </c>
      <c r="B182" s="4">
        <f>+BD!M184</f>
        <v>0</v>
      </c>
      <c r="I182" s="3" t="s">
        <v>159</v>
      </c>
      <c r="T182" s="1" t="s">
        <v>159</v>
      </c>
      <c r="AE182" s="1" t="s">
        <v>159</v>
      </c>
      <c r="AP182" s="1" t="s">
        <v>159</v>
      </c>
      <c r="BA182" s="5">
        <f t="shared" si="12"/>
        <v>0</v>
      </c>
      <c r="BB182" s="1" t="s">
        <v>159</v>
      </c>
      <c r="BE182" s="3">
        <f>Tabla1[[#This Row],[TIEMPO PRORROGADO HASTA
(1)]]-Tabla1[[#This Row],[TIEMPO PRORROGADO DESDE
(1)]]</f>
        <v>0</v>
      </c>
      <c r="BJ182" s="1" t="s">
        <v>159</v>
      </c>
      <c r="BM182" s="1">
        <f t="shared" si="13"/>
        <v>0</v>
      </c>
      <c r="BR182" s="1" t="s">
        <v>159</v>
      </c>
      <c r="BU182" s="3">
        <f t="shared" si="14"/>
        <v>0</v>
      </c>
      <c r="BZ182" s="3">
        <f t="shared" si="15"/>
        <v>0</v>
      </c>
      <c r="CA182" s="3" t="s">
        <v>159</v>
      </c>
      <c r="CF182" s="3" t="s">
        <v>159</v>
      </c>
      <c r="CN182" s="25"/>
      <c r="CO182" s="25"/>
      <c r="CP182" s="25"/>
      <c r="CR182" s="5">
        <v>0</v>
      </c>
      <c r="CS182" s="25"/>
      <c r="CT182" s="25"/>
      <c r="CU182" s="25"/>
      <c r="CW182" s="5">
        <v>0</v>
      </c>
      <c r="CX182" s="25"/>
      <c r="CY182" s="25"/>
      <c r="CZ182" s="25"/>
      <c r="DB182" s="5">
        <v>0</v>
      </c>
      <c r="DC182" s="25"/>
      <c r="DD182" s="25"/>
      <c r="DE182" s="25"/>
      <c r="DG182" s="5">
        <v>0</v>
      </c>
      <c r="DH182" s="25"/>
      <c r="DI182" s="25"/>
    </row>
    <row r="183" spans="1:113">
      <c r="A183" s="1">
        <v>2025</v>
      </c>
      <c r="B183" s="4">
        <f>+BD!M185</f>
        <v>0</v>
      </c>
      <c r="I183" s="3" t="s">
        <v>159</v>
      </c>
      <c r="T183" s="1" t="s">
        <v>159</v>
      </c>
      <c r="AE183" s="1" t="s">
        <v>159</v>
      </c>
      <c r="AP183" s="1" t="s">
        <v>159</v>
      </c>
      <c r="BA183" s="5">
        <f t="shared" si="12"/>
        <v>0</v>
      </c>
      <c r="BB183" s="1" t="s">
        <v>159</v>
      </c>
      <c r="BE183" s="3">
        <f>Tabla1[[#This Row],[TIEMPO PRORROGADO HASTA
(1)]]-Tabla1[[#This Row],[TIEMPO PRORROGADO DESDE
(1)]]</f>
        <v>0</v>
      </c>
      <c r="BJ183" s="1" t="s">
        <v>159</v>
      </c>
      <c r="BM183" s="1">
        <f t="shared" si="13"/>
        <v>0</v>
      </c>
      <c r="BR183" s="1" t="s">
        <v>159</v>
      </c>
      <c r="BU183" s="3">
        <f t="shared" si="14"/>
        <v>0</v>
      </c>
      <c r="BZ183" s="3">
        <f t="shared" si="15"/>
        <v>0</v>
      </c>
      <c r="CA183" s="3" t="s">
        <v>159</v>
      </c>
      <c r="CF183" s="3" t="s">
        <v>159</v>
      </c>
      <c r="CN183" s="25"/>
      <c r="CO183" s="25"/>
      <c r="CP183" s="25"/>
      <c r="CR183" s="5">
        <v>0</v>
      </c>
      <c r="CS183" s="25"/>
      <c r="CT183" s="25"/>
      <c r="CU183" s="25"/>
      <c r="CW183" s="5">
        <v>0</v>
      </c>
      <c r="CX183" s="25"/>
      <c r="CY183" s="25"/>
      <c r="CZ183" s="25"/>
      <c r="DB183" s="5">
        <v>0</v>
      </c>
      <c r="DC183" s="25"/>
      <c r="DD183" s="25"/>
      <c r="DE183" s="25"/>
      <c r="DG183" s="5">
        <v>0</v>
      </c>
      <c r="DH183" s="25"/>
      <c r="DI183" s="25"/>
    </row>
    <row r="184" spans="1:113">
      <c r="A184" s="1">
        <v>2025</v>
      </c>
      <c r="B184" s="4">
        <f>+BD!M186</f>
        <v>0</v>
      </c>
      <c r="I184" s="3" t="s">
        <v>159</v>
      </c>
      <c r="T184" s="1" t="s">
        <v>159</v>
      </c>
      <c r="AE184" s="1" t="s">
        <v>159</v>
      </c>
      <c r="AP184" s="1" t="s">
        <v>159</v>
      </c>
      <c r="BA184" s="5">
        <f t="shared" si="12"/>
        <v>0</v>
      </c>
      <c r="BB184" s="1" t="s">
        <v>159</v>
      </c>
      <c r="BE184" s="3">
        <f>Tabla1[[#This Row],[TIEMPO PRORROGADO HASTA
(1)]]-Tabla1[[#This Row],[TIEMPO PRORROGADO DESDE
(1)]]</f>
        <v>0</v>
      </c>
      <c r="BJ184" s="1" t="s">
        <v>159</v>
      </c>
      <c r="BM184" s="1">
        <f t="shared" si="13"/>
        <v>0</v>
      </c>
      <c r="BR184" s="1" t="s">
        <v>159</v>
      </c>
      <c r="BU184" s="3">
        <f t="shared" si="14"/>
        <v>0</v>
      </c>
      <c r="BZ184" s="3">
        <f t="shared" si="15"/>
        <v>0</v>
      </c>
      <c r="CA184" s="3" t="s">
        <v>159</v>
      </c>
      <c r="CF184" s="3" t="s">
        <v>159</v>
      </c>
      <c r="CN184" s="25"/>
      <c r="CO184" s="25"/>
      <c r="CP184" s="25"/>
      <c r="CR184" s="5">
        <v>0</v>
      </c>
      <c r="CS184" s="25"/>
      <c r="CT184" s="25"/>
      <c r="CU184" s="25"/>
      <c r="CW184" s="5">
        <v>0</v>
      </c>
      <c r="CX184" s="25"/>
      <c r="CY184" s="25"/>
      <c r="CZ184" s="25"/>
      <c r="DB184" s="5">
        <v>0</v>
      </c>
      <c r="DC184" s="25"/>
      <c r="DD184" s="25"/>
      <c r="DE184" s="25"/>
      <c r="DG184" s="5">
        <v>0</v>
      </c>
      <c r="DH184" s="25"/>
      <c r="DI184" s="25"/>
    </row>
    <row r="185" spans="1:113">
      <c r="A185" s="1">
        <v>2025</v>
      </c>
      <c r="B185" s="4">
        <f>+BD!M187</f>
        <v>0</v>
      </c>
      <c r="I185" s="3" t="s">
        <v>159</v>
      </c>
      <c r="T185" s="1" t="s">
        <v>159</v>
      </c>
      <c r="AE185" s="1" t="s">
        <v>159</v>
      </c>
      <c r="AP185" s="1" t="s">
        <v>159</v>
      </c>
      <c r="BA185" s="5">
        <f t="shared" si="12"/>
        <v>0</v>
      </c>
      <c r="BB185" s="1" t="s">
        <v>159</v>
      </c>
      <c r="BE185" s="3">
        <f>Tabla1[[#This Row],[TIEMPO PRORROGADO HASTA
(1)]]-Tabla1[[#This Row],[TIEMPO PRORROGADO DESDE
(1)]]</f>
        <v>0</v>
      </c>
      <c r="BJ185" s="1" t="s">
        <v>159</v>
      </c>
      <c r="BM185" s="1">
        <f t="shared" si="13"/>
        <v>0</v>
      </c>
      <c r="BR185" s="1" t="s">
        <v>159</v>
      </c>
      <c r="BU185" s="3">
        <f t="shared" si="14"/>
        <v>0</v>
      </c>
      <c r="BZ185" s="3">
        <f t="shared" si="15"/>
        <v>0</v>
      </c>
      <c r="CA185" s="3" t="s">
        <v>159</v>
      </c>
      <c r="CF185" s="3" t="s">
        <v>159</v>
      </c>
      <c r="CN185" s="25"/>
      <c r="CO185" s="25"/>
      <c r="CP185" s="25"/>
      <c r="CR185" s="5">
        <v>0</v>
      </c>
      <c r="CS185" s="25"/>
      <c r="CT185" s="25"/>
      <c r="CU185" s="25"/>
      <c r="CW185" s="5">
        <v>0</v>
      </c>
      <c r="CX185" s="25"/>
      <c r="CY185" s="25"/>
      <c r="CZ185" s="25"/>
      <c r="DB185" s="5">
        <v>0</v>
      </c>
      <c r="DC185" s="25"/>
      <c r="DD185" s="25"/>
      <c r="DE185" s="25"/>
      <c r="DG185" s="5">
        <v>0</v>
      </c>
      <c r="DH185" s="25"/>
      <c r="DI185" s="25"/>
    </row>
    <row r="186" spans="1:113">
      <c r="A186" s="1">
        <v>2025</v>
      </c>
      <c r="B186" s="4">
        <f>+BD!M188</f>
        <v>0</v>
      </c>
      <c r="I186" s="3" t="s">
        <v>159</v>
      </c>
      <c r="T186" s="1" t="s">
        <v>159</v>
      </c>
      <c r="AE186" s="1" t="s">
        <v>159</v>
      </c>
      <c r="AP186" s="1" t="s">
        <v>159</v>
      </c>
      <c r="BA186" s="5">
        <f t="shared" si="12"/>
        <v>0</v>
      </c>
      <c r="BB186" s="1" t="s">
        <v>159</v>
      </c>
      <c r="BE186" s="3">
        <f>Tabla1[[#This Row],[TIEMPO PRORROGADO HASTA
(1)]]-Tabla1[[#This Row],[TIEMPO PRORROGADO DESDE
(1)]]</f>
        <v>0</v>
      </c>
      <c r="BJ186" s="1" t="s">
        <v>159</v>
      </c>
      <c r="BM186" s="1">
        <f t="shared" si="13"/>
        <v>0</v>
      </c>
      <c r="BR186" s="1" t="s">
        <v>159</v>
      </c>
      <c r="BU186" s="3">
        <f t="shared" si="14"/>
        <v>0</v>
      </c>
      <c r="BZ186" s="3">
        <f t="shared" si="15"/>
        <v>0</v>
      </c>
      <c r="CA186" s="3" t="s">
        <v>159</v>
      </c>
      <c r="CF186" s="3" t="s">
        <v>159</v>
      </c>
      <c r="CN186" s="25"/>
      <c r="CO186" s="25"/>
      <c r="CP186" s="25"/>
      <c r="CR186" s="5">
        <v>0</v>
      </c>
      <c r="CS186" s="25"/>
      <c r="CT186" s="25"/>
      <c r="CU186" s="25"/>
      <c r="CW186" s="5">
        <v>0</v>
      </c>
      <c r="CX186" s="25"/>
      <c r="CY186" s="25"/>
      <c r="CZ186" s="25"/>
      <c r="DB186" s="5">
        <v>0</v>
      </c>
      <c r="DC186" s="25"/>
      <c r="DD186" s="25"/>
      <c r="DE186" s="25"/>
      <c r="DG186" s="5">
        <v>0</v>
      </c>
      <c r="DH186" s="25"/>
      <c r="DI186" s="25"/>
    </row>
    <row r="187" spans="1:113">
      <c r="A187" s="1">
        <v>2025</v>
      </c>
      <c r="B187" s="4">
        <f>+BD!M189</f>
        <v>0</v>
      </c>
      <c r="I187" s="3" t="s">
        <v>159</v>
      </c>
      <c r="T187" s="1" t="s">
        <v>159</v>
      </c>
      <c r="AE187" s="1" t="s">
        <v>159</v>
      </c>
      <c r="AP187" s="1" t="s">
        <v>159</v>
      </c>
      <c r="BA187" s="5">
        <f t="shared" si="12"/>
        <v>0</v>
      </c>
      <c r="BB187" s="1" t="s">
        <v>159</v>
      </c>
      <c r="BE187" s="3">
        <f>Tabla1[[#This Row],[TIEMPO PRORROGADO HASTA
(1)]]-Tabla1[[#This Row],[TIEMPO PRORROGADO DESDE
(1)]]</f>
        <v>0</v>
      </c>
      <c r="BJ187" s="1" t="s">
        <v>159</v>
      </c>
      <c r="BM187" s="1">
        <f t="shared" si="13"/>
        <v>0</v>
      </c>
      <c r="BR187" s="1" t="s">
        <v>159</v>
      </c>
      <c r="BU187" s="3">
        <f t="shared" si="14"/>
        <v>0</v>
      </c>
      <c r="BZ187" s="3">
        <f t="shared" si="15"/>
        <v>0</v>
      </c>
      <c r="CA187" s="3" t="s">
        <v>159</v>
      </c>
      <c r="CF187" s="3" t="s">
        <v>159</v>
      </c>
      <c r="CN187" s="25"/>
      <c r="CO187" s="25"/>
      <c r="CP187" s="25"/>
      <c r="CR187" s="5">
        <v>0</v>
      </c>
      <c r="CS187" s="25"/>
      <c r="CT187" s="25"/>
      <c r="CU187" s="25"/>
      <c r="CW187" s="5">
        <v>0</v>
      </c>
      <c r="CX187" s="25"/>
      <c r="CY187" s="25"/>
      <c r="CZ187" s="25"/>
      <c r="DB187" s="5">
        <v>0</v>
      </c>
      <c r="DC187" s="25"/>
      <c r="DD187" s="25"/>
      <c r="DE187" s="25"/>
      <c r="DG187" s="5">
        <v>0</v>
      </c>
      <c r="DH187" s="25"/>
      <c r="DI187" s="25"/>
    </row>
    <row r="188" spans="1:113">
      <c r="A188" s="1">
        <v>2025</v>
      </c>
      <c r="B188" s="4">
        <f>+BD!M190</f>
        <v>0</v>
      </c>
      <c r="I188" s="3" t="s">
        <v>159</v>
      </c>
      <c r="T188" s="1" t="s">
        <v>159</v>
      </c>
      <c r="AE188" s="1" t="s">
        <v>159</v>
      </c>
      <c r="AP188" s="1" t="s">
        <v>159</v>
      </c>
      <c r="BA188" s="5">
        <f t="shared" si="12"/>
        <v>0</v>
      </c>
      <c r="BB188" s="1" t="s">
        <v>159</v>
      </c>
      <c r="BE188" s="3">
        <f>Tabla1[[#This Row],[TIEMPO PRORROGADO HASTA
(1)]]-Tabla1[[#This Row],[TIEMPO PRORROGADO DESDE
(1)]]</f>
        <v>0</v>
      </c>
      <c r="BJ188" s="1" t="s">
        <v>159</v>
      </c>
      <c r="BM188" s="1">
        <f t="shared" si="13"/>
        <v>0</v>
      </c>
      <c r="BR188" s="1" t="s">
        <v>159</v>
      </c>
      <c r="BU188" s="3">
        <f t="shared" si="14"/>
        <v>0</v>
      </c>
      <c r="BZ188" s="3">
        <f t="shared" si="15"/>
        <v>0</v>
      </c>
      <c r="CA188" s="3" t="s">
        <v>159</v>
      </c>
      <c r="CF188" s="3" t="s">
        <v>159</v>
      </c>
      <c r="CN188" s="25"/>
      <c r="CO188" s="25"/>
      <c r="CP188" s="25"/>
      <c r="CR188" s="5">
        <v>0</v>
      </c>
      <c r="CS188" s="25"/>
      <c r="CT188" s="25"/>
      <c r="CU188" s="25"/>
      <c r="CW188" s="5">
        <v>0</v>
      </c>
      <c r="CX188" s="25"/>
      <c r="CY188" s="25"/>
      <c r="CZ188" s="25"/>
      <c r="DB188" s="5">
        <v>0</v>
      </c>
      <c r="DC188" s="25"/>
      <c r="DD188" s="25"/>
      <c r="DE188" s="25"/>
      <c r="DG188" s="5">
        <v>0</v>
      </c>
      <c r="DH188" s="25"/>
      <c r="DI188" s="25"/>
    </row>
    <row r="189" spans="1:113">
      <c r="A189" s="1">
        <v>2025</v>
      </c>
      <c r="B189" s="4">
        <f>+BD!M191</f>
        <v>0</v>
      </c>
      <c r="I189" s="3" t="s">
        <v>159</v>
      </c>
      <c r="T189" s="1" t="s">
        <v>159</v>
      </c>
      <c r="AE189" s="1" t="s">
        <v>159</v>
      </c>
      <c r="AP189" s="1" t="s">
        <v>159</v>
      </c>
      <c r="BA189" s="5">
        <f t="shared" si="12"/>
        <v>0</v>
      </c>
      <c r="BB189" s="1" t="s">
        <v>159</v>
      </c>
      <c r="BE189" s="3">
        <f>Tabla1[[#This Row],[TIEMPO PRORROGADO HASTA
(1)]]-Tabla1[[#This Row],[TIEMPO PRORROGADO DESDE
(1)]]</f>
        <v>0</v>
      </c>
      <c r="BJ189" s="1" t="s">
        <v>159</v>
      </c>
      <c r="BM189" s="1">
        <f t="shared" si="13"/>
        <v>0</v>
      </c>
      <c r="BR189" s="1" t="s">
        <v>159</v>
      </c>
      <c r="BU189" s="3">
        <f t="shared" si="14"/>
        <v>0</v>
      </c>
      <c r="BZ189" s="3">
        <f t="shared" si="15"/>
        <v>0</v>
      </c>
      <c r="CA189" s="3" t="s">
        <v>159</v>
      </c>
      <c r="CF189" s="3" t="s">
        <v>159</v>
      </c>
      <c r="CN189" s="25"/>
      <c r="CO189" s="25"/>
      <c r="CP189" s="25"/>
      <c r="CR189" s="5">
        <v>0</v>
      </c>
      <c r="CS189" s="25"/>
      <c r="CT189" s="25"/>
      <c r="CU189" s="25"/>
      <c r="CW189" s="5">
        <v>0</v>
      </c>
      <c r="CX189" s="25"/>
      <c r="CY189" s="25"/>
      <c r="CZ189" s="25"/>
      <c r="DB189" s="5">
        <v>0</v>
      </c>
      <c r="DC189" s="25"/>
      <c r="DD189" s="25"/>
      <c r="DE189" s="25"/>
      <c r="DG189" s="5">
        <v>0</v>
      </c>
      <c r="DH189" s="25"/>
      <c r="DI189" s="25"/>
    </row>
    <row r="190" spans="1:113">
      <c r="A190" s="1">
        <v>2025</v>
      </c>
      <c r="B190" s="4">
        <f>+BD!M192</f>
        <v>0</v>
      </c>
      <c r="I190" s="3" t="s">
        <v>159</v>
      </c>
      <c r="T190" s="1" t="s">
        <v>159</v>
      </c>
      <c r="AE190" s="1" t="s">
        <v>159</v>
      </c>
      <c r="AP190" s="1" t="s">
        <v>159</v>
      </c>
      <c r="BA190" s="5">
        <f t="shared" si="12"/>
        <v>0</v>
      </c>
      <c r="BB190" s="1" t="s">
        <v>159</v>
      </c>
      <c r="BE190" s="3">
        <f>Tabla1[[#This Row],[TIEMPO PRORROGADO HASTA
(1)]]-Tabla1[[#This Row],[TIEMPO PRORROGADO DESDE
(1)]]</f>
        <v>0</v>
      </c>
      <c r="BJ190" s="1" t="s">
        <v>159</v>
      </c>
      <c r="BM190" s="1">
        <f t="shared" si="13"/>
        <v>0</v>
      </c>
      <c r="BR190" s="1" t="s">
        <v>159</v>
      </c>
      <c r="BU190" s="3">
        <f t="shared" si="14"/>
        <v>0</v>
      </c>
      <c r="BZ190" s="3">
        <f t="shared" si="15"/>
        <v>0</v>
      </c>
      <c r="CA190" s="3" t="s">
        <v>159</v>
      </c>
      <c r="CF190" s="3" t="s">
        <v>159</v>
      </c>
      <c r="CN190" s="25"/>
      <c r="CO190" s="25"/>
      <c r="CP190" s="25"/>
      <c r="CR190" s="5">
        <v>0</v>
      </c>
      <c r="CS190" s="25"/>
      <c r="CT190" s="25"/>
      <c r="CU190" s="25"/>
      <c r="CW190" s="5">
        <v>0</v>
      </c>
      <c r="CX190" s="25"/>
      <c r="CY190" s="25"/>
      <c r="CZ190" s="25"/>
      <c r="DB190" s="5">
        <v>0</v>
      </c>
      <c r="DC190" s="25"/>
      <c r="DD190" s="25"/>
      <c r="DE190" s="25"/>
      <c r="DG190" s="5">
        <v>0</v>
      </c>
      <c r="DH190" s="25"/>
      <c r="DI190" s="25"/>
    </row>
    <row r="191" spans="1:113">
      <c r="A191" s="1">
        <v>2025</v>
      </c>
      <c r="B191" s="4">
        <f>+BD!M193</f>
        <v>0</v>
      </c>
      <c r="I191" s="3" t="s">
        <v>159</v>
      </c>
      <c r="T191" s="1" t="s">
        <v>159</v>
      </c>
      <c r="AE191" s="1" t="s">
        <v>159</v>
      </c>
      <c r="AP191" s="1" t="s">
        <v>159</v>
      </c>
      <c r="BA191" s="5">
        <f t="shared" si="12"/>
        <v>0</v>
      </c>
      <c r="BB191" s="1" t="s">
        <v>159</v>
      </c>
      <c r="BE191" s="3">
        <f>Tabla1[[#This Row],[TIEMPO PRORROGADO HASTA
(1)]]-Tabla1[[#This Row],[TIEMPO PRORROGADO DESDE
(1)]]</f>
        <v>0</v>
      </c>
      <c r="BJ191" s="1" t="s">
        <v>159</v>
      </c>
      <c r="BM191" s="1">
        <f t="shared" si="13"/>
        <v>0</v>
      </c>
      <c r="BR191" s="1" t="s">
        <v>159</v>
      </c>
      <c r="BU191" s="3">
        <f t="shared" si="14"/>
        <v>0</v>
      </c>
      <c r="BZ191" s="3">
        <f t="shared" si="15"/>
        <v>0</v>
      </c>
      <c r="CA191" s="3" t="s">
        <v>159</v>
      </c>
      <c r="CF191" s="3" t="s">
        <v>159</v>
      </c>
      <c r="CN191" s="25"/>
      <c r="CO191" s="25"/>
      <c r="CP191" s="25"/>
      <c r="CR191" s="5">
        <v>0</v>
      </c>
      <c r="CS191" s="25"/>
      <c r="CT191" s="25"/>
      <c r="CU191" s="25"/>
      <c r="CW191" s="5">
        <v>0</v>
      </c>
      <c r="CX191" s="25"/>
      <c r="CY191" s="25"/>
      <c r="CZ191" s="25"/>
      <c r="DB191" s="5">
        <v>0</v>
      </c>
      <c r="DC191" s="25"/>
      <c r="DD191" s="25"/>
      <c r="DE191" s="25"/>
      <c r="DG191" s="5">
        <v>0</v>
      </c>
      <c r="DH191" s="25"/>
      <c r="DI191" s="25"/>
    </row>
    <row r="192" spans="1:113">
      <c r="A192" s="1">
        <v>2025</v>
      </c>
      <c r="B192" s="4">
        <f>+BD!M194</f>
        <v>0</v>
      </c>
      <c r="I192" s="3" t="s">
        <v>159</v>
      </c>
      <c r="T192" s="1" t="s">
        <v>159</v>
      </c>
      <c r="AE192" s="1" t="s">
        <v>159</v>
      </c>
      <c r="AP192" s="1" t="s">
        <v>159</v>
      </c>
      <c r="BA192" s="5">
        <f t="shared" si="12"/>
        <v>0</v>
      </c>
      <c r="BB192" s="1" t="s">
        <v>159</v>
      </c>
      <c r="BE192" s="3">
        <f>Tabla1[[#This Row],[TIEMPO PRORROGADO HASTA
(1)]]-Tabla1[[#This Row],[TIEMPO PRORROGADO DESDE
(1)]]</f>
        <v>0</v>
      </c>
      <c r="BJ192" s="1" t="s">
        <v>159</v>
      </c>
      <c r="BM192" s="1">
        <f t="shared" si="13"/>
        <v>0</v>
      </c>
      <c r="BR192" s="1" t="s">
        <v>159</v>
      </c>
      <c r="BU192" s="3">
        <f t="shared" si="14"/>
        <v>0</v>
      </c>
      <c r="BZ192" s="3">
        <f t="shared" si="15"/>
        <v>0</v>
      </c>
      <c r="CA192" s="3" t="s">
        <v>159</v>
      </c>
      <c r="CF192" s="3" t="s">
        <v>159</v>
      </c>
      <c r="CN192" s="25"/>
      <c r="CO192" s="25"/>
      <c r="CP192" s="25"/>
      <c r="CR192" s="5">
        <v>0</v>
      </c>
      <c r="CS192" s="25"/>
      <c r="CT192" s="25"/>
      <c r="CU192" s="25"/>
      <c r="CW192" s="5">
        <v>0</v>
      </c>
      <c r="CX192" s="25"/>
      <c r="CY192" s="25"/>
      <c r="CZ192" s="25"/>
      <c r="DB192" s="5">
        <v>0</v>
      </c>
      <c r="DC192" s="25"/>
      <c r="DD192" s="25"/>
      <c r="DE192" s="25"/>
      <c r="DG192" s="5">
        <v>0</v>
      </c>
      <c r="DH192" s="25"/>
      <c r="DI192" s="25"/>
    </row>
    <row r="193" spans="1:113">
      <c r="A193" s="1">
        <v>2025</v>
      </c>
      <c r="B193" s="4">
        <f>+BD!M195</f>
        <v>0</v>
      </c>
      <c r="I193" s="3" t="s">
        <v>159</v>
      </c>
      <c r="T193" s="1" t="s">
        <v>159</v>
      </c>
      <c r="AE193" s="1" t="s">
        <v>159</v>
      </c>
      <c r="AP193" s="1" t="s">
        <v>159</v>
      </c>
      <c r="BA193" s="5">
        <f t="shared" si="12"/>
        <v>0</v>
      </c>
      <c r="BB193" s="1" t="s">
        <v>159</v>
      </c>
      <c r="BE193" s="3">
        <f>Tabla1[[#This Row],[TIEMPO PRORROGADO HASTA
(1)]]-Tabla1[[#This Row],[TIEMPO PRORROGADO DESDE
(1)]]</f>
        <v>0</v>
      </c>
      <c r="BJ193" s="1" t="s">
        <v>159</v>
      </c>
      <c r="BM193" s="1">
        <f t="shared" si="13"/>
        <v>0</v>
      </c>
      <c r="BR193" s="1" t="s">
        <v>159</v>
      </c>
      <c r="BU193" s="3">
        <f t="shared" si="14"/>
        <v>0</v>
      </c>
      <c r="BZ193" s="3">
        <f t="shared" si="15"/>
        <v>0</v>
      </c>
      <c r="CA193" s="3" t="s">
        <v>159</v>
      </c>
      <c r="CF193" s="3" t="s">
        <v>159</v>
      </c>
      <c r="CN193" s="25"/>
      <c r="CO193" s="25"/>
      <c r="CP193" s="25"/>
      <c r="CR193" s="5">
        <v>0</v>
      </c>
      <c r="CS193" s="25"/>
      <c r="CT193" s="25"/>
      <c r="CU193" s="25"/>
      <c r="CW193" s="5">
        <v>0</v>
      </c>
      <c r="CX193" s="25"/>
      <c r="CY193" s="25"/>
      <c r="CZ193" s="25"/>
      <c r="DB193" s="5">
        <v>0</v>
      </c>
      <c r="DC193" s="25"/>
      <c r="DD193" s="25"/>
      <c r="DE193" s="25"/>
      <c r="DG193" s="5">
        <v>0</v>
      </c>
      <c r="DH193" s="25"/>
      <c r="DI193" s="25"/>
    </row>
    <row r="194" spans="1:113">
      <c r="A194" s="1">
        <v>2025</v>
      </c>
      <c r="B194" s="4">
        <f>+BD!M196</f>
        <v>0</v>
      </c>
      <c r="I194" s="3" t="s">
        <v>159</v>
      </c>
      <c r="T194" s="1" t="s">
        <v>159</v>
      </c>
      <c r="AE194" s="1" t="s">
        <v>159</v>
      </c>
      <c r="AP194" s="1" t="s">
        <v>159</v>
      </c>
      <c r="BA194" s="5">
        <f t="shared" si="12"/>
        <v>0</v>
      </c>
      <c r="BB194" s="1" t="s">
        <v>159</v>
      </c>
      <c r="BE194" s="3">
        <f>Tabla1[[#This Row],[TIEMPO PRORROGADO HASTA
(1)]]-Tabla1[[#This Row],[TIEMPO PRORROGADO DESDE
(1)]]</f>
        <v>0</v>
      </c>
      <c r="BJ194" s="1" t="s">
        <v>159</v>
      </c>
      <c r="BM194" s="1">
        <f t="shared" si="13"/>
        <v>0</v>
      </c>
      <c r="BR194" s="1" t="s">
        <v>159</v>
      </c>
      <c r="BU194" s="3">
        <f t="shared" si="14"/>
        <v>0</v>
      </c>
      <c r="BZ194" s="3">
        <f t="shared" si="15"/>
        <v>0</v>
      </c>
      <c r="CA194" s="3" t="s">
        <v>159</v>
      </c>
      <c r="CF194" s="3" t="s">
        <v>159</v>
      </c>
      <c r="CN194" s="25"/>
      <c r="CO194" s="25"/>
      <c r="CP194" s="25"/>
      <c r="CR194" s="5">
        <v>0</v>
      </c>
      <c r="CS194" s="25"/>
      <c r="CT194" s="25"/>
      <c r="CU194" s="25"/>
      <c r="CW194" s="5">
        <v>0</v>
      </c>
      <c r="CX194" s="25"/>
      <c r="CY194" s="25"/>
      <c r="CZ194" s="25"/>
      <c r="DB194" s="5">
        <v>0</v>
      </c>
      <c r="DC194" s="25"/>
      <c r="DD194" s="25"/>
      <c r="DE194" s="25"/>
      <c r="DG194" s="5">
        <v>0</v>
      </c>
      <c r="DH194" s="25"/>
      <c r="DI194" s="25"/>
    </row>
    <row r="195" spans="1:113">
      <c r="A195" s="1">
        <v>2025</v>
      </c>
      <c r="B195" s="4">
        <f>+BD!M197</f>
        <v>0</v>
      </c>
      <c r="I195" s="3" t="s">
        <v>159</v>
      </c>
      <c r="T195" s="1" t="s">
        <v>159</v>
      </c>
      <c r="AE195" s="1" t="s">
        <v>159</v>
      </c>
      <c r="AP195" s="1" t="s">
        <v>159</v>
      </c>
      <c r="BA195" s="5">
        <f t="shared" ref="BA195:BA258" si="16">M195+X195+AI195+AT195</f>
        <v>0</v>
      </c>
      <c r="BB195" s="1" t="s">
        <v>159</v>
      </c>
      <c r="BE195" s="3">
        <f>Tabla1[[#This Row],[TIEMPO PRORROGADO HASTA
(1)]]-Tabla1[[#This Row],[TIEMPO PRORROGADO DESDE
(1)]]</f>
        <v>0</v>
      </c>
      <c r="BJ195" s="1" t="s">
        <v>159</v>
      </c>
      <c r="BM195" s="1">
        <f t="shared" ref="BM195:BM258" si="17">BO195-BN195</f>
        <v>0</v>
      </c>
      <c r="BR195" s="1" t="s">
        <v>159</v>
      </c>
      <c r="BU195" s="3">
        <f t="shared" ref="BU195:BU258" si="18">BW195-BV195</f>
        <v>0</v>
      </c>
      <c r="BZ195" s="3">
        <f t="shared" ref="BZ195:BZ258" si="19">BU195+BM195+BE195</f>
        <v>0</v>
      </c>
      <c r="CA195" s="3" t="s">
        <v>159</v>
      </c>
      <c r="CF195" s="3" t="s">
        <v>159</v>
      </c>
      <c r="CN195" s="25"/>
      <c r="CO195" s="25"/>
      <c r="CP195" s="25"/>
      <c r="CR195" s="5">
        <v>0</v>
      </c>
      <c r="CS195" s="25"/>
      <c r="CT195" s="25"/>
      <c r="CU195" s="25"/>
      <c r="CW195" s="5">
        <v>0</v>
      </c>
      <c r="CX195" s="25"/>
      <c r="CY195" s="25"/>
      <c r="CZ195" s="25"/>
      <c r="DB195" s="5">
        <v>0</v>
      </c>
      <c r="DC195" s="25"/>
      <c r="DD195" s="25"/>
      <c r="DE195" s="25"/>
      <c r="DG195" s="5">
        <v>0</v>
      </c>
      <c r="DH195" s="25"/>
      <c r="DI195" s="25"/>
    </row>
    <row r="196" spans="1:113">
      <c r="A196" s="1">
        <v>2025</v>
      </c>
      <c r="B196" s="4">
        <f>+BD!M198</f>
        <v>0</v>
      </c>
      <c r="I196" s="3" t="s">
        <v>159</v>
      </c>
      <c r="T196" s="1" t="s">
        <v>159</v>
      </c>
      <c r="AE196" s="1" t="s">
        <v>159</v>
      </c>
      <c r="AP196" s="1" t="s">
        <v>159</v>
      </c>
      <c r="BA196" s="5">
        <f t="shared" si="16"/>
        <v>0</v>
      </c>
      <c r="BB196" s="1" t="s">
        <v>159</v>
      </c>
      <c r="BE196" s="3">
        <f>Tabla1[[#This Row],[TIEMPO PRORROGADO HASTA
(1)]]-Tabla1[[#This Row],[TIEMPO PRORROGADO DESDE
(1)]]</f>
        <v>0</v>
      </c>
      <c r="BJ196" s="1" t="s">
        <v>159</v>
      </c>
      <c r="BM196" s="1">
        <f t="shared" si="17"/>
        <v>0</v>
      </c>
      <c r="BR196" s="1" t="s">
        <v>159</v>
      </c>
      <c r="BU196" s="3">
        <f t="shared" si="18"/>
        <v>0</v>
      </c>
      <c r="BZ196" s="3">
        <f t="shared" si="19"/>
        <v>0</v>
      </c>
      <c r="CA196" s="3" t="s">
        <v>159</v>
      </c>
      <c r="CF196" s="3" t="s">
        <v>159</v>
      </c>
      <c r="CN196" s="25"/>
      <c r="CO196" s="25"/>
      <c r="CP196" s="25"/>
      <c r="CR196" s="5">
        <v>0</v>
      </c>
      <c r="CS196" s="25"/>
      <c r="CT196" s="25"/>
      <c r="CU196" s="25"/>
      <c r="CW196" s="5">
        <v>0</v>
      </c>
      <c r="CX196" s="25"/>
      <c r="CY196" s="25"/>
      <c r="CZ196" s="25"/>
      <c r="DB196" s="5">
        <v>0</v>
      </c>
      <c r="DC196" s="25"/>
      <c r="DD196" s="25"/>
      <c r="DE196" s="25"/>
      <c r="DG196" s="5">
        <v>0</v>
      </c>
      <c r="DH196" s="25"/>
      <c r="DI196" s="25"/>
    </row>
    <row r="197" spans="1:113">
      <c r="A197" s="1">
        <v>2025</v>
      </c>
      <c r="B197" s="4">
        <f>+BD!M199</f>
        <v>0</v>
      </c>
      <c r="I197" s="3" t="s">
        <v>159</v>
      </c>
      <c r="T197" s="1" t="s">
        <v>159</v>
      </c>
      <c r="AE197" s="1" t="s">
        <v>159</v>
      </c>
      <c r="AP197" s="1" t="s">
        <v>159</v>
      </c>
      <c r="BA197" s="5">
        <f t="shared" si="16"/>
        <v>0</v>
      </c>
      <c r="BB197" s="1" t="s">
        <v>159</v>
      </c>
      <c r="BE197" s="3">
        <f>Tabla1[[#This Row],[TIEMPO PRORROGADO HASTA
(1)]]-Tabla1[[#This Row],[TIEMPO PRORROGADO DESDE
(1)]]</f>
        <v>0</v>
      </c>
      <c r="BJ197" s="1" t="s">
        <v>159</v>
      </c>
      <c r="BM197" s="1">
        <f t="shared" si="17"/>
        <v>0</v>
      </c>
      <c r="BR197" s="1" t="s">
        <v>159</v>
      </c>
      <c r="BU197" s="3">
        <f t="shared" si="18"/>
        <v>0</v>
      </c>
      <c r="BZ197" s="3">
        <f t="shared" si="19"/>
        <v>0</v>
      </c>
      <c r="CA197" s="3" t="s">
        <v>159</v>
      </c>
      <c r="CF197" s="3" t="s">
        <v>159</v>
      </c>
      <c r="CN197" s="25"/>
      <c r="CO197" s="25"/>
      <c r="CP197" s="25"/>
      <c r="CR197" s="5">
        <v>0</v>
      </c>
      <c r="CS197" s="25"/>
      <c r="CT197" s="25"/>
      <c r="CU197" s="25"/>
      <c r="CW197" s="5">
        <v>0</v>
      </c>
      <c r="CX197" s="25"/>
      <c r="CY197" s="25"/>
      <c r="CZ197" s="25"/>
      <c r="DB197" s="5">
        <v>0</v>
      </c>
      <c r="DC197" s="25"/>
      <c r="DD197" s="25"/>
      <c r="DE197" s="25"/>
      <c r="DG197" s="5">
        <v>0</v>
      </c>
      <c r="DH197" s="25"/>
      <c r="DI197" s="25"/>
    </row>
    <row r="198" spans="1:113">
      <c r="A198" s="1">
        <v>2025</v>
      </c>
      <c r="B198" s="4">
        <f>+BD!M200</f>
        <v>0</v>
      </c>
      <c r="I198" s="3" t="s">
        <v>159</v>
      </c>
      <c r="T198" s="1" t="s">
        <v>159</v>
      </c>
      <c r="AE198" s="1" t="s">
        <v>159</v>
      </c>
      <c r="AP198" s="1" t="s">
        <v>159</v>
      </c>
      <c r="BA198" s="5">
        <f t="shared" si="16"/>
        <v>0</v>
      </c>
      <c r="BB198" s="1" t="s">
        <v>159</v>
      </c>
      <c r="BE198" s="3">
        <f>Tabla1[[#This Row],[TIEMPO PRORROGADO HASTA
(1)]]-Tabla1[[#This Row],[TIEMPO PRORROGADO DESDE
(1)]]</f>
        <v>0</v>
      </c>
      <c r="BJ198" s="1" t="s">
        <v>159</v>
      </c>
      <c r="BM198" s="1">
        <f t="shared" si="17"/>
        <v>0</v>
      </c>
      <c r="BR198" s="1" t="s">
        <v>159</v>
      </c>
      <c r="BU198" s="3">
        <f t="shared" si="18"/>
        <v>0</v>
      </c>
      <c r="BZ198" s="3">
        <f t="shared" si="19"/>
        <v>0</v>
      </c>
      <c r="CA198" s="3" t="s">
        <v>159</v>
      </c>
      <c r="CF198" s="3" t="s">
        <v>159</v>
      </c>
      <c r="CN198" s="25"/>
      <c r="CO198" s="25"/>
      <c r="CP198" s="25"/>
      <c r="CR198" s="5">
        <v>0</v>
      </c>
      <c r="CS198" s="25"/>
      <c r="CT198" s="25"/>
      <c r="CU198" s="25"/>
      <c r="CW198" s="5">
        <v>0</v>
      </c>
      <c r="CX198" s="25"/>
      <c r="CY198" s="25"/>
      <c r="CZ198" s="25"/>
      <c r="DB198" s="5">
        <v>0</v>
      </c>
      <c r="DC198" s="25"/>
      <c r="DD198" s="25"/>
      <c r="DE198" s="25"/>
      <c r="DG198" s="5">
        <v>0</v>
      </c>
      <c r="DH198" s="25"/>
      <c r="DI198" s="25"/>
    </row>
    <row r="199" spans="1:113">
      <c r="A199" s="1">
        <v>2025</v>
      </c>
      <c r="B199" s="4">
        <f>+BD!M201</f>
        <v>0</v>
      </c>
      <c r="I199" s="3" t="s">
        <v>159</v>
      </c>
      <c r="T199" s="1" t="s">
        <v>159</v>
      </c>
      <c r="AE199" s="1" t="s">
        <v>159</v>
      </c>
      <c r="AP199" s="1" t="s">
        <v>159</v>
      </c>
      <c r="BA199" s="5">
        <f t="shared" si="16"/>
        <v>0</v>
      </c>
      <c r="BB199" s="1" t="s">
        <v>159</v>
      </c>
      <c r="BE199" s="3">
        <f>Tabla1[[#This Row],[TIEMPO PRORROGADO HASTA
(1)]]-Tabla1[[#This Row],[TIEMPO PRORROGADO DESDE
(1)]]</f>
        <v>0</v>
      </c>
      <c r="BJ199" s="1" t="s">
        <v>159</v>
      </c>
      <c r="BM199" s="1">
        <f t="shared" si="17"/>
        <v>0</v>
      </c>
      <c r="BR199" s="1" t="s">
        <v>159</v>
      </c>
      <c r="BU199" s="3">
        <f t="shared" si="18"/>
        <v>0</v>
      </c>
      <c r="BZ199" s="3">
        <f t="shared" si="19"/>
        <v>0</v>
      </c>
      <c r="CA199" s="3" t="s">
        <v>159</v>
      </c>
      <c r="CF199" s="3" t="s">
        <v>159</v>
      </c>
      <c r="CN199" s="25"/>
      <c r="CO199" s="25"/>
      <c r="CP199" s="25"/>
      <c r="CR199" s="5">
        <v>0</v>
      </c>
      <c r="CS199" s="25"/>
      <c r="CT199" s="25"/>
      <c r="CU199" s="25"/>
      <c r="CW199" s="5">
        <v>0</v>
      </c>
      <c r="CX199" s="25"/>
      <c r="CY199" s="25"/>
      <c r="CZ199" s="25"/>
      <c r="DB199" s="5">
        <v>0</v>
      </c>
      <c r="DC199" s="25"/>
      <c r="DD199" s="25"/>
      <c r="DE199" s="25"/>
      <c r="DG199" s="5">
        <v>0</v>
      </c>
      <c r="DH199" s="25"/>
      <c r="DI199" s="25"/>
    </row>
    <row r="200" spans="1:113">
      <c r="A200" s="1">
        <v>2025</v>
      </c>
      <c r="B200" s="4">
        <f>+BD!M202</f>
        <v>0</v>
      </c>
      <c r="I200" s="3" t="s">
        <v>159</v>
      </c>
      <c r="T200" s="1" t="s">
        <v>159</v>
      </c>
      <c r="AE200" s="1" t="s">
        <v>159</v>
      </c>
      <c r="AP200" s="1" t="s">
        <v>159</v>
      </c>
      <c r="BA200" s="5">
        <f t="shared" si="16"/>
        <v>0</v>
      </c>
      <c r="BB200" s="1" t="s">
        <v>159</v>
      </c>
      <c r="BE200" s="3">
        <f>Tabla1[[#This Row],[TIEMPO PRORROGADO HASTA
(1)]]-Tabla1[[#This Row],[TIEMPO PRORROGADO DESDE
(1)]]</f>
        <v>0</v>
      </c>
      <c r="BJ200" s="1" t="s">
        <v>159</v>
      </c>
      <c r="BM200" s="1">
        <f t="shared" si="17"/>
        <v>0</v>
      </c>
      <c r="BR200" s="1" t="s">
        <v>159</v>
      </c>
      <c r="BU200" s="3">
        <f t="shared" si="18"/>
        <v>0</v>
      </c>
      <c r="BZ200" s="3">
        <f t="shared" si="19"/>
        <v>0</v>
      </c>
      <c r="CA200" s="3" t="s">
        <v>159</v>
      </c>
      <c r="CF200" s="3" t="s">
        <v>159</v>
      </c>
      <c r="CN200" s="25"/>
      <c r="CO200" s="25"/>
      <c r="CP200" s="25"/>
      <c r="CR200" s="5">
        <v>0</v>
      </c>
      <c r="CS200" s="25"/>
      <c r="CT200" s="25"/>
      <c r="CU200" s="25"/>
      <c r="CW200" s="5">
        <v>0</v>
      </c>
      <c r="CX200" s="25"/>
      <c r="CY200" s="25"/>
      <c r="CZ200" s="25"/>
      <c r="DB200" s="5">
        <v>0</v>
      </c>
      <c r="DC200" s="25"/>
      <c r="DD200" s="25"/>
      <c r="DE200" s="25"/>
      <c r="DG200" s="5">
        <v>0</v>
      </c>
      <c r="DH200" s="25"/>
      <c r="DI200" s="25"/>
    </row>
    <row r="201" spans="1:113">
      <c r="A201" s="1">
        <v>2025</v>
      </c>
      <c r="B201" s="4">
        <f>+BD!M203</f>
        <v>0</v>
      </c>
      <c r="I201" s="3" t="s">
        <v>159</v>
      </c>
      <c r="T201" s="1" t="s">
        <v>159</v>
      </c>
      <c r="AE201" s="1" t="s">
        <v>159</v>
      </c>
      <c r="AP201" s="1" t="s">
        <v>159</v>
      </c>
      <c r="BA201" s="5">
        <f t="shared" si="16"/>
        <v>0</v>
      </c>
      <c r="BB201" s="1" t="s">
        <v>159</v>
      </c>
      <c r="BE201" s="3">
        <f>Tabla1[[#This Row],[TIEMPO PRORROGADO HASTA
(1)]]-Tabla1[[#This Row],[TIEMPO PRORROGADO DESDE
(1)]]</f>
        <v>0</v>
      </c>
      <c r="BJ201" s="1" t="s">
        <v>159</v>
      </c>
      <c r="BM201" s="1">
        <f t="shared" si="17"/>
        <v>0</v>
      </c>
      <c r="BR201" s="1" t="s">
        <v>159</v>
      </c>
      <c r="BU201" s="3">
        <f t="shared" si="18"/>
        <v>0</v>
      </c>
      <c r="BZ201" s="3">
        <f t="shared" si="19"/>
        <v>0</v>
      </c>
      <c r="CA201" s="3" t="s">
        <v>159</v>
      </c>
      <c r="CF201" s="3" t="s">
        <v>159</v>
      </c>
      <c r="CN201" s="25"/>
      <c r="CO201" s="25"/>
      <c r="CP201" s="25"/>
      <c r="CR201" s="5">
        <v>0</v>
      </c>
      <c r="CS201" s="25"/>
      <c r="CT201" s="25"/>
      <c r="CU201" s="25"/>
      <c r="CW201" s="5">
        <v>0</v>
      </c>
      <c r="CX201" s="25"/>
      <c r="CY201" s="25"/>
      <c r="CZ201" s="25"/>
      <c r="DB201" s="5">
        <v>0</v>
      </c>
      <c r="DC201" s="25"/>
      <c r="DD201" s="25"/>
      <c r="DE201" s="25"/>
      <c r="DG201" s="5">
        <v>0</v>
      </c>
      <c r="DH201" s="25"/>
      <c r="DI201" s="25"/>
    </row>
    <row r="202" spans="1:113">
      <c r="A202" s="1">
        <v>2025</v>
      </c>
      <c r="B202" s="4">
        <f>+BD!M204</f>
        <v>0</v>
      </c>
      <c r="I202" s="3" t="s">
        <v>159</v>
      </c>
      <c r="T202" s="1" t="s">
        <v>159</v>
      </c>
      <c r="AE202" s="1" t="s">
        <v>159</v>
      </c>
      <c r="AP202" s="1" t="s">
        <v>159</v>
      </c>
      <c r="BA202" s="5">
        <f t="shared" si="16"/>
        <v>0</v>
      </c>
      <c r="BB202" s="1" t="s">
        <v>159</v>
      </c>
      <c r="BE202" s="3">
        <f>Tabla1[[#This Row],[TIEMPO PRORROGADO HASTA
(1)]]-Tabla1[[#This Row],[TIEMPO PRORROGADO DESDE
(1)]]</f>
        <v>0</v>
      </c>
      <c r="BJ202" s="1" t="s">
        <v>159</v>
      </c>
      <c r="BM202" s="1">
        <f t="shared" si="17"/>
        <v>0</v>
      </c>
      <c r="BR202" s="1" t="s">
        <v>159</v>
      </c>
      <c r="BU202" s="3">
        <f t="shared" si="18"/>
        <v>0</v>
      </c>
      <c r="BZ202" s="3">
        <f t="shared" si="19"/>
        <v>0</v>
      </c>
      <c r="CA202" s="3" t="s">
        <v>159</v>
      </c>
      <c r="CF202" s="3" t="s">
        <v>159</v>
      </c>
      <c r="CN202" s="25"/>
      <c r="CO202" s="25"/>
      <c r="CP202" s="25"/>
      <c r="CR202" s="5">
        <v>0</v>
      </c>
      <c r="CS202" s="25"/>
      <c r="CT202" s="25"/>
      <c r="CU202" s="25"/>
      <c r="CW202" s="5">
        <v>0</v>
      </c>
      <c r="CX202" s="25"/>
      <c r="CY202" s="25"/>
      <c r="CZ202" s="25"/>
      <c r="DB202" s="5">
        <v>0</v>
      </c>
      <c r="DC202" s="25"/>
      <c r="DD202" s="25"/>
      <c r="DE202" s="25"/>
      <c r="DG202" s="5">
        <v>0</v>
      </c>
      <c r="DH202" s="25"/>
      <c r="DI202" s="25"/>
    </row>
    <row r="203" spans="1:113">
      <c r="A203" s="1">
        <v>2025</v>
      </c>
      <c r="B203" s="4">
        <f>+BD!M205</f>
        <v>0</v>
      </c>
      <c r="I203" s="3" t="s">
        <v>159</v>
      </c>
      <c r="T203" s="1" t="s">
        <v>159</v>
      </c>
      <c r="AE203" s="1" t="s">
        <v>159</v>
      </c>
      <c r="AP203" s="1" t="s">
        <v>159</v>
      </c>
      <c r="BA203" s="5">
        <f t="shared" si="16"/>
        <v>0</v>
      </c>
      <c r="BB203" s="1" t="s">
        <v>159</v>
      </c>
      <c r="BE203" s="3">
        <f>Tabla1[[#This Row],[TIEMPO PRORROGADO HASTA
(1)]]-Tabla1[[#This Row],[TIEMPO PRORROGADO DESDE
(1)]]</f>
        <v>0</v>
      </c>
      <c r="BJ203" s="1" t="s">
        <v>159</v>
      </c>
      <c r="BM203" s="1">
        <f t="shared" si="17"/>
        <v>0</v>
      </c>
      <c r="BR203" s="1" t="s">
        <v>159</v>
      </c>
      <c r="BU203" s="3">
        <f t="shared" si="18"/>
        <v>0</v>
      </c>
      <c r="BZ203" s="3">
        <f t="shared" si="19"/>
        <v>0</v>
      </c>
      <c r="CA203" s="3" t="s">
        <v>159</v>
      </c>
      <c r="CF203" s="3" t="s">
        <v>159</v>
      </c>
      <c r="CN203" s="25"/>
      <c r="CO203" s="25"/>
      <c r="CP203" s="25"/>
      <c r="CR203" s="5">
        <v>0</v>
      </c>
      <c r="CS203" s="25"/>
      <c r="CT203" s="25"/>
      <c r="CU203" s="25"/>
      <c r="CW203" s="5">
        <v>0</v>
      </c>
      <c r="CX203" s="25"/>
      <c r="CY203" s="25"/>
      <c r="CZ203" s="25"/>
      <c r="DB203" s="5">
        <v>0</v>
      </c>
      <c r="DC203" s="25"/>
      <c r="DD203" s="25"/>
      <c r="DE203" s="25"/>
      <c r="DG203" s="5">
        <v>0</v>
      </c>
      <c r="DH203" s="25"/>
      <c r="DI203" s="25"/>
    </row>
    <row r="204" spans="1:113">
      <c r="A204" s="1">
        <v>2025</v>
      </c>
      <c r="B204" s="4">
        <f>+BD!M206</f>
        <v>0</v>
      </c>
      <c r="I204" s="3" t="s">
        <v>159</v>
      </c>
      <c r="T204" s="1" t="s">
        <v>159</v>
      </c>
      <c r="AE204" s="1" t="s">
        <v>159</v>
      </c>
      <c r="AP204" s="1" t="s">
        <v>159</v>
      </c>
      <c r="BA204" s="5">
        <f t="shared" si="16"/>
        <v>0</v>
      </c>
      <c r="BB204" s="1" t="s">
        <v>159</v>
      </c>
      <c r="BE204" s="3">
        <f>Tabla1[[#This Row],[TIEMPO PRORROGADO HASTA
(1)]]-Tabla1[[#This Row],[TIEMPO PRORROGADO DESDE
(1)]]</f>
        <v>0</v>
      </c>
      <c r="BJ204" s="1" t="s">
        <v>159</v>
      </c>
      <c r="BM204" s="1">
        <f t="shared" si="17"/>
        <v>0</v>
      </c>
      <c r="BR204" s="1" t="s">
        <v>159</v>
      </c>
      <c r="BU204" s="3">
        <f t="shared" si="18"/>
        <v>0</v>
      </c>
      <c r="BZ204" s="3">
        <f t="shared" si="19"/>
        <v>0</v>
      </c>
      <c r="CA204" s="3" t="s">
        <v>159</v>
      </c>
      <c r="CF204" s="3" t="s">
        <v>159</v>
      </c>
      <c r="CN204" s="25"/>
      <c r="CO204" s="25"/>
      <c r="CP204" s="25"/>
      <c r="CR204" s="5">
        <v>0</v>
      </c>
      <c r="CS204" s="25"/>
      <c r="CT204" s="25"/>
      <c r="CU204" s="25"/>
      <c r="CW204" s="5">
        <v>0</v>
      </c>
      <c r="CX204" s="25"/>
      <c r="CY204" s="25"/>
      <c r="CZ204" s="25"/>
      <c r="DB204" s="5">
        <v>0</v>
      </c>
      <c r="DC204" s="25"/>
      <c r="DD204" s="25"/>
      <c r="DE204" s="25"/>
      <c r="DG204" s="5">
        <v>0</v>
      </c>
      <c r="DH204" s="25"/>
      <c r="DI204" s="25"/>
    </row>
    <row r="205" spans="1:113">
      <c r="A205" s="1">
        <v>2025</v>
      </c>
      <c r="B205" s="4">
        <f>+BD!M207</f>
        <v>0</v>
      </c>
      <c r="I205" s="3" t="s">
        <v>159</v>
      </c>
      <c r="T205" s="1" t="s">
        <v>159</v>
      </c>
      <c r="AE205" s="1" t="s">
        <v>159</v>
      </c>
      <c r="AP205" s="1" t="s">
        <v>159</v>
      </c>
      <c r="BA205" s="5">
        <f t="shared" si="16"/>
        <v>0</v>
      </c>
      <c r="BB205" s="1" t="s">
        <v>159</v>
      </c>
      <c r="BE205" s="3">
        <f>Tabla1[[#This Row],[TIEMPO PRORROGADO HASTA
(1)]]-Tabla1[[#This Row],[TIEMPO PRORROGADO DESDE
(1)]]</f>
        <v>0</v>
      </c>
      <c r="BJ205" s="1" t="s">
        <v>159</v>
      </c>
      <c r="BM205" s="1">
        <f t="shared" si="17"/>
        <v>0</v>
      </c>
      <c r="BR205" s="1" t="s">
        <v>159</v>
      </c>
      <c r="BU205" s="3">
        <f t="shared" si="18"/>
        <v>0</v>
      </c>
      <c r="BZ205" s="3">
        <f t="shared" si="19"/>
        <v>0</v>
      </c>
      <c r="CA205" s="3" t="s">
        <v>159</v>
      </c>
      <c r="CF205" s="3" t="s">
        <v>159</v>
      </c>
      <c r="CN205" s="25"/>
      <c r="CO205" s="25"/>
      <c r="CP205" s="25"/>
      <c r="CR205" s="5">
        <v>0</v>
      </c>
      <c r="CS205" s="25"/>
      <c r="CT205" s="25"/>
      <c r="CU205" s="25"/>
      <c r="CW205" s="5">
        <v>0</v>
      </c>
      <c r="CX205" s="25"/>
      <c r="CY205" s="25"/>
      <c r="CZ205" s="25"/>
      <c r="DB205" s="5">
        <v>0</v>
      </c>
      <c r="DC205" s="25"/>
      <c r="DD205" s="25"/>
      <c r="DE205" s="25"/>
      <c r="DG205" s="5">
        <v>0</v>
      </c>
      <c r="DH205" s="25"/>
      <c r="DI205" s="25"/>
    </row>
    <row r="206" spans="1:113">
      <c r="A206" s="1">
        <v>2025</v>
      </c>
      <c r="B206" s="4">
        <f>+BD!M208</f>
        <v>0</v>
      </c>
      <c r="I206" s="3" t="s">
        <v>159</v>
      </c>
      <c r="T206" s="1" t="s">
        <v>159</v>
      </c>
      <c r="AE206" s="1" t="s">
        <v>159</v>
      </c>
      <c r="AP206" s="1" t="s">
        <v>159</v>
      </c>
      <c r="BA206" s="5">
        <f t="shared" si="16"/>
        <v>0</v>
      </c>
      <c r="BB206" s="1" t="s">
        <v>159</v>
      </c>
      <c r="BE206" s="3">
        <f>Tabla1[[#This Row],[TIEMPO PRORROGADO HASTA
(1)]]-Tabla1[[#This Row],[TIEMPO PRORROGADO DESDE
(1)]]</f>
        <v>0</v>
      </c>
      <c r="BJ206" s="1" t="s">
        <v>159</v>
      </c>
      <c r="BM206" s="1">
        <f t="shared" si="17"/>
        <v>0</v>
      </c>
      <c r="BR206" s="1" t="s">
        <v>159</v>
      </c>
      <c r="BU206" s="3">
        <f t="shared" si="18"/>
        <v>0</v>
      </c>
      <c r="BZ206" s="3">
        <f t="shared" si="19"/>
        <v>0</v>
      </c>
      <c r="CA206" s="3" t="s">
        <v>159</v>
      </c>
      <c r="CF206" s="3" t="s">
        <v>159</v>
      </c>
      <c r="CN206" s="25"/>
      <c r="CO206" s="25"/>
      <c r="CP206" s="25"/>
      <c r="CR206" s="5">
        <v>0</v>
      </c>
      <c r="CS206" s="25"/>
      <c r="CT206" s="25"/>
      <c r="CU206" s="25"/>
      <c r="CW206" s="5">
        <v>0</v>
      </c>
      <c r="CX206" s="25"/>
      <c r="CY206" s="25"/>
      <c r="CZ206" s="25"/>
      <c r="DB206" s="5">
        <v>0</v>
      </c>
      <c r="DC206" s="25"/>
      <c r="DD206" s="25"/>
      <c r="DE206" s="25"/>
      <c r="DG206" s="5">
        <v>0</v>
      </c>
      <c r="DH206" s="25"/>
      <c r="DI206" s="25"/>
    </row>
    <row r="207" spans="1:113">
      <c r="A207" s="1">
        <v>2025</v>
      </c>
      <c r="B207" s="4">
        <f>+BD!M209</f>
        <v>0</v>
      </c>
      <c r="I207" s="3" t="s">
        <v>159</v>
      </c>
      <c r="T207" s="1" t="s">
        <v>159</v>
      </c>
      <c r="AE207" s="1" t="s">
        <v>159</v>
      </c>
      <c r="AP207" s="1" t="s">
        <v>159</v>
      </c>
      <c r="BA207" s="5">
        <f t="shared" si="16"/>
        <v>0</v>
      </c>
      <c r="BB207" s="1" t="s">
        <v>159</v>
      </c>
      <c r="BE207" s="3">
        <f>Tabla1[[#This Row],[TIEMPO PRORROGADO HASTA
(1)]]-Tabla1[[#This Row],[TIEMPO PRORROGADO DESDE
(1)]]</f>
        <v>0</v>
      </c>
      <c r="BJ207" s="1" t="s">
        <v>159</v>
      </c>
      <c r="BM207" s="1">
        <f t="shared" si="17"/>
        <v>0</v>
      </c>
      <c r="BR207" s="1" t="s">
        <v>159</v>
      </c>
      <c r="BU207" s="3">
        <f t="shared" si="18"/>
        <v>0</v>
      </c>
      <c r="BZ207" s="3">
        <f t="shared" si="19"/>
        <v>0</v>
      </c>
      <c r="CA207" s="3" t="s">
        <v>159</v>
      </c>
      <c r="CF207" s="3" t="s">
        <v>159</v>
      </c>
      <c r="CN207" s="25"/>
      <c r="CO207" s="25"/>
      <c r="CP207" s="25"/>
      <c r="CR207" s="5">
        <v>0</v>
      </c>
      <c r="CS207" s="25"/>
      <c r="CT207" s="25"/>
      <c r="CU207" s="25"/>
      <c r="CW207" s="5">
        <v>0</v>
      </c>
      <c r="CX207" s="25"/>
      <c r="CY207" s="25"/>
      <c r="CZ207" s="25"/>
      <c r="DB207" s="5">
        <v>0</v>
      </c>
      <c r="DC207" s="25"/>
      <c r="DD207" s="25"/>
      <c r="DE207" s="25"/>
      <c r="DG207" s="5">
        <v>0</v>
      </c>
      <c r="DH207" s="25"/>
      <c r="DI207" s="25"/>
    </row>
    <row r="208" spans="1:113">
      <c r="A208" s="1">
        <v>2025</v>
      </c>
      <c r="B208" s="4">
        <f>+BD!M210</f>
        <v>0</v>
      </c>
      <c r="I208" s="3" t="s">
        <v>159</v>
      </c>
      <c r="T208" s="1" t="s">
        <v>159</v>
      </c>
      <c r="AE208" s="1" t="s">
        <v>159</v>
      </c>
      <c r="AP208" s="1" t="s">
        <v>159</v>
      </c>
      <c r="BA208" s="5">
        <f t="shared" si="16"/>
        <v>0</v>
      </c>
      <c r="BB208" s="1" t="s">
        <v>159</v>
      </c>
      <c r="BE208" s="3">
        <f>Tabla1[[#This Row],[TIEMPO PRORROGADO HASTA
(1)]]-Tabla1[[#This Row],[TIEMPO PRORROGADO DESDE
(1)]]</f>
        <v>0</v>
      </c>
      <c r="BJ208" s="1" t="s">
        <v>159</v>
      </c>
      <c r="BM208" s="1">
        <f t="shared" si="17"/>
        <v>0</v>
      </c>
      <c r="BR208" s="1" t="s">
        <v>159</v>
      </c>
      <c r="BU208" s="3">
        <f t="shared" si="18"/>
        <v>0</v>
      </c>
      <c r="BZ208" s="3">
        <f t="shared" si="19"/>
        <v>0</v>
      </c>
      <c r="CA208" s="3" t="s">
        <v>159</v>
      </c>
      <c r="CF208" s="3" t="s">
        <v>159</v>
      </c>
      <c r="CN208" s="25"/>
      <c r="CO208" s="25"/>
      <c r="CP208" s="25"/>
      <c r="CR208" s="5">
        <v>0</v>
      </c>
      <c r="CS208" s="25"/>
      <c r="CT208" s="25"/>
      <c r="CU208" s="25"/>
      <c r="CW208" s="5">
        <v>0</v>
      </c>
      <c r="CX208" s="25"/>
      <c r="CY208" s="25"/>
      <c r="CZ208" s="25"/>
      <c r="DB208" s="5">
        <v>0</v>
      </c>
      <c r="DC208" s="25"/>
      <c r="DD208" s="25"/>
      <c r="DE208" s="25"/>
      <c r="DG208" s="5">
        <v>0</v>
      </c>
      <c r="DH208" s="25"/>
      <c r="DI208" s="25"/>
    </row>
    <row r="209" spans="1:113">
      <c r="A209" s="1">
        <v>2025</v>
      </c>
      <c r="B209" s="4">
        <f>+BD!M211</f>
        <v>0</v>
      </c>
      <c r="I209" s="3" t="s">
        <v>159</v>
      </c>
      <c r="T209" s="1" t="s">
        <v>159</v>
      </c>
      <c r="AE209" s="1" t="s">
        <v>159</v>
      </c>
      <c r="AP209" s="1" t="s">
        <v>159</v>
      </c>
      <c r="BA209" s="5">
        <f t="shared" si="16"/>
        <v>0</v>
      </c>
      <c r="BB209" s="1" t="s">
        <v>159</v>
      </c>
      <c r="BE209" s="3">
        <f>Tabla1[[#This Row],[TIEMPO PRORROGADO HASTA
(1)]]-Tabla1[[#This Row],[TIEMPO PRORROGADO DESDE
(1)]]</f>
        <v>0</v>
      </c>
      <c r="BJ209" s="1" t="s">
        <v>159</v>
      </c>
      <c r="BM209" s="1">
        <f t="shared" si="17"/>
        <v>0</v>
      </c>
      <c r="BR209" s="1" t="s">
        <v>159</v>
      </c>
      <c r="BU209" s="3">
        <f t="shared" si="18"/>
        <v>0</v>
      </c>
      <c r="BZ209" s="3">
        <f t="shared" si="19"/>
        <v>0</v>
      </c>
      <c r="CA209" s="3" t="s">
        <v>159</v>
      </c>
      <c r="CF209" s="3" t="s">
        <v>159</v>
      </c>
      <c r="CN209" s="25"/>
      <c r="CO209" s="25"/>
      <c r="CP209" s="25"/>
      <c r="CR209" s="5">
        <v>0</v>
      </c>
      <c r="CS209" s="25"/>
      <c r="CT209" s="25"/>
      <c r="CU209" s="25"/>
      <c r="CW209" s="5">
        <v>0</v>
      </c>
      <c r="CX209" s="25"/>
      <c r="CY209" s="25"/>
      <c r="CZ209" s="25"/>
      <c r="DB209" s="5">
        <v>0</v>
      </c>
      <c r="DC209" s="25"/>
      <c r="DD209" s="25"/>
      <c r="DE209" s="25"/>
      <c r="DG209" s="5">
        <v>0</v>
      </c>
      <c r="DH209" s="25"/>
      <c r="DI209" s="25"/>
    </row>
    <row r="210" spans="1:113">
      <c r="A210" s="1">
        <v>2025</v>
      </c>
      <c r="B210" s="4">
        <f>+BD!M212</f>
        <v>0</v>
      </c>
      <c r="I210" s="3" t="s">
        <v>159</v>
      </c>
      <c r="T210" s="1" t="s">
        <v>159</v>
      </c>
      <c r="AE210" s="1" t="s">
        <v>159</v>
      </c>
      <c r="AP210" s="1" t="s">
        <v>159</v>
      </c>
      <c r="BA210" s="5">
        <f t="shared" si="16"/>
        <v>0</v>
      </c>
      <c r="BB210" s="1" t="s">
        <v>159</v>
      </c>
      <c r="BE210" s="3">
        <f>Tabla1[[#This Row],[TIEMPO PRORROGADO HASTA
(1)]]-Tabla1[[#This Row],[TIEMPO PRORROGADO DESDE
(1)]]</f>
        <v>0</v>
      </c>
      <c r="BJ210" s="1" t="s">
        <v>159</v>
      </c>
      <c r="BM210" s="1">
        <f t="shared" si="17"/>
        <v>0</v>
      </c>
      <c r="BR210" s="1" t="s">
        <v>159</v>
      </c>
      <c r="BU210" s="3">
        <f t="shared" si="18"/>
        <v>0</v>
      </c>
      <c r="BZ210" s="3">
        <f t="shared" si="19"/>
        <v>0</v>
      </c>
      <c r="CA210" s="3" t="s">
        <v>159</v>
      </c>
      <c r="CF210" s="3" t="s">
        <v>159</v>
      </c>
      <c r="CN210" s="25"/>
      <c r="CO210" s="25"/>
      <c r="CP210" s="25"/>
      <c r="CR210" s="5">
        <v>0</v>
      </c>
      <c r="CS210" s="25"/>
      <c r="CT210" s="25"/>
      <c r="CU210" s="25"/>
      <c r="CW210" s="5">
        <v>0</v>
      </c>
      <c r="CX210" s="25"/>
      <c r="CY210" s="25"/>
      <c r="CZ210" s="25"/>
      <c r="DB210" s="5">
        <v>0</v>
      </c>
      <c r="DC210" s="25"/>
      <c r="DD210" s="25"/>
      <c r="DE210" s="25"/>
      <c r="DG210" s="5">
        <v>0</v>
      </c>
      <c r="DH210" s="25"/>
      <c r="DI210" s="25"/>
    </row>
    <row r="211" spans="1:113">
      <c r="A211" s="1">
        <v>2025</v>
      </c>
      <c r="B211" s="4">
        <f>+BD!M213</f>
        <v>0</v>
      </c>
      <c r="I211" s="3" t="s">
        <v>159</v>
      </c>
      <c r="T211" s="1" t="s">
        <v>159</v>
      </c>
      <c r="AE211" s="1" t="s">
        <v>159</v>
      </c>
      <c r="AP211" s="1" t="s">
        <v>159</v>
      </c>
      <c r="BA211" s="5">
        <f t="shared" si="16"/>
        <v>0</v>
      </c>
      <c r="BB211" s="1" t="s">
        <v>159</v>
      </c>
      <c r="BE211" s="3">
        <f>Tabla1[[#This Row],[TIEMPO PRORROGADO HASTA
(1)]]-Tabla1[[#This Row],[TIEMPO PRORROGADO DESDE
(1)]]</f>
        <v>0</v>
      </c>
      <c r="BJ211" s="1" t="s">
        <v>159</v>
      </c>
      <c r="BM211" s="1">
        <f t="shared" si="17"/>
        <v>0</v>
      </c>
      <c r="BR211" s="1" t="s">
        <v>159</v>
      </c>
      <c r="BU211" s="3">
        <f t="shared" si="18"/>
        <v>0</v>
      </c>
      <c r="BZ211" s="3">
        <f t="shared" si="19"/>
        <v>0</v>
      </c>
      <c r="CA211" s="3" t="s">
        <v>159</v>
      </c>
      <c r="CF211" s="3" t="s">
        <v>159</v>
      </c>
      <c r="CN211" s="25"/>
      <c r="CO211" s="25"/>
      <c r="CP211" s="25"/>
      <c r="CR211" s="5">
        <v>0</v>
      </c>
      <c r="CS211" s="25"/>
      <c r="CT211" s="25"/>
      <c r="CU211" s="25"/>
      <c r="CW211" s="5">
        <v>0</v>
      </c>
      <c r="CX211" s="25"/>
      <c r="CY211" s="25"/>
      <c r="CZ211" s="25"/>
      <c r="DB211" s="5">
        <v>0</v>
      </c>
      <c r="DC211" s="25"/>
      <c r="DD211" s="25"/>
      <c r="DE211" s="25"/>
      <c r="DG211" s="5">
        <v>0</v>
      </c>
      <c r="DH211" s="25"/>
      <c r="DI211" s="25"/>
    </row>
    <row r="212" spans="1:113">
      <c r="A212" s="1">
        <v>2025</v>
      </c>
      <c r="B212" s="4">
        <f>+BD!M214</f>
        <v>0</v>
      </c>
      <c r="I212" s="3" t="s">
        <v>159</v>
      </c>
      <c r="T212" s="1" t="s">
        <v>159</v>
      </c>
      <c r="AE212" s="1" t="s">
        <v>159</v>
      </c>
      <c r="AP212" s="1" t="s">
        <v>159</v>
      </c>
      <c r="BA212" s="5">
        <f t="shared" si="16"/>
        <v>0</v>
      </c>
      <c r="BB212" s="1" t="s">
        <v>159</v>
      </c>
      <c r="BE212" s="3">
        <f>Tabla1[[#This Row],[TIEMPO PRORROGADO HASTA
(1)]]-Tabla1[[#This Row],[TIEMPO PRORROGADO DESDE
(1)]]</f>
        <v>0</v>
      </c>
      <c r="BJ212" s="1" t="s">
        <v>159</v>
      </c>
      <c r="BM212" s="1">
        <f t="shared" si="17"/>
        <v>0</v>
      </c>
      <c r="BR212" s="1" t="s">
        <v>159</v>
      </c>
      <c r="BU212" s="3">
        <f t="shared" si="18"/>
        <v>0</v>
      </c>
      <c r="BZ212" s="3">
        <f t="shared" si="19"/>
        <v>0</v>
      </c>
      <c r="CA212" s="3" t="s">
        <v>159</v>
      </c>
      <c r="CF212" s="3" t="s">
        <v>159</v>
      </c>
      <c r="CN212" s="25"/>
      <c r="CO212" s="25"/>
      <c r="CP212" s="25"/>
      <c r="CR212" s="5">
        <v>0</v>
      </c>
      <c r="CS212" s="25"/>
      <c r="CT212" s="25"/>
      <c r="CU212" s="25"/>
      <c r="CW212" s="5">
        <v>0</v>
      </c>
      <c r="CX212" s="25"/>
      <c r="CY212" s="25"/>
      <c r="CZ212" s="25"/>
      <c r="DB212" s="5">
        <v>0</v>
      </c>
      <c r="DC212" s="25"/>
      <c r="DD212" s="25"/>
      <c r="DE212" s="25"/>
      <c r="DG212" s="5">
        <v>0</v>
      </c>
      <c r="DH212" s="25"/>
      <c r="DI212" s="25"/>
    </row>
    <row r="213" spans="1:113">
      <c r="A213" s="1">
        <v>2025</v>
      </c>
      <c r="B213" s="4">
        <f>+BD!M215</f>
        <v>0</v>
      </c>
      <c r="I213" s="3" t="s">
        <v>159</v>
      </c>
      <c r="T213" s="1" t="s">
        <v>159</v>
      </c>
      <c r="AE213" s="1" t="s">
        <v>159</v>
      </c>
      <c r="AP213" s="1" t="s">
        <v>159</v>
      </c>
      <c r="BA213" s="5">
        <f t="shared" si="16"/>
        <v>0</v>
      </c>
      <c r="BB213" s="1" t="s">
        <v>159</v>
      </c>
      <c r="BE213" s="3">
        <f>Tabla1[[#This Row],[TIEMPO PRORROGADO HASTA
(1)]]-Tabla1[[#This Row],[TIEMPO PRORROGADO DESDE
(1)]]</f>
        <v>0</v>
      </c>
      <c r="BJ213" s="1" t="s">
        <v>159</v>
      </c>
      <c r="BM213" s="1">
        <f t="shared" si="17"/>
        <v>0</v>
      </c>
      <c r="BR213" s="1" t="s">
        <v>159</v>
      </c>
      <c r="BU213" s="3">
        <f t="shared" si="18"/>
        <v>0</v>
      </c>
      <c r="BZ213" s="3">
        <f t="shared" si="19"/>
        <v>0</v>
      </c>
      <c r="CA213" s="3" t="s">
        <v>159</v>
      </c>
      <c r="CF213" s="3" t="s">
        <v>159</v>
      </c>
      <c r="CN213" s="25"/>
      <c r="CO213" s="25"/>
      <c r="CP213" s="25"/>
      <c r="CR213" s="5">
        <v>0</v>
      </c>
      <c r="CS213" s="25"/>
      <c r="CT213" s="25"/>
      <c r="CU213" s="25"/>
      <c r="CW213" s="5">
        <v>0</v>
      </c>
      <c r="CX213" s="25"/>
      <c r="CY213" s="25"/>
      <c r="CZ213" s="25"/>
      <c r="DB213" s="5">
        <v>0</v>
      </c>
      <c r="DC213" s="25"/>
      <c r="DD213" s="25"/>
      <c r="DE213" s="25"/>
      <c r="DG213" s="5">
        <v>0</v>
      </c>
      <c r="DH213" s="25"/>
      <c r="DI213" s="25"/>
    </row>
    <row r="214" spans="1:113">
      <c r="A214" s="1">
        <v>2025</v>
      </c>
      <c r="B214" s="4">
        <f>+BD!M216</f>
        <v>0</v>
      </c>
      <c r="I214" s="3" t="s">
        <v>159</v>
      </c>
      <c r="T214" s="1" t="s">
        <v>159</v>
      </c>
      <c r="AE214" s="1" t="s">
        <v>159</v>
      </c>
      <c r="AP214" s="1" t="s">
        <v>159</v>
      </c>
      <c r="BA214" s="5">
        <f t="shared" si="16"/>
        <v>0</v>
      </c>
      <c r="BB214" s="1" t="s">
        <v>159</v>
      </c>
      <c r="BE214" s="3">
        <f>Tabla1[[#This Row],[TIEMPO PRORROGADO HASTA
(1)]]-Tabla1[[#This Row],[TIEMPO PRORROGADO DESDE
(1)]]</f>
        <v>0</v>
      </c>
      <c r="BJ214" s="1" t="s">
        <v>159</v>
      </c>
      <c r="BM214" s="1">
        <f t="shared" si="17"/>
        <v>0</v>
      </c>
      <c r="BR214" s="1" t="s">
        <v>159</v>
      </c>
      <c r="BU214" s="3">
        <f t="shared" si="18"/>
        <v>0</v>
      </c>
      <c r="BZ214" s="3">
        <f t="shared" si="19"/>
        <v>0</v>
      </c>
      <c r="CA214" s="3" t="s">
        <v>159</v>
      </c>
      <c r="CF214" s="3" t="s">
        <v>159</v>
      </c>
      <c r="CN214" s="25"/>
      <c r="CO214" s="25"/>
      <c r="CP214" s="25"/>
      <c r="CR214" s="5">
        <v>0</v>
      </c>
      <c r="CS214" s="25"/>
      <c r="CT214" s="25"/>
      <c r="CU214" s="25"/>
      <c r="CW214" s="5">
        <v>0</v>
      </c>
      <c r="CX214" s="25"/>
      <c r="CY214" s="25"/>
      <c r="CZ214" s="25"/>
      <c r="DB214" s="5">
        <v>0</v>
      </c>
      <c r="DC214" s="25"/>
      <c r="DD214" s="25"/>
      <c r="DE214" s="25"/>
      <c r="DG214" s="5">
        <v>0</v>
      </c>
      <c r="DH214" s="25"/>
      <c r="DI214" s="25"/>
    </row>
    <row r="215" spans="1:113">
      <c r="A215" s="1">
        <v>2025</v>
      </c>
      <c r="B215" s="4">
        <f>+BD!M217</f>
        <v>0</v>
      </c>
      <c r="I215" s="3" t="s">
        <v>159</v>
      </c>
      <c r="T215" s="1" t="s">
        <v>159</v>
      </c>
      <c r="AE215" s="1" t="s">
        <v>159</v>
      </c>
      <c r="AP215" s="1" t="s">
        <v>159</v>
      </c>
      <c r="BA215" s="5">
        <f t="shared" si="16"/>
        <v>0</v>
      </c>
      <c r="BB215" s="1" t="s">
        <v>159</v>
      </c>
      <c r="BE215" s="3">
        <f>Tabla1[[#This Row],[TIEMPO PRORROGADO HASTA
(1)]]-Tabla1[[#This Row],[TIEMPO PRORROGADO DESDE
(1)]]</f>
        <v>0</v>
      </c>
      <c r="BJ215" s="1" t="s">
        <v>159</v>
      </c>
      <c r="BM215" s="1">
        <f t="shared" si="17"/>
        <v>0</v>
      </c>
      <c r="BR215" s="1" t="s">
        <v>159</v>
      </c>
      <c r="BU215" s="3">
        <f t="shared" si="18"/>
        <v>0</v>
      </c>
      <c r="BZ215" s="3">
        <f t="shared" si="19"/>
        <v>0</v>
      </c>
      <c r="CA215" s="3" t="s">
        <v>159</v>
      </c>
      <c r="CF215" s="3" t="s">
        <v>159</v>
      </c>
      <c r="CN215" s="25"/>
      <c r="CO215" s="25"/>
      <c r="CP215" s="25"/>
      <c r="CR215" s="5">
        <v>0</v>
      </c>
      <c r="CS215" s="25"/>
      <c r="CT215" s="25"/>
      <c r="CU215" s="25"/>
      <c r="CW215" s="5">
        <v>0</v>
      </c>
      <c r="CX215" s="25"/>
      <c r="CY215" s="25"/>
      <c r="CZ215" s="25"/>
      <c r="DB215" s="5">
        <v>0</v>
      </c>
      <c r="DC215" s="25"/>
      <c r="DD215" s="25"/>
      <c r="DE215" s="25"/>
      <c r="DG215" s="5">
        <v>0</v>
      </c>
      <c r="DH215" s="25"/>
      <c r="DI215" s="25"/>
    </row>
    <row r="216" spans="1:113">
      <c r="A216" s="1">
        <v>2025</v>
      </c>
      <c r="B216" s="4">
        <f>+BD!M218</f>
        <v>0</v>
      </c>
      <c r="I216" s="3" t="s">
        <v>159</v>
      </c>
      <c r="T216" s="1" t="s">
        <v>159</v>
      </c>
      <c r="AE216" s="1" t="s">
        <v>159</v>
      </c>
      <c r="AP216" s="1" t="s">
        <v>159</v>
      </c>
      <c r="BA216" s="5">
        <f t="shared" si="16"/>
        <v>0</v>
      </c>
      <c r="BB216" s="1" t="s">
        <v>159</v>
      </c>
      <c r="BE216" s="3">
        <f>Tabla1[[#This Row],[TIEMPO PRORROGADO HASTA
(1)]]-Tabla1[[#This Row],[TIEMPO PRORROGADO DESDE
(1)]]</f>
        <v>0</v>
      </c>
      <c r="BJ216" s="1" t="s">
        <v>159</v>
      </c>
      <c r="BM216" s="1">
        <f t="shared" si="17"/>
        <v>0</v>
      </c>
      <c r="BR216" s="1" t="s">
        <v>159</v>
      </c>
      <c r="BU216" s="3">
        <f t="shared" si="18"/>
        <v>0</v>
      </c>
      <c r="BZ216" s="3">
        <f t="shared" si="19"/>
        <v>0</v>
      </c>
      <c r="CA216" s="3" t="s">
        <v>159</v>
      </c>
      <c r="CF216" s="3" t="s">
        <v>159</v>
      </c>
      <c r="CN216" s="25"/>
      <c r="CO216" s="25"/>
      <c r="CP216" s="25"/>
      <c r="CR216" s="5">
        <v>0</v>
      </c>
      <c r="CS216" s="25"/>
      <c r="CT216" s="25"/>
      <c r="CU216" s="25"/>
      <c r="CW216" s="5">
        <v>0</v>
      </c>
      <c r="CX216" s="25"/>
      <c r="CY216" s="25"/>
      <c r="CZ216" s="25"/>
      <c r="DB216" s="5">
        <v>0</v>
      </c>
      <c r="DC216" s="25"/>
      <c r="DD216" s="25"/>
      <c r="DE216" s="25"/>
      <c r="DG216" s="5">
        <v>0</v>
      </c>
      <c r="DH216" s="25"/>
      <c r="DI216" s="25"/>
    </row>
    <row r="217" spans="1:113">
      <c r="A217" s="1">
        <v>2025</v>
      </c>
      <c r="B217" s="4">
        <f>+BD!M219</f>
        <v>0</v>
      </c>
      <c r="I217" s="3" t="s">
        <v>159</v>
      </c>
      <c r="T217" s="1" t="s">
        <v>159</v>
      </c>
      <c r="AE217" s="1" t="s">
        <v>159</v>
      </c>
      <c r="AP217" s="1" t="s">
        <v>159</v>
      </c>
      <c r="BA217" s="5">
        <f t="shared" si="16"/>
        <v>0</v>
      </c>
      <c r="BB217" s="1" t="s">
        <v>159</v>
      </c>
      <c r="BE217" s="3">
        <f>Tabla1[[#This Row],[TIEMPO PRORROGADO HASTA
(1)]]-Tabla1[[#This Row],[TIEMPO PRORROGADO DESDE
(1)]]</f>
        <v>0</v>
      </c>
      <c r="BJ217" s="1" t="s">
        <v>159</v>
      </c>
      <c r="BM217" s="1">
        <f t="shared" si="17"/>
        <v>0</v>
      </c>
      <c r="BR217" s="1" t="s">
        <v>159</v>
      </c>
      <c r="BU217" s="3">
        <f t="shared" si="18"/>
        <v>0</v>
      </c>
      <c r="BZ217" s="3">
        <f t="shared" si="19"/>
        <v>0</v>
      </c>
      <c r="CA217" s="3" t="s">
        <v>159</v>
      </c>
      <c r="CF217" s="3" t="s">
        <v>159</v>
      </c>
      <c r="CN217" s="25"/>
      <c r="CO217" s="25"/>
      <c r="CP217" s="25"/>
      <c r="CR217" s="5">
        <v>0</v>
      </c>
      <c r="CS217" s="25"/>
      <c r="CT217" s="25"/>
      <c r="CU217" s="25"/>
      <c r="CW217" s="5">
        <v>0</v>
      </c>
      <c r="CX217" s="25"/>
      <c r="CY217" s="25"/>
      <c r="CZ217" s="25"/>
      <c r="DB217" s="5">
        <v>0</v>
      </c>
      <c r="DC217" s="25"/>
      <c r="DD217" s="25"/>
      <c r="DE217" s="25"/>
      <c r="DG217" s="5">
        <v>0</v>
      </c>
      <c r="DH217" s="25"/>
      <c r="DI217" s="25"/>
    </row>
    <row r="218" spans="1:113">
      <c r="A218" s="1">
        <v>2025</v>
      </c>
      <c r="B218" s="4">
        <f>+BD!M220</f>
        <v>0</v>
      </c>
      <c r="I218" s="3" t="s">
        <v>159</v>
      </c>
      <c r="T218" s="1" t="s">
        <v>159</v>
      </c>
      <c r="AE218" s="1" t="s">
        <v>159</v>
      </c>
      <c r="AP218" s="1" t="s">
        <v>159</v>
      </c>
      <c r="BA218" s="5">
        <f t="shared" si="16"/>
        <v>0</v>
      </c>
      <c r="BB218" s="1" t="s">
        <v>159</v>
      </c>
      <c r="BE218" s="3">
        <f>Tabla1[[#This Row],[TIEMPO PRORROGADO HASTA
(1)]]-Tabla1[[#This Row],[TIEMPO PRORROGADO DESDE
(1)]]</f>
        <v>0</v>
      </c>
      <c r="BJ218" s="1" t="s">
        <v>159</v>
      </c>
      <c r="BM218" s="1">
        <f t="shared" si="17"/>
        <v>0</v>
      </c>
      <c r="BR218" s="1" t="s">
        <v>159</v>
      </c>
      <c r="BU218" s="3">
        <f t="shared" si="18"/>
        <v>0</v>
      </c>
      <c r="BZ218" s="3">
        <f t="shared" si="19"/>
        <v>0</v>
      </c>
      <c r="CA218" s="3" t="s">
        <v>159</v>
      </c>
      <c r="CF218" s="3" t="s">
        <v>159</v>
      </c>
      <c r="CN218" s="25"/>
      <c r="CO218" s="25"/>
      <c r="CP218" s="25"/>
      <c r="CR218" s="5">
        <v>0</v>
      </c>
      <c r="CS218" s="25"/>
      <c r="CT218" s="25"/>
      <c r="CU218" s="25"/>
      <c r="CW218" s="5">
        <v>0</v>
      </c>
      <c r="CX218" s="25"/>
      <c r="CY218" s="25"/>
      <c r="CZ218" s="25"/>
      <c r="DB218" s="5">
        <v>0</v>
      </c>
      <c r="DC218" s="25"/>
      <c r="DD218" s="25"/>
      <c r="DE218" s="25"/>
      <c r="DG218" s="5">
        <v>0</v>
      </c>
      <c r="DH218" s="25"/>
      <c r="DI218" s="25"/>
    </row>
    <row r="219" spans="1:113">
      <c r="A219" s="1">
        <v>2025</v>
      </c>
      <c r="B219" s="4">
        <f>+BD!M221</f>
        <v>0</v>
      </c>
      <c r="I219" s="3" t="s">
        <v>159</v>
      </c>
      <c r="T219" s="1" t="s">
        <v>159</v>
      </c>
      <c r="AE219" s="1" t="s">
        <v>159</v>
      </c>
      <c r="AP219" s="1" t="s">
        <v>159</v>
      </c>
      <c r="BA219" s="5">
        <f t="shared" si="16"/>
        <v>0</v>
      </c>
      <c r="BB219" s="1" t="s">
        <v>159</v>
      </c>
      <c r="BE219" s="3">
        <f>Tabla1[[#This Row],[TIEMPO PRORROGADO HASTA
(1)]]-Tabla1[[#This Row],[TIEMPO PRORROGADO DESDE
(1)]]</f>
        <v>0</v>
      </c>
      <c r="BJ219" s="1" t="s">
        <v>159</v>
      </c>
      <c r="BM219" s="1">
        <f t="shared" si="17"/>
        <v>0</v>
      </c>
      <c r="BR219" s="1" t="s">
        <v>159</v>
      </c>
      <c r="BU219" s="3">
        <f t="shared" si="18"/>
        <v>0</v>
      </c>
      <c r="BZ219" s="3">
        <f t="shared" si="19"/>
        <v>0</v>
      </c>
      <c r="CA219" s="3" t="s">
        <v>159</v>
      </c>
      <c r="CF219" s="3" t="s">
        <v>159</v>
      </c>
      <c r="CN219" s="25"/>
      <c r="CO219" s="25"/>
      <c r="CP219" s="25"/>
      <c r="CR219" s="5">
        <v>0</v>
      </c>
      <c r="CS219" s="25"/>
      <c r="CT219" s="25"/>
      <c r="CU219" s="25"/>
      <c r="CW219" s="5">
        <v>0</v>
      </c>
      <c r="CX219" s="25"/>
      <c r="CY219" s="25"/>
      <c r="CZ219" s="25"/>
      <c r="DB219" s="5">
        <v>0</v>
      </c>
      <c r="DC219" s="25"/>
      <c r="DD219" s="25"/>
      <c r="DE219" s="25"/>
      <c r="DG219" s="5">
        <v>0</v>
      </c>
      <c r="DH219" s="25"/>
      <c r="DI219" s="25"/>
    </row>
    <row r="220" spans="1:113">
      <c r="A220" s="1">
        <v>2025</v>
      </c>
      <c r="B220" s="4">
        <f>+BD!M222</f>
        <v>0</v>
      </c>
      <c r="I220" s="3" t="s">
        <v>159</v>
      </c>
      <c r="T220" s="1" t="s">
        <v>159</v>
      </c>
      <c r="AE220" s="1" t="s">
        <v>159</v>
      </c>
      <c r="AP220" s="1" t="s">
        <v>159</v>
      </c>
      <c r="BA220" s="5">
        <f t="shared" si="16"/>
        <v>0</v>
      </c>
      <c r="BB220" s="1" t="s">
        <v>159</v>
      </c>
      <c r="BE220" s="3">
        <f>Tabla1[[#This Row],[TIEMPO PRORROGADO HASTA
(1)]]-Tabla1[[#This Row],[TIEMPO PRORROGADO DESDE
(1)]]</f>
        <v>0</v>
      </c>
      <c r="BJ220" s="1" t="s">
        <v>159</v>
      </c>
      <c r="BM220" s="1">
        <f t="shared" si="17"/>
        <v>0</v>
      </c>
      <c r="BR220" s="1" t="s">
        <v>159</v>
      </c>
      <c r="BU220" s="3">
        <f t="shared" si="18"/>
        <v>0</v>
      </c>
      <c r="BZ220" s="3">
        <f t="shared" si="19"/>
        <v>0</v>
      </c>
      <c r="CA220" s="3" t="s">
        <v>159</v>
      </c>
      <c r="CF220" s="3" t="s">
        <v>159</v>
      </c>
      <c r="CN220" s="25"/>
      <c r="CO220" s="25"/>
      <c r="CP220" s="25"/>
      <c r="CR220" s="5">
        <v>0</v>
      </c>
      <c r="CS220" s="25"/>
      <c r="CT220" s="25"/>
      <c r="CU220" s="25"/>
      <c r="CW220" s="5">
        <v>0</v>
      </c>
      <c r="CX220" s="25"/>
      <c r="CY220" s="25"/>
      <c r="CZ220" s="25"/>
      <c r="DB220" s="5">
        <v>0</v>
      </c>
      <c r="DC220" s="25"/>
      <c r="DD220" s="25"/>
      <c r="DE220" s="25"/>
      <c r="DG220" s="5">
        <v>0</v>
      </c>
      <c r="DH220" s="25"/>
      <c r="DI220" s="25"/>
    </row>
    <row r="221" spans="1:113">
      <c r="A221" s="1">
        <v>2025</v>
      </c>
      <c r="B221" s="4">
        <f>+BD!M223</f>
        <v>0</v>
      </c>
      <c r="I221" s="3" t="s">
        <v>159</v>
      </c>
      <c r="T221" s="1" t="s">
        <v>159</v>
      </c>
      <c r="AE221" s="1" t="s">
        <v>159</v>
      </c>
      <c r="AP221" s="1" t="s">
        <v>159</v>
      </c>
      <c r="BA221" s="5">
        <f t="shared" si="16"/>
        <v>0</v>
      </c>
      <c r="BB221" s="1" t="s">
        <v>159</v>
      </c>
      <c r="BE221" s="3">
        <f>Tabla1[[#This Row],[TIEMPO PRORROGADO HASTA
(1)]]-Tabla1[[#This Row],[TIEMPO PRORROGADO DESDE
(1)]]</f>
        <v>0</v>
      </c>
      <c r="BJ221" s="1" t="s">
        <v>159</v>
      </c>
      <c r="BM221" s="1">
        <f t="shared" si="17"/>
        <v>0</v>
      </c>
      <c r="BR221" s="1" t="s">
        <v>159</v>
      </c>
      <c r="BU221" s="3">
        <f t="shared" si="18"/>
        <v>0</v>
      </c>
      <c r="BZ221" s="3">
        <f t="shared" si="19"/>
        <v>0</v>
      </c>
      <c r="CA221" s="3" t="s">
        <v>159</v>
      </c>
      <c r="CF221" s="3" t="s">
        <v>159</v>
      </c>
      <c r="CN221" s="25"/>
      <c r="CO221" s="25"/>
      <c r="CP221" s="25"/>
      <c r="CR221" s="5">
        <v>0</v>
      </c>
      <c r="CS221" s="25"/>
      <c r="CT221" s="25"/>
      <c r="CU221" s="25"/>
      <c r="CW221" s="5">
        <v>0</v>
      </c>
      <c r="CX221" s="25"/>
      <c r="CY221" s="25"/>
      <c r="CZ221" s="25"/>
      <c r="DB221" s="5">
        <v>0</v>
      </c>
      <c r="DC221" s="25"/>
      <c r="DD221" s="25"/>
      <c r="DE221" s="25"/>
      <c r="DG221" s="5">
        <v>0</v>
      </c>
      <c r="DH221" s="25"/>
      <c r="DI221" s="25"/>
    </row>
    <row r="222" spans="1:113">
      <c r="A222" s="1">
        <v>2025</v>
      </c>
      <c r="B222" s="4">
        <f>+BD!M224</f>
        <v>0</v>
      </c>
      <c r="I222" s="3" t="s">
        <v>159</v>
      </c>
      <c r="T222" s="1" t="s">
        <v>159</v>
      </c>
      <c r="AE222" s="1" t="s">
        <v>159</v>
      </c>
      <c r="AP222" s="1" t="s">
        <v>159</v>
      </c>
      <c r="BA222" s="5">
        <f t="shared" si="16"/>
        <v>0</v>
      </c>
      <c r="BB222" s="1" t="s">
        <v>159</v>
      </c>
      <c r="BE222" s="3">
        <f>Tabla1[[#This Row],[TIEMPO PRORROGADO HASTA
(1)]]-Tabla1[[#This Row],[TIEMPO PRORROGADO DESDE
(1)]]</f>
        <v>0</v>
      </c>
      <c r="BJ222" s="1" t="s">
        <v>159</v>
      </c>
      <c r="BM222" s="1">
        <f t="shared" si="17"/>
        <v>0</v>
      </c>
      <c r="BR222" s="1" t="s">
        <v>159</v>
      </c>
      <c r="BU222" s="3">
        <f t="shared" si="18"/>
        <v>0</v>
      </c>
      <c r="BZ222" s="3">
        <f t="shared" si="19"/>
        <v>0</v>
      </c>
      <c r="CA222" s="3" t="s">
        <v>159</v>
      </c>
      <c r="CF222" s="3" t="s">
        <v>159</v>
      </c>
      <c r="CN222" s="25"/>
      <c r="CO222" s="25"/>
      <c r="CP222" s="25"/>
      <c r="CR222" s="5">
        <v>0</v>
      </c>
      <c r="CS222" s="25"/>
      <c r="CT222" s="25"/>
      <c r="CU222" s="25"/>
      <c r="CW222" s="5">
        <v>0</v>
      </c>
      <c r="CX222" s="25"/>
      <c r="CY222" s="25"/>
      <c r="CZ222" s="25"/>
      <c r="DB222" s="5">
        <v>0</v>
      </c>
      <c r="DC222" s="25"/>
      <c r="DD222" s="25"/>
      <c r="DE222" s="25"/>
      <c r="DG222" s="5">
        <v>0</v>
      </c>
      <c r="DH222" s="25"/>
      <c r="DI222" s="25"/>
    </row>
    <row r="223" spans="1:113">
      <c r="A223" s="1">
        <v>2025</v>
      </c>
      <c r="B223" s="4">
        <f>+BD!M225</f>
        <v>0</v>
      </c>
      <c r="I223" s="3" t="s">
        <v>159</v>
      </c>
      <c r="T223" s="1" t="s">
        <v>159</v>
      </c>
      <c r="AE223" s="1" t="s">
        <v>159</v>
      </c>
      <c r="AP223" s="1" t="s">
        <v>159</v>
      </c>
      <c r="BA223" s="5">
        <f t="shared" si="16"/>
        <v>0</v>
      </c>
      <c r="BB223" s="1" t="s">
        <v>159</v>
      </c>
      <c r="BE223" s="3">
        <f>Tabla1[[#This Row],[TIEMPO PRORROGADO HASTA
(1)]]-Tabla1[[#This Row],[TIEMPO PRORROGADO DESDE
(1)]]</f>
        <v>0</v>
      </c>
      <c r="BJ223" s="1" t="s">
        <v>159</v>
      </c>
      <c r="BM223" s="1">
        <f t="shared" si="17"/>
        <v>0</v>
      </c>
      <c r="BR223" s="1" t="s">
        <v>159</v>
      </c>
      <c r="BU223" s="3">
        <f t="shared" si="18"/>
        <v>0</v>
      </c>
      <c r="BZ223" s="3">
        <f t="shared" si="19"/>
        <v>0</v>
      </c>
      <c r="CA223" s="3" t="s">
        <v>159</v>
      </c>
      <c r="CF223" s="3" t="s">
        <v>159</v>
      </c>
      <c r="CN223" s="25"/>
      <c r="CO223" s="25"/>
      <c r="CP223" s="25"/>
      <c r="CR223" s="5">
        <v>0</v>
      </c>
      <c r="CS223" s="25"/>
      <c r="CT223" s="25"/>
      <c r="CU223" s="25"/>
      <c r="CW223" s="5">
        <v>0</v>
      </c>
      <c r="CX223" s="25"/>
      <c r="CY223" s="25"/>
      <c r="CZ223" s="25"/>
      <c r="DB223" s="5">
        <v>0</v>
      </c>
      <c r="DC223" s="25"/>
      <c r="DD223" s="25"/>
      <c r="DE223" s="25"/>
      <c r="DG223" s="5">
        <v>0</v>
      </c>
      <c r="DH223" s="25"/>
      <c r="DI223" s="25"/>
    </row>
    <row r="224" spans="1:113">
      <c r="A224" s="1">
        <v>2025</v>
      </c>
      <c r="B224" s="4">
        <f>+BD!M226</f>
        <v>0</v>
      </c>
      <c r="I224" s="3" t="s">
        <v>159</v>
      </c>
      <c r="T224" s="1" t="s">
        <v>159</v>
      </c>
      <c r="AE224" s="1" t="s">
        <v>159</v>
      </c>
      <c r="AP224" s="1" t="s">
        <v>159</v>
      </c>
      <c r="BA224" s="5">
        <f t="shared" si="16"/>
        <v>0</v>
      </c>
      <c r="BB224" s="1" t="s">
        <v>159</v>
      </c>
      <c r="BE224" s="3">
        <f>Tabla1[[#This Row],[TIEMPO PRORROGADO HASTA
(1)]]-Tabla1[[#This Row],[TIEMPO PRORROGADO DESDE
(1)]]</f>
        <v>0</v>
      </c>
      <c r="BJ224" s="1" t="s">
        <v>159</v>
      </c>
      <c r="BM224" s="1">
        <f t="shared" si="17"/>
        <v>0</v>
      </c>
      <c r="BR224" s="1" t="s">
        <v>159</v>
      </c>
      <c r="BU224" s="3">
        <f t="shared" si="18"/>
        <v>0</v>
      </c>
      <c r="BZ224" s="3">
        <f t="shared" si="19"/>
        <v>0</v>
      </c>
      <c r="CA224" s="3" t="s">
        <v>159</v>
      </c>
      <c r="CF224" s="3" t="s">
        <v>159</v>
      </c>
      <c r="CN224" s="25"/>
      <c r="CO224" s="25"/>
      <c r="CP224" s="25"/>
      <c r="CR224" s="5">
        <v>0</v>
      </c>
      <c r="CS224" s="25"/>
      <c r="CT224" s="25"/>
      <c r="CU224" s="25"/>
      <c r="CW224" s="5">
        <v>0</v>
      </c>
      <c r="CX224" s="25"/>
      <c r="CY224" s="25"/>
      <c r="CZ224" s="25"/>
      <c r="DB224" s="5">
        <v>0</v>
      </c>
      <c r="DC224" s="25"/>
      <c r="DD224" s="25"/>
      <c r="DE224" s="25"/>
      <c r="DG224" s="5">
        <v>0</v>
      </c>
      <c r="DH224" s="25"/>
      <c r="DI224" s="25"/>
    </row>
    <row r="225" spans="1:113">
      <c r="A225" s="1">
        <v>2025</v>
      </c>
      <c r="B225" s="4">
        <f>+BD!M227</f>
        <v>0</v>
      </c>
      <c r="I225" s="3" t="s">
        <v>159</v>
      </c>
      <c r="T225" s="1" t="s">
        <v>159</v>
      </c>
      <c r="AE225" s="1" t="s">
        <v>159</v>
      </c>
      <c r="AP225" s="1" t="s">
        <v>159</v>
      </c>
      <c r="BA225" s="5">
        <f t="shared" si="16"/>
        <v>0</v>
      </c>
      <c r="BB225" s="1" t="s">
        <v>159</v>
      </c>
      <c r="BE225" s="3">
        <f>Tabla1[[#This Row],[TIEMPO PRORROGADO HASTA
(1)]]-Tabla1[[#This Row],[TIEMPO PRORROGADO DESDE
(1)]]</f>
        <v>0</v>
      </c>
      <c r="BJ225" s="1" t="s">
        <v>159</v>
      </c>
      <c r="BM225" s="1">
        <f t="shared" si="17"/>
        <v>0</v>
      </c>
      <c r="BR225" s="1" t="s">
        <v>159</v>
      </c>
      <c r="BU225" s="3">
        <f t="shared" si="18"/>
        <v>0</v>
      </c>
      <c r="BZ225" s="3">
        <f t="shared" si="19"/>
        <v>0</v>
      </c>
      <c r="CA225" s="3" t="s">
        <v>159</v>
      </c>
      <c r="CF225" s="3" t="s">
        <v>159</v>
      </c>
      <c r="CN225" s="25"/>
      <c r="CO225" s="25"/>
      <c r="CP225" s="25"/>
      <c r="CR225" s="5">
        <v>0</v>
      </c>
      <c r="CS225" s="25"/>
      <c r="CT225" s="25"/>
      <c r="CU225" s="25"/>
      <c r="CW225" s="5">
        <v>0</v>
      </c>
      <c r="CX225" s="25"/>
      <c r="CY225" s="25"/>
      <c r="CZ225" s="25"/>
      <c r="DB225" s="5">
        <v>0</v>
      </c>
      <c r="DC225" s="25"/>
      <c r="DD225" s="25"/>
      <c r="DE225" s="25"/>
      <c r="DG225" s="5">
        <v>0</v>
      </c>
      <c r="DH225" s="25"/>
      <c r="DI225" s="25"/>
    </row>
    <row r="226" spans="1:113">
      <c r="A226" s="1">
        <v>2025</v>
      </c>
      <c r="B226" s="4">
        <f>+BD!M228</f>
        <v>0</v>
      </c>
      <c r="I226" s="3" t="s">
        <v>159</v>
      </c>
      <c r="T226" s="1" t="s">
        <v>159</v>
      </c>
      <c r="AE226" s="1" t="s">
        <v>159</v>
      </c>
      <c r="AP226" s="1" t="s">
        <v>159</v>
      </c>
      <c r="BA226" s="5">
        <f t="shared" si="16"/>
        <v>0</v>
      </c>
      <c r="BB226" s="1" t="s">
        <v>159</v>
      </c>
      <c r="BE226" s="3">
        <f>Tabla1[[#This Row],[TIEMPO PRORROGADO HASTA
(1)]]-Tabla1[[#This Row],[TIEMPO PRORROGADO DESDE
(1)]]</f>
        <v>0</v>
      </c>
      <c r="BJ226" s="1" t="s">
        <v>159</v>
      </c>
      <c r="BM226" s="1">
        <f t="shared" si="17"/>
        <v>0</v>
      </c>
      <c r="BR226" s="1" t="s">
        <v>159</v>
      </c>
      <c r="BU226" s="3">
        <f t="shared" si="18"/>
        <v>0</v>
      </c>
      <c r="BZ226" s="3">
        <f t="shared" si="19"/>
        <v>0</v>
      </c>
      <c r="CA226" s="3" t="s">
        <v>159</v>
      </c>
      <c r="CF226" s="3" t="s">
        <v>159</v>
      </c>
      <c r="CN226" s="25"/>
      <c r="CO226" s="25"/>
      <c r="CP226" s="25"/>
      <c r="CR226" s="5">
        <v>0</v>
      </c>
      <c r="CS226" s="25"/>
      <c r="CT226" s="25"/>
      <c r="CU226" s="25"/>
      <c r="CW226" s="5">
        <v>0</v>
      </c>
      <c r="CX226" s="25"/>
      <c r="CY226" s="25"/>
      <c r="CZ226" s="25"/>
      <c r="DB226" s="5">
        <v>0</v>
      </c>
      <c r="DC226" s="25"/>
      <c r="DD226" s="25"/>
      <c r="DE226" s="25"/>
      <c r="DG226" s="5">
        <v>0</v>
      </c>
      <c r="DH226" s="25"/>
      <c r="DI226" s="25"/>
    </row>
    <row r="227" spans="1:113">
      <c r="A227" s="1">
        <v>2025</v>
      </c>
      <c r="B227" s="4">
        <f>+BD!M229</f>
        <v>0</v>
      </c>
      <c r="I227" s="3" t="s">
        <v>159</v>
      </c>
      <c r="T227" s="1" t="s">
        <v>159</v>
      </c>
      <c r="AE227" s="1" t="s">
        <v>159</v>
      </c>
      <c r="AP227" s="1" t="s">
        <v>159</v>
      </c>
      <c r="BA227" s="5">
        <f t="shared" si="16"/>
        <v>0</v>
      </c>
      <c r="BB227" s="1" t="s">
        <v>159</v>
      </c>
      <c r="BE227" s="3">
        <f>Tabla1[[#This Row],[TIEMPO PRORROGADO HASTA
(1)]]-Tabla1[[#This Row],[TIEMPO PRORROGADO DESDE
(1)]]</f>
        <v>0</v>
      </c>
      <c r="BJ227" s="1" t="s">
        <v>159</v>
      </c>
      <c r="BM227" s="1">
        <f t="shared" si="17"/>
        <v>0</v>
      </c>
      <c r="BR227" s="1" t="s">
        <v>159</v>
      </c>
      <c r="BU227" s="3">
        <f t="shared" si="18"/>
        <v>0</v>
      </c>
      <c r="BZ227" s="3">
        <f t="shared" si="19"/>
        <v>0</v>
      </c>
      <c r="CA227" s="3" t="s">
        <v>159</v>
      </c>
      <c r="CF227" s="3" t="s">
        <v>159</v>
      </c>
      <c r="CN227" s="25"/>
      <c r="CO227" s="25"/>
      <c r="CP227" s="25"/>
      <c r="CR227" s="5">
        <v>0</v>
      </c>
      <c r="CS227" s="25"/>
      <c r="CT227" s="25"/>
      <c r="CU227" s="25"/>
      <c r="CW227" s="5">
        <v>0</v>
      </c>
      <c r="CX227" s="25"/>
      <c r="CY227" s="25"/>
      <c r="CZ227" s="25"/>
      <c r="DB227" s="5">
        <v>0</v>
      </c>
      <c r="DC227" s="25"/>
      <c r="DD227" s="25"/>
      <c r="DE227" s="25"/>
      <c r="DG227" s="5">
        <v>0</v>
      </c>
      <c r="DH227" s="25"/>
      <c r="DI227" s="25"/>
    </row>
    <row r="228" spans="1:113">
      <c r="A228" s="1">
        <v>2025</v>
      </c>
      <c r="B228" s="4">
        <f>+BD!M230</f>
        <v>0</v>
      </c>
      <c r="I228" s="3" t="s">
        <v>159</v>
      </c>
      <c r="T228" s="1" t="s">
        <v>159</v>
      </c>
      <c r="AE228" s="1" t="s">
        <v>159</v>
      </c>
      <c r="AP228" s="1" t="s">
        <v>159</v>
      </c>
      <c r="BA228" s="5">
        <f t="shared" si="16"/>
        <v>0</v>
      </c>
      <c r="BB228" s="1" t="s">
        <v>159</v>
      </c>
      <c r="BE228" s="3">
        <f>Tabla1[[#This Row],[TIEMPO PRORROGADO HASTA
(1)]]-Tabla1[[#This Row],[TIEMPO PRORROGADO DESDE
(1)]]</f>
        <v>0</v>
      </c>
      <c r="BJ228" s="1" t="s">
        <v>159</v>
      </c>
      <c r="BM228" s="1">
        <f t="shared" si="17"/>
        <v>0</v>
      </c>
      <c r="BR228" s="1" t="s">
        <v>159</v>
      </c>
      <c r="BU228" s="3">
        <f t="shared" si="18"/>
        <v>0</v>
      </c>
      <c r="BZ228" s="3">
        <f t="shared" si="19"/>
        <v>0</v>
      </c>
      <c r="CA228" s="3" t="s">
        <v>159</v>
      </c>
      <c r="CF228" s="3" t="s">
        <v>159</v>
      </c>
      <c r="CN228" s="25"/>
      <c r="CO228" s="25"/>
      <c r="CP228" s="25"/>
      <c r="CR228" s="5">
        <v>0</v>
      </c>
      <c r="CS228" s="25"/>
      <c r="CT228" s="25"/>
      <c r="CU228" s="25"/>
      <c r="CW228" s="5">
        <v>0</v>
      </c>
      <c r="CX228" s="25"/>
      <c r="CY228" s="25"/>
      <c r="CZ228" s="25"/>
      <c r="DB228" s="5">
        <v>0</v>
      </c>
      <c r="DC228" s="25"/>
      <c r="DD228" s="25"/>
      <c r="DE228" s="25"/>
      <c r="DG228" s="5">
        <v>0</v>
      </c>
      <c r="DH228" s="25"/>
      <c r="DI228" s="25"/>
    </row>
    <row r="229" spans="1:113">
      <c r="A229" s="1">
        <v>2025</v>
      </c>
      <c r="B229" s="4">
        <f>+BD!M231</f>
        <v>0</v>
      </c>
      <c r="I229" s="3" t="s">
        <v>159</v>
      </c>
      <c r="T229" s="1" t="s">
        <v>159</v>
      </c>
      <c r="AE229" s="1" t="s">
        <v>159</v>
      </c>
      <c r="AP229" s="1" t="s">
        <v>159</v>
      </c>
      <c r="BA229" s="5">
        <f t="shared" si="16"/>
        <v>0</v>
      </c>
      <c r="BB229" s="1" t="s">
        <v>159</v>
      </c>
      <c r="BE229" s="3">
        <f>Tabla1[[#This Row],[TIEMPO PRORROGADO HASTA
(1)]]-Tabla1[[#This Row],[TIEMPO PRORROGADO DESDE
(1)]]</f>
        <v>0</v>
      </c>
      <c r="BJ229" s="1" t="s">
        <v>159</v>
      </c>
      <c r="BM229" s="1">
        <f t="shared" si="17"/>
        <v>0</v>
      </c>
      <c r="BR229" s="1" t="s">
        <v>159</v>
      </c>
      <c r="BU229" s="3">
        <f t="shared" si="18"/>
        <v>0</v>
      </c>
      <c r="BZ229" s="3">
        <f t="shared" si="19"/>
        <v>0</v>
      </c>
      <c r="CA229" s="3" t="s">
        <v>159</v>
      </c>
      <c r="CF229" s="3" t="s">
        <v>159</v>
      </c>
      <c r="CN229" s="25"/>
      <c r="CO229" s="25"/>
      <c r="CP229" s="25"/>
      <c r="CR229" s="5">
        <v>0</v>
      </c>
      <c r="CS229" s="25"/>
      <c r="CT229" s="25"/>
      <c r="CU229" s="25"/>
      <c r="CW229" s="5">
        <v>0</v>
      </c>
      <c r="CX229" s="25"/>
      <c r="CY229" s="25"/>
      <c r="CZ229" s="25"/>
      <c r="DB229" s="5">
        <v>0</v>
      </c>
      <c r="DC229" s="25"/>
      <c r="DD229" s="25"/>
      <c r="DE229" s="25"/>
      <c r="DG229" s="5">
        <v>0</v>
      </c>
      <c r="DH229" s="25"/>
      <c r="DI229" s="25"/>
    </row>
    <row r="230" spans="1:113">
      <c r="A230" s="1">
        <v>2025</v>
      </c>
      <c r="B230" s="4">
        <f>+BD!M232</f>
        <v>0</v>
      </c>
      <c r="I230" s="3" t="s">
        <v>159</v>
      </c>
      <c r="T230" s="1" t="s">
        <v>159</v>
      </c>
      <c r="AE230" s="1" t="s">
        <v>159</v>
      </c>
      <c r="AP230" s="1" t="s">
        <v>159</v>
      </c>
      <c r="BA230" s="5">
        <f t="shared" si="16"/>
        <v>0</v>
      </c>
      <c r="BB230" s="1" t="s">
        <v>159</v>
      </c>
      <c r="BE230" s="3">
        <f>Tabla1[[#This Row],[TIEMPO PRORROGADO HASTA
(1)]]-Tabla1[[#This Row],[TIEMPO PRORROGADO DESDE
(1)]]</f>
        <v>0</v>
      </c>
      <c r="BJ230" s="1" t="s">
        <v>159</v>
      </c>
      <c r="BM230" s="1">
        <f t="shared" si="17"/>
        <v>0</v>
      </c>
      <c r="BR230" s="1" t="s">
        <v>159</v>
      </c>
      <c r="BU230" s="3">
        <f t="shared" si="18"/>
        <v>0</v>
      </c>
      <c r="BZ230" s="3">
        <f t="shared" si="19"/>
        <v>0</v>
      </c>
      <c r="CA230" s="3" t="s">
        <v>159</v>
      </c>
      <c r="CF230" s="3" t="s">
        <v>159</v>
      </c>
      <c r="CN230" s="25"/>
      <c r="CO230" s="25"/>
      <c r="CP230" s="25"/>
      <c r="CR230" s="5">
        <v>0</v>
      </c>
      <c r="CS230" s="25"/>
      <c r="CT230" s="25"/>
      <c r="CU230" s="25"/>
      <c r="CW230" s="5">
        <v>0</v>
      </c>
      <c r="CX230" s="25"/>
      <c r="CY230" s="25"/>
      <c r="CZ230" s="25"/>
      <c r="DB230" s="5">
        <v>0</v>
      </c>
      <c r="DC230" s="25"/>
      <c r="DD230" s="25"/>
      <c r="DE230" s="25"/>
      <c r="DG230" s="5">
        <v>0</v>
      </c>
      <c r="DH230" s="25"/>
      <c r="DI230" s="25"/>
    </row>
    <row r="231" spans="1:113">
      <c r="A231" s="1">
        <v>2025</v>
      </c>
      <c r="B231" s="4">
        <f>+BD!M233</f>
        <v>0</v>
      </c>
      <c r="I231" s="3" t="s">
        <v>159</v>
      </c>
      <c r="T231" s="1" t="s">
        <v>159</v>
      </c>
      <c r="AE231" s="1" t="s">
        <v>159</v>
      </c>
      <c r="AP231" s="1" t="s">
        <v>159</v>
      </c>
      <c r="BA231" s="5">
        <f t="shared" si="16"/>
        <v>0</v>
      </c>
      <c r="BB231" s="1" t="s">
        <v>159</v>
      </c>
      <c r="BE231" s="3">
        <f>Tabla1[[#This Row],[TIEMPO PRORROGADO HASTA
(1)]]-Tabla1[[#This Row],[TIEMPO PRORROGADO DESDE
(1)]]</f>
        <v>0</v>
      </c>
      <c r="BJ231" s="1" t="s">
        <v>159</v>
      </c>
      <c r="BM231" s="1">
        <f t="shared" si="17"/>
        <v>0</v>
      </c>
      <c r="BR231" s="1" t="s">
        <v>159</v>
      </c>
      <c r="BU231" s="3">
        <f t="shared" si="18"/>
        <v>0</v>
      </c>
      <c r="BZ231" s="3">
        <f t="shared" si="19"/>
        <v>0</v>
      </c>
      <c r="CA231" s="3" t="s">
        <v>159</v>
      </c>
      <c r="CF231" s="3" t="s">
        <v>159</v>
      </c>
      <c r="CN231" s="25"/>
      <c r="CO231" s="25"/>
      <c r="CP231" s="25"/>
      <c r="CR231" s="5">
        <v>0</v>
      </c>
      <c r="CS231" s="25"/>
      <c r="CT231" s="25"/>
      <c r="CU231" s="25"/>
      <c r="CW231" s="5">
        <v>0</v>
      </c>
      <c r="CX231" s="25"/>
      <c r="CY231" s="25"/>
      <c r="CZ231" s="25"/>
      <c r="DB231" s="5">
        <v>0</v>
      </c>
      <c r="DC231" s="25"/>
      <c r="DD231" s="25"/>
      <c r="DE231" s="25"/>
      <c r="DG231" s="5">
        <v>0</v>
      </c>
      <c r="DH231" s="25"/>
      <c r="DI231" s="25"/>
    </row>
    <row r="232" spans="1:113">
      <c r="A232" s="1">
        <v>2025</v>
      </c>
      <c r="B232" s="4">
        <f>+BD!M234</f>
        <v>0</v>
      </c>
      <c r="I232" s="3" t="s">
        <v>159</v>
      </c>
      <c r="T232" s="1" t="s">
        <v>159</v>
      </c>
      <c r="AE232" s="1" t="s">
        <v>159</v>
      </c>
      <c r="AP232" s="1" t="s">
        <v>159</v>
      </c>
      <c r="BA232" s="5">
        <f t="shared" si="16"/>
        <v>0</v>
      </c>
      <c r="BB232" s="1" t="s">
        <v>159</v>
      </c>
      <c r="BE232" s="3">
        <f>Tabla1[[#This Row],[TIEMPO PRORROGADO HASTA
(1)]]-Tabla1[[#This Row],[TIEMPO PRORROGADO DESDE
(1)]]</f>
        <v>0</v>
      </c>
      <c r="BJ232" s="1" t="s">
        <v>159</v>
      </c>
      <c r="BM232" s="1">
        <f t="shared" si="17"/>
        <v>0</v>
      </c>
      <c r="BR232" s="1" t="s">
        <v>159</v>
      </c>
      <c r="BU232" s="3">
        <f t="shared" si="18"/>
        <v>0</v>
      </c>
      <c r="BZ232" s="3">
        <f t="shared" si="19"/>
        <v>0</v>
      </c>
      <c r="CA232" s="3" t="s">
        <v>159</v>
      </c>
      <c r="CF232" s="3" t="s">
        <v>159</v>
      </c>
      <c r="CN232" s="25"/>
      <c r="CO232" s="25"/>
      <c r="CP232" s="25"/>
      <c r="CR232" s="5">
        <v>0</v>
      </c>
      <c r="CS232" s="25"/>
      <c r="CT232" s="25"/>
      <c r="CU232" s="25"/>
      <c r="CW232" s="5">
        <v>0</v>
      </c>
      <c r="CX232" s="25"/>
      <c r="CY232" s="25"/>
      <c r="CZ232" s="25"/>
      <c r="DB232" s="5">
        <v>0</v>
      </c>
      <c r="DC232" s="25"/>
      <c r="DD232" s="25"/>
      <c r="DE232" s="25"/>
      <c r="DG232" s="5">
        <v>0</v>
      </c>
      <c r="DH232" s="25"/>
      <c r="DI232" s="25"/>
    </row>
    <row r="233" spans="1:113">
      <c r="A233" s="1">
        <v>2025</v>
      </c>
      <c r="B233" s="4">
        <f>+BD!M235</f>
        <v>0</v>
      </c>
      <c r="I233" s="3" t="s">
        <v>159</v>
      </c>
      <c r="T233" s="1" t="s">
        <v>159</v>
      </c>
      <c r="AE233" s="1" t="s">
        <v>159</v>
      </c>
      <c r="AP233" s="1" t="s">
        <v>159</v>
      </c>
      <c r="BA233" s="5">
        <f t="shared" si="16"/>
        <v>0</v>
      </c>
      <c r="BB233" s="1" t="s">
        <v>159</v>
      </c>
      <c r="BE233" s="3">
        <f>Tabla1[[#This Row],[TIEMPO PRORROGADO HASTA
(1)]]-Tabla1[[#This Row],[TIEMPO PRORROGADO DESDE
(1)]]</f>
        <v>0</v>
      </c>
      <c r="BJ233" s="1" t="s">
        <v>159</v>
      </c>
      <c r="BM233" s="1">
        <f t="shared" si="17"/>
        <v>0</v>
      </c>
      <c r="BR233" s="1" t="s">
        <v>159</v>
      </c>
      <c r="BU233" s="3">
        <f t="shared" si="18"/>
        <v>0</v>
      </c>
      <c r="BZ233" s="3">
        <f t="shared" si="19"/>
        <v>0</v>
      </c>
      <c r="CA233" s="3" t="s">
        <v>159</v>
      </c>
      <c r="CF233" s="3" t="s">
        <v>159</v>
      </c>
      <c r="CN233" s="25"/>
      <c r="CO233" s="25"/>
      <c r="CP233" s="25"/>
      <c r="CR233" s="5">
        <v>0</v>
      </c>
      <c r="CS233" s="25"/>
      <c r="CT233" s="25"/>
      <c r="CU233" s="25"/>
      <c r="CW233" s="5">
        <v>0</v>
      </c>
      <c r="CX233" s="25"/>
      <c r="CY233" s="25"/>
      <c r="CZ233" s="25"/>
      <c r="DB233" s="5">
        <v>0</v>
      </c>
      <c r="DC233" s="25"/>
      <c r="DD233" s="25"/>
      <c r="DE233" s="25"/>
      <c r="DG233" s="5">
        <v>0</v>
      </c>
      <c r="DH233" s="25"/>
      <c r="DI233" s="25"/>
    </row>
    <row r="234" spans="1:113">
      <c r="A234" s="1">
        <v>2025</v>
      </c>
      <c r="B234" s="4">
        <f>+BD!M236</f>
        <v>0</v>
      </c>
      <c r="I234" s="3" t="s">
        <v>159</v>
      </c>
      <c r="T234" s="1" t="s">
        <v>159</v>
      </c>
      <c r="AE234" s="1" t="s">
        <v>159</v>
      </c>
      <c r="AP234" s="1" t="s">
        <v>159</v>
      </c>
      <c r="BA234" s="5">
        <f t="shared" si="16"/>
        <v>0</v>
      </c>
      <c r="BB234" s="1" t="s">
        <v>159</v>
      </c>
      <c r="BE234" s="3">
        <f>Tabla1[[#This Row],[TIEMPO PRORROGADO HASTA
(1)]]-Tabla1[[#This Row],[TIEMPO PRORROGADO DESDE
(1)]]</f>
        <v>0</v>
      </c>
      <c r="BJ234" s="1" t="s">
        <v>159</v>
      </c>
      <c r="BM234" s="1">
        <f t="shared" si="17"/>
        <v>0</v>
      </c>
      <c r="BR234" s="1" t="s">
        <v>159</v>
      </c>
      <c r="BU234" s="3">
        <f t="shared" si="18"/>
        <v>0</v>
      </c>
      <c r="BZ234" s="3">
        <f t="shared" si="19"/>
        <v>0</v>
      </c>
      <c r="CA234" s="3" t="s">
        <v>159</v>
      </c>
      <c r="CF234" s="3" t="s">
        <v>159</v>
      </c>
      <c r="CN234" s="25"/>
      <c r="CO234" s="25"/>
      <c r="CP234" s="25"/>
      <c r="CR234" s="5">
        <v>0</v>
      </c>
      <c r="CS234" s="25"/>
      <c r="CT234" s="25"/>
      <c r="CU234" s="25"/>
      <c r="CW234" s="5">
        <v>0</v>
      </c>
      <c r="CX234" s="25"/>
      <c r="CY234" s="25"/>
      <c r="CZ234" s="25"/>
      <c r="DB234" s="5">
        <v>0</v>
      </c>
      <c r="DC234" s="25"/>
      <c r="DD234" s="25"/>
      <c r="DE234" s="25"/>
      <c r="DG234" s="5">
        <v>0</v>
      </c>
      <c r="DH234" s="25"/>
      <c r="DI234" s="25"/>
    </row>
    <row r="235" spans="1:113">
      <c r="A235" s="1">
        <v>2025</v>
      </c>
      <c r="B235" s="4">
        <f>+BD!M237</f>
        <v>0</v>
      </c>
      <c r="I235" s="3" t="s">
        <v>159</v>
      </c>
      <c r="T235" s="1" t="s">
        <v>159</v>
      </c>
      <c r="AE235" s="1" t="s">
        <v>159</v>
      </c>
      <c r="AP235" s="1" t="s">
        <v>159</v>
      </c>
      <c r="BA235" s="5">
        <f t="shared" si="16"/>
        <v>0</v>
      </c>
      <c r="BB235" s="1" t="s">
        <v>159</v>
      </c>
      <c r="BE235" s="3">
        <f>Tabla1[[#This Row],[TIEMPO PRORROGADO HASTA
(1)]]-Tabla1[[#This Row],[TIEMPO PRORROGADO DESDE
(1)]]</f>
        <v>0</v>
      </c>
      <c r="BJ235" s="1" t="s">
        <v>159</v>
      </c>
      <c r="BM235" s="1">
        <f t="shared" si="17"/>
        <v>0</v>
      </c>
      <c r="BR235" s="1" t="s">
        <v>159</v>
      </c>
      <c r="BU235" s="3">
        <f t="shared" si="18"/>
        <v>0</v>
      </c>
      <c r="BZ235" s="3">
        <f t="shared" si="19"/>
        <v>0</v>
      </c>
      <c r="CA235" s="3" t="s">
        <v>159</v>
      </c>
      <c r="CF235" s="3" t="s">
        <v>159</v>
      </c>
      <c r="CN235" s="25"/>
      <c r="CO235" s="25"/>
      <c r="CP235" s="25"/>
      <c r="CR235" s="5">
        <v>0</v>
      </c>
      <c r="CS235" s="25"/>
      <c r="CT235" s="25"/>
      <c r="CU235" s="25"/>
      <c r="CW235" s="5">
        <v>0</v>
      </c>
      <c r="CX235" s="25"/>
      <c r="CY235" s="25"/>
      <c r="CZ235" s="25"/>
      <c r="DB235" s="5">
        <v>0</v>
      </c>
      <c r="DC235" s="25"/>
      <c r="DD235" s="25"/>
      <c r="DE235" s="25"/>
      <c r="DG235" s="5">
        <v>0</v>
      </c>
      <c r="DH235" s="25"/>
      <c r="DI235" s="25"/>
    </row>
    <row r="236" spans="1:113">
      <c r="A236" s="1">
        <v>2025</v>
      </c>
      <c r="B236" s="4">
        <f>+BD!M238</f>
        <v>0</v>
      </c>
      <c r="I236" s="3" t="s">
        <v>159</v>
      </c>
      <c r="T236" s="1" t="s">
        <v>159</v>
      </c>
      <c r="AE236" s="1" t="s">
        <v>159</v>
      </c>
      <c r="AP236" s="1" t="s">
        <v>159</v>
      </c>
      <c r="BA236" s="5">
        <f t="shared" si="16"/>
        <v>0</v>
      </c>
      <c r="BB236" s="1" t="s">
        <v>159</v>
      </c>
      <c r="BE236" s="3">
        <f>Tabla1[[#This Row],[TIEMPO PRORROGADO HASTA
(1)]]-Tabla1[[#This Row],[TIEMPO PRORROGADO DESDE
(1)]]</f>
        <v>0</v>
      </c>
      <c r="BJ236" s="1" t="s">
        <v>159</v>
      </c>
      <c r="BM236" s="1">
        <f t="shared" si="17"/>
        <v>0</v>
      </c>
      <c r="BR236" s="1" t="s">
        <v>159</v>
      </c>
      <c r="BU236" s="3">
        <f t="shared" si="18"/>
        <v>0</v>
      </c>
      <c r="BZ236" s="3">
        <f t="shared" si="19"/>
        <v>0</v>
      </c>
      <c r="CA236" s="3" t="s">
        <v>159</v>
      </c>
      <c r="CF236" s="3" t="s">
        <v>159</v>
      </c>
      <c r="CN236" s="25"/>
      <c r="CO236" s="25"/>
      <c r="CP236" s="25"/>
      <c r="CR236" s="5">
        <v>0</v>
      </c>
      <c r="CS236" s="25"/>
      <c r="CT236" s="25"/>
      <c r="CU236" s="25"/>
      <c r="CW236" s="5">
        <v>0</v>
      </c>
      <c r="CX236" s="25"/>
      <c r="CY236" s="25"/>
      <c r="CZ236" s="25"/>
      <c r="DB236" s="5">
        <v>0</v>
      </c>
      <c r="DC236" s="25"/>
      <c r="DD236" s="25"/>
      <c r="DE236" s="25"/>
      <c r="DG236" s="5">
        <v>0</v>
      </c>
      <c r="DH236" s="25"/>
      <c r="DI236" s="25"/>
    </row>
    <row r="237" spans="1:113">
      <c r="A237" s="1">
        <v>2025</v>
      </c>
      <c r="B237" s="4">
        <f>+BD!M239</f>
        <v>0</v>
      </c>
      <c r="I237" s="3" t="s">
        <v>159</v>
      </c>
      <c r="T237" s="1" t="s">
        <v>159</v>
      </c>
      <c r="AE237" s="1" t="s">
        <v>159</v>
      </c>
      <c r="AP237" s="1" t="s">
        <v>159</v>
      </c>
      <c r="BA237" s="5">
        <f t="shared" si="16"/>
        <v>0</v>
      </c>
      <c r="BB237" s="1" t="s">
        <v>159</v>
      </c>
      <c r="BE237" s="3">
        <f>Tabla1[[#This Row],[TIEMPO PRORROGADO HASTA
(1)]]-Tabla1[[#This Row],[TIEMPO PRORROGADO DESDE
(1)]]</f>
        <v>0</v>
      </c>
      <c r="BJ237" s="1" t="s">
        <v>159</v>
      </c>
      <c r="BM237" s="1">
        <f t="shared" si="17"/>
        <v>0</v>
      </c>
      <c r="BR237" s="1" t="s">
        <v>159</v>
      </c>
      <c r="BU237" s="3">
        <f t="shared" si="18"/>
        <v>0</v>
      </c>
      <c r="BZ237" s="3">
        <f t="shared" si="19"/>
        <v>0</v>
      </c>
      <c r="CA237" s="3" t="s">
        <v>159</v>
      </c>
      <c r="CF237" s="3" t="s">
        <v>159</v>
      </c>
      <c r="CN237" s="25"/>
      <c r="CO237" s="25"/>
      <c r="CP237" s="25"/>
      <c r="CR237" s="5">
        <v>0</v>
      </c>
      <c r="CS237" s="25"/>
      <c r="CT237" s="25"/>
      <c r="CU237" s="25"/>
      <c r="CW237" s="5">
        <v>0</v>
      </c>
      <c r="CX237" s="25"/>
      <c r="CY237" s="25"/>
      <c r="CZ237" s="25"/>
      <c r="DB237" s="5">
        <v>0</v>
      </c>
      <c r="DC237" s="25"/>
      <c r="DD237" s="25"/>
      <c r="DE237" s="25"/>
      <c r="DG237" s="5">
        <v>0</v>
      </c>
      <c r="DH237" s="25"/>
      <c r="DI237" s="25"/>
    </row>
    <row r="238" spans="1:113">
      <c r="A238" s="1">
        <v>2025</v>
      </c>
      <c r="B238" s="4">
        <f>+BD!M240</f>
        <v>0</v>
      </c>
      <c r="I238" s="3" t="s">
        <v>159</v>
      </c>
      <c r="T238" s="1" t="s">
        <v>159</v>
      </c>
      <c r="AE238" s="1" t="s">
        <v>159</v>
      </c>
      <c r="AP238" s="1" t="s">
        <v>159</v>
      </c>
      <c r="BA238" s="5">
        <f t="shared" si="16"/>
        <v>0</v>
      </c>
      <c r="BB238" s="1" t="s">
        <v>159</v>
      </c>
      <c r="BE238" s="3">
        <f>Tabla1[[#This Row],[TIEMPO PRORROGADO HASTA
(1)]]-Tabla1[[#This Row],[TIEMPO PRORROGADO DESDE
(1)]]</f>
        <v>0</v>
      </c>
      <c r="BJ238" s="1" t="s">
        <v>159</v>
      </c>
      <c r="BM238" s="1">
        <f t="shared" si="17"/>
        <v>0</v>
      </c>
      <c r="BR238" s="1" t="s">
        <v>159</v>
      </c>
      <c r="BU238" s="3">
        <f t="shared" si="18"/>
        <v>0</v>
      </c>
      <c r="BZ238" s="3">
        <f t="shared" si="19"/>
        <v>0</v>
      </c>
      <c r="CA238" s="3" t="s">
        <v>159</v>
      </c>
      <c r="CF238" s="3" t="s">
        <v>159</v>
      </c>
      <c r="CN238" s="25"/>
      <c r="CO238" s="25"/>
      <c r="CP238" s="25"/>
      <c r="CR238" s="5">
        <v>0</v>
      </c>
      <c r="CS238" s="25"/>
      <c r="CT238" s="25"/>
      <c r="CU238" s="25"/>
      <c r="CW238" s="5">
        <v>0</v>
      </c>
      <c r="CX238" s="25"/>
      <c r="CY238" s="25"/>
      <c r="CZ238" s="25"/>
      <c r="DB238" s="5">
        <v>0</v>
      </c>
      <c r="DC238" s="25"/>
      <c r="DD238" s="25"/>
      <c r="DE238" s="25"/>
      <c r="DG238" s="5">
        <v>0</v>
      </c>
      <c r="DH238" s="25"/>
      <c r="DI238" s="25"/>
    </row>
    <row r="239" spans="1:113">
      <c r="A239" s="1">
        <v>2025</v>
      </c>
      <c r="B239" s="4">
        <f>+BD!M241</f>
        <v>0</v>
      </c>
      <c r="I239" s="3" t="s">
        <v>159</v>
      </c>
      <c r="T239" s="1" t="s">
        <v>159</v>
      </c>
      <c r="AE239" s="1" t="s">
        <v>159</v>
      </c>
      <c r="AP239" s="1" t="s">
        <v>159</v>
      </c>
      <c r="BA239" s="5">
        <f t="shared" si="16"/>
        <v>0</v>
      </c>
      <c r="BB239" s="1" t="s">
        <v>159</v>
      </c>
      <c r="BE239" s="3">
        <f>Tabla1[[#This Row],[TIEMPO PRORROGADO HASTA
(1)]]-Tabla1[[#This Row],[TIEMPO PRORROGADO DESDE
(1)]]</f>
        <v>0</v>
      </c>
      <c r="BJ239" s="1" t="s">
        <v>159</v>
      </c>
      <c r="BM239" s="1">
        <f t="shared" si="17"/>
        <v>0</v>
      </c>
      <c r="BR239" s="1" t="s">
        <v>159</v>
      </c>
      <c r="BU239" s="3">
        <f t="shared" si="18"/>
        <v>0</v>
      </c>
      <c r="BZ239" s="3">
        <f t="shared" si="19"/>
        <v>0</v>
      </c>
      <c r="CA239" s="3" t="s">
        <v>159</v>
      </c>
      <c r="CF239" s="3" t="s">
        <v>159</v>
      </c>
      <c r="CN239" s="25"/>
      <c r="CO239" s="25"/>
      <c r="CP239" s="25"/>
      <c r="CR239" s="5">
        <v>0</v>
      </c>
      <c r="CS239" s="25"/>
      <c r="CT239" s="25"/>
      <c r="CU239" s="25"/>
      <c r="CW239" s="5">
        <v>0</v>
      </c>
      <c r="CX239" s="25"/>
      <c r="CY239" s="25"/>
      <c r="CZ239" s="25"/>
      <c r="DB239" s="5">
        <v>0</v>
      </c>
      <c r="DC239" s="25"/>
      <c r="DD239" s="25"/>
      <c r="DE239" s="25"/>
      <c r="DG239" s="5">
        <v>0</v>
      </c>
      <c r="DH239" s="25"/>
      <c r="DI239" s="25"/>
    </row>
    <row r="240" spans="1:113">
      <c r="A240" s="1">
        <v>2025</v>
      </c>
      <c r="B240" s="4">
        <f>+BD!M242</f>
        <v>0</v>
      </c>
      <c r="I240" s="3" t="s">
        <v>159</v>
      </c>
      <c r="T240" s="1" t="s">
        <v>159</v>
      </c>
      <c r="AE240" s="1" t="s">
        <v>159</v>
      </c>
      <c r="AP240" s="1" t="s">
        <v>159</v>
      </c>
      <c r="BA240" s="5">
        <f t="shared" si="16"/>
        <v>0</v>
      </c>
      <c r="BB240" s="1" t="s">
        <v>159</v>
      </c>
      <c r="BE240" s="3">
        <f>Tabla1[[#This Row],[TIEMPO PRORROGADO HASTA
(1)]]-Tabla1[[#This Row],[TIEMPO PRORROGADO DESDE
(1)]]</f>
        <v>0</v>
      </c>
      <c r="BJ240" s="1" t="s">
        <v>159</v>
      </c>
      <c r="BM240" s="1">
        <f t="shared" si="17"/>
        <v>0</v>
      </c>
      <c r="BR240" s="1" t="s">
        <v>159</v>
      </c>
      <c r="BU240" s="3">
        <f t="shared" si="18"/>
        <v>0</v>
      </c>
      <c r="BZ240" s="3">
        <f t="shared" si="19"/>
        <v>0</v>
      </c>
      <c r="CA240" s="3" t="s">
        <v>159</v>
      </c>
      <c r="CF240" s="3" t="s">
        <v>159</v>
      </c>
      <c r="CN240" s="25"/>
      <c r="CO240" s="25"/>
      <c r="CP240" s="25"/>
      <c r="CR240" s="5">
        <v>0</v>
      </c>
      <c r="CS240" s="25"/>
      <c r="CT240" s="25"/>
      <c r="CU240" s="25"/>
      <c r="CW240" s="5">
        <v>0</v>
      </c>
      <c r="CX240" s="25"/>
      <c r="CY240" s="25"/>
      <c r="CZ240" s="25"/>
      <c r="DB240" s="5">
        <v>0</v>
      </c>
      <c r="DC240" s="25"/>
      <c r="DD240" s="25"/>
      <c r="DE240" s="25"/>
      <c r="DG240" s="5">
        <v>0</v>
      </c>
      <c r="DH240" s="25"/>
      <c r="DI240" s="25"/>
    </row>
    <row r="241" spans="1:113">
      <c r="A241" s="1">
        <v>2025</v>
      </c>
      <c r="B241" s="4">
        <f>+BD!M243</f>
        <v>0</v>
      </c>
      <c r="I241" s="3" t="s">
        <v>159</v>
      </c>
      <c r="T241" s="1" t="s">
        <v>159</v>
      </c>
      <c r="AE241" s="1" t="s">
        <v>159</v>
      </c>
      <c r="AP241" s="1" t="s">
        <v>159</v>
      </c>
      <c r="BA241" s="5">
        <f t="shared" si="16"/>
        <v>0</v>
      </c>
      <c r="BB241" s="1" t="s">
        <v>159</v>
      </c>
      <c r="BE241" s="3">
        <f>Tabla1[[#This Row],[TIEMPO PRORROGADO HASTA
(1)]]-Tabla1[[#This Row],[TIEMPO PRORROGADO DESDE
(1)]]</f>
        <v>0</v>
      </c>
      <c r="BJ241" s="1" t="s">
        <v>159</v>
      </c>
      <c r="BM241" s="1">
        <f t="shared" si="17"/>
        <v>0</v>
      </c>
      <c r="BR241" s="1" t="s">
        <v>159</v>
      </c>
      <c r="BU241" s="3">
        <f t="shared" si="18"/>
        <v>0</v>
      </c>
      <c r="BZ241" s="3">
        <f t="shared" si="19"/>
        <v>0</v>
      </c>
      <c r="CA241" s="3" t="s">
        <v>159</v>
      </c>
      <c r="CF241" s="3" t="s">
        <v>159</v>
      </c>
      <c r="CN241" s="25"/>
      <c r="CO241" s="25"/>
      <c r="CP241" s="25"/>
      <c r="CR241" s="5">
        <v>0</v>
      </c>
      <c r="CS241" s="25"/>
      <c r="CT241" s="25"/>
      <c r="CU241" s="25"/>
      <c r="CW241" s="5">
        <v>0</v>
      </c>
      <c r="CX241" s="25"/>
      <c r="CY241" s="25"/>
      <c r="CZ241" s="25"/>
      <c r="DB241" s="5">
        <v>0</v>
      </c>
      <c r="DC241" s="25"/>
      <c r="DD241" s="25"/>
      <c r="DE241" s="25"/>
      <c r="DG241" s="5">
        <v>0</v>
      </c>
      <c r="DH241" s="25"/>
      <c r="DI241" s="25"/>
    </row>
    <row r="242" spans="1:113">
      <c r="A242" s="1">
        <v>2025</v>
      </c>
      <c r="B242" s="4">
        <f>+BD!M244</f>
        <v>0</v>
      </c>
      <c r="I242" s="3" t="s">
        <v>159</v>
      </c>
      <c r="T242" s="1" t="s">
        <v>159</v>
      </c>
      <c r="AE242" s="1" t="s">
        <v>159</v>
      </c>
      <c r="AP242" s="1" t="s">
        <v>159</v>
      </c>
      <c r="BA242" s="5">
        <f t="shared" si="16"/>
        <v>0</v>
      </c>
      <c r="BB242" s="1" t="s">
        <v>159</v>
      </c>
      <c r="BE242" s="3">
        <f>Tabla1[[#This Row],[TIEMPO PRORROGADO HASTA
(1)]]-Tabla1[[#This Row],[TIEMPO PRORROGADO DESDE
(1)]]</f>
        <v>0</v>
      </c>
      <c r="BJ242" s="1" t="s">
        <v>159</v>
      </c>
      <c r="BM242" s="1">
        <f t="shared" si="17"/>
        <v>0</v>
      </c>
      <c r="BR242" s="1" t="s">
        <v>159</v>
      </c>
      <c r="BU242" s="3">
        <f t="shared" si="18"/>
        <v>0</v>
      </c>
      <c r="BZ242" s="3">
        <f t="shared" si="19"/>
        <v>0</v>
      </c>
      <c r="CA242" s="3" t="s">
        <v>159</v>
      </c>
      <c r="CF242" s="3" t="s">
        <v>159</v>
      </c>
      <c r="CN242" s="25"/>
      <c r="CO242" s="25"/>
      <c r="CP242" s="25"/>
      <c r="CR242" s="5">
        <v>0</v>
      </c>
      <c r="CS242" s="25"/>
      <c r="CT242" s="25"/>
      <c r="CU242" s="25"/>
      <c r="CW242" s="5">
        <v>0</v>
      </c>
      <c r="CX242" s="25"/>
      <c r="CY242" s="25"/>
      <c r="CZ242" s="25"/>
      <c r="DB242" s="5">
        <v>0</v>
      </c>
      <c r="DC242" s="25"/>
      <c r="DD242" s="25"/>
      <c r="DE242" s="25"/>
      <c r="DG242" s="5">
        <v>0</v>
      </c>
      <c r="DH242" s="25"/>
      <c r="DI242" s="25"/>
    </row>
    <row r="243" spans="1:113">
      <c r="A243" s="1">
        <v>2025</v>
      </c>
      <c r="B243" s="4">
        <f>+BD!M245</f>
        <v>0</v>
      </c>
      <c r="I243" s="3" t="s">
        <v>159</v>
      </c>
      <c r="T243" s="1" t="s">
        <v>159</v>
      </c>
      <c r="AE243" s="1" t="s">
        <v>159</v>
      </c>
      <c r="AP243" s="1" t="s">
        <v>159</v>
      </c>
      <c r="BA243" s="5">
        <f t="shared" si="16"/>
        <v>0</v>
      </c>
      <c r="BB243" s="1" t="s">
        <v>159</v>
      </c>
      <c r="BE243" s="3">
        <f>Tabla1[[#This Row],[TIEMPO PRORROGADO HASTA
(1)]]-Tabla1[[#This Row],[TIEMPO PRORROGADO DESDE
(1)]]</f>
        <v>0</v>
      </c>
      <c r="BJ243" s="1" t="s">
        <v>159</v>
      </c>
      <c r="BM243" s="1">
        <f t="shared" si="17"/>
        <v>0</v>
      </c>
      <c r="BR243" s="1" t="s">
        <v>159</v>
      </c>
      <c r="BU243" s="3">
        <f t="shared" si="18"/>
        <v>0</v>
      </c>
      <c r="BZ243" s="3">
        <f t="shared" si="19"/>
        <v>0</v>
      </c>
      <c r="CA243" s="3" t="s">
        <v>159</v>
      </c>
      <c r="CF243" s="3" t="s">
        <v>159</v>
      </c>
      <c r="CN243" s="25"/>
      <c r="CO243" s="25"/>
      <c r="CP243" s="25"/>
      <c r="CR243" s="5">
        <v>0</v>
      </c>
      <c r="CS243" s="25"/>
      <c r="CT243" s="25"/>
      <c r="CU243" s="25"/>
      <c r="CW243" s="5">
        <v>0</v>
      </c>
      <c r="CX243" s="25"/>
      <c r="CY243" s="25"/>
      <c r="CZ243" s="25"/>
      <c r="DB243" s="5">
        <v>0</v>
      </c>
      <c r="DC243" s="25"/>
      <c r="DD243" s="25"/>
      <c r="DE243" s="25"/>
      <c r="DG243" s="5">
        <v>0</v>
      </c>
      <c r="DH243" s="25"/>
      <c r="DI243" s="25"/>
    </row>
    <row r="244" spans="1:113">
      <c r="A244" s="1">
        <v>2025</v>
      </c>
      <c r="B244" s="4">
        <f>+BD!M246</f>
        <v>0</v>
      </c>
      <c r="I244" s="3" t="s">
        <v>159</v>
      </c>
      <c r="T244" s="1" t="s">
        <v>159</v>
      </c>
      <c r="AE244" s="1" t="s">
        <v>159</v>
      </c>
      <c r="AP244" s="1" t="s">
        <v>159</v>
      </c>
      <c r="BA244" s="5">
        <f t="shared" si="16"/>
        <v>0</v>
      </c>
      <c r="BB244" s="1" t="s">
        <v>159</v>
      </c>
      <c r="BE244" s="3">
        <f>Tabla1[[#This Row],[TIEMPO PRORROGADO HASTA
(1)]]-Tabla1[[#This Row],[TIEMPO PRORROGADO DESDE
(1)]]</f>
        <v>0</v>
      </c>
      <c r="BJ244" s="1" t="s">
        <v>159</v>
      </c>
      <c r="BM244" s="1">
        <f t="shared" si="17"/>
        <v>0</v>
      </c>
      <c r="BR244" s="1" t="s">
        <v>159</v>
      </c>
      <c r="BU244" s="3">
        <f t="shared" si="18"/>
        <v>0</v>
      </c>
      <c r="BZ244" s="3">
        <f t="shared" si="19"/>
        <v>0</v>
      </c>
      <c r="CA244" s="3" t="s">
        <v>159</v>
      </c>
      <c r="CF244" s="3" t="s">
        <v>159</v>
      </c>
      <c r="CN244" s="25"/>
      <c r="CO244" s="25"/>
      <c r="CP244" s="25"/>
      <c r="CR244" s="5">
        <v>0</v>
      </c>
      <c r="CS244" s="25"/>
      <c r="CT244" s="25"/>
      <c r="CU244" s="25"/>
      <c r="CW244" s="5">
        <v>0</v>
      </c>
      <c r="CX244" s="25"/>
      <c r="CY244" s="25"/>
      <c r="CZ244" s="25"/>
      <c r="DB244" s="5">
        <v>0</v>
      </c>
      <c r="DC244" s="25"/>
      <c r="DD244" s="25"/>
      <c r="DE244" s="25"/>
      <c r="DG244" s="5">
        <v>0</v>
      </c>
      <c r="DH244" s="25"/>
      <c r="DI244" s="25"/>
    </row>
    <row r="245" spans="1:113">
      <c r="A245" s="1">
        <v>2025</v>
      </c>
      <c r="B245" s="4">
        <f>+BD!M247</f>
        <v>0</v>
      </c>
      <c r="I245" s="3" t="s">
        <v>159</v>
      </c>
      <c r="T245" s="1" t="s">
        <v>159</v>
      </c>
      <c r="AE245" s="1" t="s">
        <v>159</v>
      </c>
      <c r="AP245" s="1" t="s">
        <v>159</v>
      </c>
      <c r="BA245" s="5">
        <f t="shared" si="16"/>
        <v>0</v>
      </c>
      <c r="BB245" s="1" t="s">
        <v>159</v>
      </c>
      <c r="BE245" s="3">
        <f>Tabla1[[#This Row],[TIEMPO PRORROGADO HASTA
(1)]]-Tabla1[[#This Row],[TIEMPO PRORROGADO DESDE
(1)]]</f>
        <v>0</v>
      </c>
      <c r="BJ245" s="1" t="s">
        <v>159</v>
      </c>
      <c r="BM245" s="1">
        <f t="shared" si="17"/>
        <v>0</v>
      </c>
      <c r="BR245" s="1" t="s">
        <v>159</v>
      </c>
      <c r="BU245" s="3">
        <f t="shared" si="18"/>
        <v>0</v>
      </c>
      <c r="BZ245" s="3">
        <f t="shared" si="19"/>
        <v>0</v>
      </c>
      <c r="CA245" s="3" t="s">
        <v>159</v>
      </c>
      <c r="CF245" s="3" t="s">
        <v>159</v>
      </c>
      <c r="CN245" s="25"/>
      <c r="CO245" s="25"/>
      <c r="CP245" s="25"/>
      <c r="CR245" s="5">
        <v>0</v>
      </c>
      <c r="CS245" s="25"/>
      <c r="CT245" s="25"/>
      <c r="CU245" s="25"/>
      <c r="CW245" s="5">
        <v>0</v>
      </c>
      <c r="CX245" s="25"/>
      <c r="CY245" s="25"/>
      <c r="CZ245" s="25"/>
      <c r="DB245" s="5">
        <v>0</v>
      </c>
      <c r="DC245" s="25"/>
      <c r="DD245" s="25"/>
      <c r="DE245" s="25"/>
      <c r="DG245" s="5">
        <v>0</v>
      </c>
      <c r="DH245" s="25"/>
      <c r="DI245" s="25"/>
    </row>
    <row r="246" spans="1:113">
      <c r="A246" s="1">
        <v>2025</v>
      </c>
      <c r="B246" s="4">
        <f>+BD!M248</f>
        <v>0</v>
      </c>
      <c r="I246" s="3" t="s">
        <v>159</v>
      </c>
      <c r="T246" s="1" t="s">
        <v>159</v>
      </c>
      <c r="AE246" s="1" t="s">
        <v>159</v>
      </c>
      <c r="AP246" s="1" t="s">
        <v>159</v>
      </c>
      <c r="BA246" s="5">
        <f t="shared" si="16"/>
        <v>0</v>
      </c>
      <c r="BB246" s="1" t="s">
        <v>159</v>
      </c>
      <c r="BE246" s="3">
        <f>Tabla1[[#This Row],[TIEMPO PRORROGADO HASTA
(1)]]-Tabla1[[#This Row],[TIEMPO PRORROGADO DESDE
(1)]]</f>
        <v>0</v>
      </c>
      <c r="BJ246" s="1" t="s">
        <v>159</v>
      </c>
      <c r="BM246" s="1">
        <f t="shared" si="17"/>
        <v>0</v>
      </c>
      <c r="BR246" s="1" t="s">
        <v>159</v>
      </c>
      <c r="BU246" s="3">
        <f t="shared" si="18"/>
        <v>0</v>
      </c>
      <c r="BZ246" s="3">
        <f t="shared" si="19"/>
        <v>0</v>
      </c>
      <c r="CA246" s="3" t="s">
        <v>159</v>
      </c>
      <c r="CF246" s="3" t="s">
        <v>159</v>
      </c>
      <c r="CN246" s="25"/>
      <c r="CO246" s="25"/>
      <c r="CP246" s="25"/>
      <c r="CR246" s="5">
        <v>0</v>
      </c>
      <c r="CS246" s="25"/>
      <c r="CT246" s="25"/>
      <c r="CU246" s="25"/>
      <c r="CW246" s="5">
        <v>0</v>
      </c>
      <c r="CX246" s="25"/>
      <c r="CY246" s="25"/>
      <c r="CZ246" s="25"/>
      <c r="DB246" s="5">
        <v>0</v>
      </c>
      <c r="DC246" s="25"/>
      <c r="DD246" s="25"/>
      <c r="DE246" s="25"/>
      <c r="DG246" s="5">
        <v>0</v>
      </c>
      <c r="DH246" s="25"/>
      <c r="DI246" s="25"/>
    </row>
    <row r="247" spans="1:113">
      <c r="A247" s="1">
        <v>2025</v>
      </c>
      <c r="B247" s="4">
        <f>+BD!M249</f>
        <v>0</v>
      </c>
      <c r="I247" s="3" t="s">
        <v>159</v>
      </c>
      <c r="T247" s="1" t="s">
        <v>159</v>
      </c>
      <c r="AE247" s="1" t="s">
        <v>159</v>
      </c>
      <c r="AP247" s="1" t="s">
        <v>159</v>
      </c>
      <c r="BA247" s="5">
        <f t="shared" si="16"/>
        <v>0</v>
      </c>
      <c r="BB247" s="1" t="s">
        <v>159</v>
      </c>
      <c r="BE247" s="3">
        <f>Tabla1[[#This Row],[TIEMPO PRORROGADO HASTA
(1)]]-Tabla1[[#This Row],[TIEMPO PRORROGADO DESDE
(1)]]</f>
        <v>0</v>
      </c>
      <c r="BJ247" s="1" t="s">
        <v>159</v>
      </c>
      <c r="BM247" s="1">
        <f t="shared" si="17"/>
        <v>0</v>
      </c>
      <c r="BR247" s="1" t="s">
        <v>159</v>
      </c>
      <c r="BU247" s="3">
        <f t="shared" si="18"/>
        <v>0</v>
      </c>
      <c r="BZ247" s="3">
        <f t="shared" si="19"/>
        <v>0</v>
      </c>
      <c r="CA247" s="3" t="s">
        <v>159</v>
      </c>
      <c r="CF247" s="3" t="s">
        <v>159</v>
      </c>
      <c r="CN247" s="25"/>
      <c r="CO247" s="25"/>
      <c r="CP247" s="25"/>
      <c r="CR247" s="5">
        <v>0</v>
      </c>
      <c r="CS247" s="25"/>
      <c r="CT247" s="25"/>
      <c r="CU247" s="25"/>
      <c r="CW247" s="5">
        <v>0</v>
      </c>
      <c r="CX247" s="25"/>
      <c r="CY247" s="25"/>
      <c r="CZ247" s="25"/>
      <c r="DB247" s="5">
        <v>0</v>
      </c>
      <c r="DC247" s="25"/>
      <c r="DD247" s="25"/>
      <c r="DE247" s="25"/>
      <c r="DG247" s="5">
        <v>0</v>
      </c>
      <c r="DH247" s="25"/>
      <c r="DI247" s="25"/>
    </row>
    <row r="248" spans="1:113">
      <c r="A248" s="1">
        <v>2025</v>
      </c>
      <c r="B248" s="4">
        <f>+BD!M250</f>
        <v>0</v>
      </c>
      <c r="I248" s="3" t="s">
        <v>159</v>
      </c>
      <c r="T248" s="1" t="s">
        <v>159</v>
      </c>
      <c r="AE248" s="1" t="s">
        <v>159</v>
      </c>
      <c r="AP248" s="1" t="s">
        <v>159</v>
      </c>
      <c r="BA248" s="5">
        <f t="shared" si="16"/>
        <v>0</v>
      </c>
      <c r="BB248" s="1" t="s">
        <v>159</v>
      </c>
      <c r="BE248" s="3">
        <f>Tabla1[[#This Row],[TIEMPO PRORROGADO HASTA
(1)]]-Tabla1[[#This Row],[TIEMPO PRORROGADO DESDE
(1)]]</f>
        <v>0</v>
      </c>
      <c r="BJ248" s="1" t="s">
        <v>159</v>
      </c>
      <c r="BM248" s="1">
        <f t="shared" si="17"/>
        <v>0</v>
      </c>
      <c r="BR248" s="1" t="s">
        <v>159</v>
      </c>
      <c r="BU248" s="3">
        <f t="shared" si="18"/>
        <v>0</v>
      </c>
      <c r="BZ248" s="3">
        <f t="shared" si="19"/>
        <v>0</v>
      </c>
      <c r="CA248" s="3" t="s">
        <v>159</v>
      </c>
      <c r="CF248" s="3" t="s">
        <v>159</v>
      </c>
      <c r="CN248" s="25"/>
      <c r="CO248" s="25"/>
      <c r="CP248" s="25"/>
      <c r="CR248" s="5">
        <v>0</v>
      </c>
      <c r="CS248" s="25"/>
      <c r="CT248" s="25"/>
      <c r="CU248" s="25"/>
      <c r="CW248" s="5">
        <v>0</v>
      </c>
      <c r="CX248" s="25"/>
      <c r="CY248" s="25"/>
      <c r="CZ248" s="25"/>
      <c r="DB248" s="5">
        <v>0</v>
      </c>
      <c r="DC248" s="25"/>
      <c r="DD248" s="25"/>
      <c r="DE248" s="25"/>
      <c r="DG248" s="5">
        <v>0</v>
      </c>
      <c r="DH248" s="25"/>
      <c r="DI248" s="25"/>
    </row>
    <row r="249" spans="1:113">
      <c r="A249" s="1">
        <v>2025</v>
      </c>
      <c r="B249" s="4">
        <f>+BD!M251</f>
        <v>0</v>
      </c>
      <c r="I249" s="3" t="s">
        <v>159</v>
      </c>
      <c r="T249" s="1" t="s">
        <v>159</v>
      </c>
      <c r="AE249" s="1" t="s">
        <v>159</v>
      </c>
      <c r="AP249" s="1" t="s">
        <v>159</v>
      </c>
      <c r="BA249" s="5">
        <f t="shared" si="16"/>
        <v>0</v>
      </c>
      <c r="BB249" s="1" t="s">
        <v>159</v>
      </c>
      <c r="BE249" s="3">
        <f>Tabla1[[#This Row],[TIEMPO PRORROGADO HASTA
(1)]]-Tabla1[[#This Row],[TIEMPO PRORROGADO DESDE
(1)]]</f>
        <v>0</v>
      </c>
      <c r="BJ249" s="1" t="s">
        <v>159</v>
      </c>
      <c r="BM249" s="1">
        <f t="shared" si="17"/>
        <v>0</v>
      </c>
      <c r="BR249" s="1" t="s">
        <v>159</v>
      </c>
      <c r="BU249" s="3">
        <f t="shared" si="18"/>
        <v>0</v>
      </c>
      <c r="BZ249" s="3">
        <f t="shared" si="19"/>
        <v>0</v>
      </c>
      <c r="CA249" s="3" t="s">
        <v>159</v>
      </c>
      <c r="CF249" s="3" t="s">
        <v>159</v>
      </c>
      <c r="CN249" s="25"/>
      <c r="CO249" s="25"/>
      <c r="CP249" s="25"/>
      <c r="CR249" s="5">
        <v>0</v>
      </c>
      <c r="CS249" s="25"/>
      <c r="CT249" s="25"/>
      <c r="CU249" s="25"/>
      <c r="CW249" s="5">
        <v>0</v>
      </c>
      <c r="CX249" s="25"/>
      <c r="CY249" s="25"/>
      <c r="CZ249" s="25"/>
      <c r="DB249" s="5">
        <v>0</v>
      </c>
      <c r="DC249" s="25"/>
      <c r="DD249" s="25"/>
      <c r="DE249" s="25"/>
      <c r="DG249" s="5">
        <v>0</v>
      </c>
      <c r="DH249" s="25"/>
      <c r="DI249" s="25"/>
    </row>
    <row r="250" spans="1:113">
      <c r="A250" s="1">
        <v>2025</v>
      </c>
      <c r="B250" s="4">
        <f>+BD!M252</f>
        <v>0</v>
      </c>
      <c r="I250" s="3" t="s">
        <v>159</v>
      </c>
      <c r="T250" s="1" t="s">
        <v>159</v>
      </c>
      <c r="AE250" s="1" t="s">
        <v>159</v>
      </c>
      <c r="AP250" s="1" t="s">
        <v>159</v>
      </c>
      <c r="BA250" s="5">
        <f t="shared" si="16"/>
        <v>0</v>
      </c>
      <c r="BB250" s="1" t="s">
        <v>159</v>
      </c>
      <c r="BE250" s="3">
        <f>Tabla1[[#This Row],[TIEMPO PRORROGADO HASTA
(1)]]-Tabla1[[#This Row],[TIEMPO PRORROGADO DESDE
(1)]]</f>
        <v>0</v>
      </c>
      <c r="BJ250" s="1" t="s">
        <v>159</v>
      </c>
      <c r="BM250" s="1">
        <f t="shared" si="17"/>
        <v>0</v>
      </c>
      <c r="BR250" s="1" t="s">
        <v>159</v>
      </c>
      <c r="BU250" s="3">
        <f t="shared" si="18"/>
        <v>0</v>
      </c>
      <c r="BZ250" s="3">
        <f t="shared" si="19"/>
        <v>0</v>
      </c>
      <c r="CA250" s="3" t="s">
        <v>159</v>
      </c>
      <c r="CF250" s="3" t="s">
        <v>159</v>
      </c>
      <c r="CN250" s="25"/>
      <c r="CO250" s="25"/>
      <c r="CP250" s="25"/>
      <c r="CR250" s="5">
        <v>0</v>
      </c>
      <c r="CS250" s="25"/>
      <c r="CT250" s="25"/>
      <c r="CU250" s="25"/>
      <c r="CW250" s="5">
        <v>0</v>
      </c>
      <c r="CX250" s="25"/>
      <c r="CY250" s="25"/>
      <c r="CZ250" s="25"/>
      <c r="DB250" s="5">
        <v>0</v>
      </c>
      <c r="DC250" s="25"/>
      <c r="DD250" s="25"/>
      <c r="DE250" s="25"/>
      <c r="DG250" s="5">
        <v>0</v>
      </c>
      <c r="DH250" s="25"/>
      <c r="DI250" s="25"/>
    </row>
    <row r="251" spans="1:113">
      <c r="A251" s="1">
        <v>2025</v>
      </c>
      <c r="B251" s="4">
        <f>+BD!M253</f>
        <v>0</v>
      </c>
      <c r="I251" s="3" t="s">
        <v>159</v>
      </c>
      <c r="T251" s="1" t="s">
        <v>159</v>
      </c>
      <c r="AE251" s="1" t="s">
        <v>159</v>
      </c>
      <c r="AP251" s="1" t="s">
        <v>159</v>
      </c>
      <c r="BA251" s="5">
        <f t="shared" si="16"/>
        <v>0</v>
      </c>
      <c r="BB251" s="1" t="s">
        <v>159</v>
      </c>
      <c r="BE251" s="3">
        <f>Tabla1[[#This Row],[TIEMPO PRORROGADO HASTA
(1)]]-Tabla1[[#This Row],[TIEMPO PRORROGADO DESDE
(1)]]</f>
        <v>0</v>
      </c>
      <c r="BJ251" s="1" t="s">
        <v>159</v>
      </c>
      <c r="BM251" s="1">
        <f t="shared" si="17"/>
        <v>0</v>
      </c>
      <c r="BR251" s="1" t="s">
        <v>159</v>
      </c>
      <c r="BU251" s="3">
        <f t="shared" si="18"/>
        <v>0</v>
      </c>
      <c r="BZ251" s="3">
        <f t="shared" si="19"/>
        <v>0</v>
      </c>
      <c r="CA251" s="3" t="s">
        <v>159</v>
      </c>
      <c r="CF251" s="3" t="s">
        <v>159</v>
      </c>
      <c r="CN251" s="25"/>
      <c r="CO251" s="25"/>
      <c r="CP251" s="25"/>
      <c r="CR251" s="5">
        <v>0</v>
      </c>
      <c r="CS251" s="25"/>
      <c r="CT251" s="25"/>
      <c r="CU251" s="25"/>
      <c r="CW251" s="5">
        <v>0</v>
      </c>
      <c r="CX251" s="25"/>
      <c r="CY251" s="25"/>
      <c r="CZ251" s="25"/>
      <c r="DB251" s="5">
        <v>0</v>
      </c>
      <c r="DC251" s="25"/>
      <c r="DD251" s="25"/>
      <c r="DE251" s="25"/>
      <c r="DG251" s="5">
        <v>0</v>
      </c>
      <c r="DH251" s="25"/>
      <c r="DI251" s="25"/>
    </row>
    <row r="252" spans="1:113">
      <c r="A252" s="1">
        <v>2025</v>
      </c>
      <c r="B252" s="4">
        <f>+BD!M254</f>
        <v>0</v>
      </c>
      <c r="I252" s="3" t="s">
        <v>159</v>
      </c>
      <c r="T252" s="1" t="s">
        <v>159</v>
      </c>
      <c r="AE252" s="1" t="s">
        <v>159</v>
      </c>
      <c r="AP252" s="1" t="s">
        <v>159</v>
      </c>
      <c r="BA252" s="5">
        <f t="shared" si="16"/>
        <v>0</v>
      </c>
      <c r="BB252" s="1" t="s">
        <v>159</v>
      </c>
      <c r="BE252" s="3">
        <f>Tabla1[[#This Row],[TIEMPO PRORROGADO HASTA
(1)]]-Tabla1[[#This Row],[TIEMPO PRORROGADO DESDE
(1)]]</f>
        <v>0</v>
      </c>
      <c r="BJ252" s="1" t="s">
        <v>159</v>
      </c>
      <c r="BM252" s="1">
        <f t="shared" si="17"/>
        <v>0</v>
      </c>
      <c r="BR252" s="1" t="s">
        <v>159</v>
      </c>
      <c r="BU252" s="3">
        <f t="shared" si="18"/>
        <v>0</v>
      </c>
      <c r="BZ252" s="3">
        <f t="shared" si="19"/>
        <v>0</v>
      </c>
      <c r="CA252" s="3" t="s">
        <v>159</v>
      </c>
      <c r="CF252" s="3" t="s">
        <v>159</v>
      </c>
      <c r="CN252" s="25"/>
      <c r="CO252" s="25"/>
      <c r="CP252" s="25"/>
      <c r="CR252" s="5">
        <v>0</v>
      </c>
      <c r="CS252" s="25"/>
      <c r="CT252" s="25"/>
      <c r="CU252" s="25"/>
      <c r="CW252" s="5">
        <v>0</v>
      </c>
      <c r="CX252" s="25"/>
      <c r="CY252" s="25"/>
      <c r="CZ252" s="25"/>
      <c r="DB252" s="5">
        <v>0</v>
      </c>
      <c r="DC252" s="25"/>
      <c r="DD252" s="25"/>
      <c r="DE252" s="25"/>
      <c r="DG252" s="5">
        <v>0</v>
      </c>
      <c r="DH252" s="25"/>
      <c r="DI252" s="25"/>
    </row>
    <row r="253" spans="1:113">
      <c r="A253" s="1">
        <v>2025</v>
      </c>
      <c r="B253" s="4">
        <f>+BD!M255</f>
        <v>0</v>
      </c>
      <c r="I253" s="3" t="s">
        <v>159</v>
      </c>
      <c r="T253" s="1" t="s">
        <v>159</v>
      </c>
      <c r="AE253" s="1" t="s">
        <v>159</v>
      </c>
      <c r="AP253" s="1" t="s">
        <v>159</v>
      </c>
      <c r="BA253" s="5">
        <f t="shared" si="16"/>
        <v>0</v>
      </c>
      <c r="BB253" s="1" t="s">
        <v>159</v>
      </c>
      <c r="BE253" s="3">
        <f>Tabla1[[#This Row],[TIEMPO PRORROGADO HASTA
(1)]]-Tabla1[[#This Row],[TIEMPO PRORROGADO DESDE
(1)]]</f>
        <v>0</v>
      </c>
      <c r="BJ253" s="1" t="s">
        <v>159</v>
      </c>
      <c r="BM253" s="1">
        <f t="shared" si="17"/>
        <v>0</v>
      </c>
      <c r="BR253" s="1" t="s">
        <v>159</v>
      </c>
      <c r="BU253" s="3">
        <f t="shared" si="18"/>
        <v>0</v>
      </c>
      <c r="BZ253" s="3">
        <f t="shared" si="19"/>
        <v>0</v>
      </c>
      <c r="CA253" s="3" t="s">
        <v>159</v>
      </c>
      <c r="CF253" s="3" t="s">
        <v>159</v>
      </c>
      <c r="CN253" s="25"/>
      <c r="CO253" s="25"/>
      <c r="CP253" s="25"/>
      <c r="CR253" s="5">
        <v>0</v>
      </c>
      <c r="CS253" s="25"/>
      <c r="CT253" s="25"/>
      <c r="CU253" s="25"/>
      <c r="CW253" s="5">
        <v>0</v>
      </c>
      <c r="CX253" s="25"/>
      <c r="CY253" s="25"/>
      <c r="CZ253" s="25"/>
      <c r="DB253" s="5">
        <v>0</v>
      </c>
      <c r="DC253" s="25"/>
      <c r="DD253" s="25"/>
      <c r="DE253" s="25"/>
      <c r="DG253" s="5">
        <v>0</v>
      </c>
      <c r="DH253" s="25"/>
      <c r="DI253" s="25"/>
    </row>
    <row r="254" spans="1:113">
      <c r="A254" s="1">
        <v>2025</v>
      </c>
      <c r="B254" s="4">
        <f>+BD!M256</f>
        <v>0</v>
      </c>
      <c r="I254" s="3" t="s">
        <v>159</v>
      </c>
      <c r="T254" s="1" t="s">
        <v>159</v>
      </c>
      <c r="AE254" s="1" t="s">
        <v>159</v>
      </c>
      <c r="AP254" s="1" t="s">
        <v>159</v>
      </c>
      <c r="BA254" s="5">
        <f t="shared" si="16"/>
        <v>0</v>
      </c>
      <c r="BB254" s="1" t="s">
        <v>159</v>
      </c>
      <c r="BE254" s="3">
        <f>Tabla1[[#This Row],[TIEMPO PRORROGADO HASTA
(1)]]-Tabla1[[#This Row],[TIEMPO PRORROGADO DESDE
(1)]]</f>
        <v>0</v>
      </c>
      <c r="BJ254" s="1" t="s">
        <v>159</v>
      </c>
      <c r="BM254" s="1">
        <f t="shared" si="17"/>
        <v>0</v>
      </c>
      <c r="BR254" s="1" t="s">
        <v>159</v>
      </c>
      <c r="BU254" s="3">
        <f t="shared" si="18"/>
        <v>0</v>
      </c>
      <c r="BZ254" s="3">
        <f t="shared" si="19"/>
        <v>0</v>
      </c>
      <c r="CA254" s="3" t="s">
        <v>159</v>
      </c>
      <c r="CF254" s="3" t="s">
        <v>159</v>
      </c>
      <c r="CN254" s="25"/>
      <c r="CO254" s="25"/>
      <c r="CP254" s="25"/>
      <c r="CR254" s="5">
        <v>0</v>
      </c>
      <c r="CS254" s="25"/>
      <c r="CT254" s="25"/>
      <c r="CU254" s="25"/>
      <c r="CW254" s="5">
        <v>0</v>
      </c>
      <c r="CX254" s="25"/>
      <c r="CY254" s="25"/>
      <c r="CZ254" s="25"/>
      <c r="DB254" s="5">
        <v>0</v>
      </c>
      <c r="DC254" s="25"/>
      <c r="DD254" s="25"/>
      <c r="DE254" s="25"/>
      <c r="DG254" s="5">
        <v>0</v>
      </c>
      <c r="DH254" s="25"/>
      <c r="DI254" s="25"/>
    </row>
    <row r="255" spans="1:113">
      <c r="A255" s="1">
        <v>2025</v>
      </c>
      <c r="B255" s="4">
        <f>+BD!M257</f>
        <v>0</v>
      </c>
      <c r="I255" s="3" t="s">
        <v>159</v>
      </c>
      <c r="T255" s="1" t="s">
        <v>159</v>
      </c>
      <c r="AE255" s="1" t="s">
        <v>159</v>
      </c>
      <c r="AP255" s="1" t="s">
        <v>159</v>
      </c>
      <c r="BA255" s="5">
        <f t="shared" si="16"/>
        <v>0</v>
      </c>
      <c r="BB255" s="1" t="s">
        <v>159</v>
      </c>
      <c r="BE255" s="3">
        <f>Tabla1[[#This Row],[TIEMPO PRORROGADO HASTA
(1)]]-Tabla1[[#This Row],[TIEMPO PRORROGADO DESDE
(1)]]</f>
        <v>0</v>
      </c>
      <c r="BJ255" s="1" t="s">
        <v>159</v>
      </c>
      <c r="BM255" s="1">
        <f t="shared" si="17"/>
        <v>0</v>
      </c>
      <c r="BR255" s="1" t="s">
        <v>159</v>
      </c>
      <c r="BU255" s="3">
        <f t="shared" si="18"/>
        <v>0</v>
      </c>
      <c r="BZ255" s="3">
        <f t="shared" si="19"/>
        <v>0</v>
      </c>
      <c r="CA255" s="3" t="s">
        <v>159</v>
      </c>
      <c r="CF255" s="3" t="s">
        <v>159</v>
      </c>
      <c r="CN255" s="25"/>
      <c r="CO255" s="25"/>
      <c r="CP255" s="25"/>
      <c r="CR255" s="5">
        <v>0</v>
      </c>
      <c r="CS255" s="25"/>
      <c r="CT255" s="25"/>
      <c r="CU255" s="25"/>
      <c r="CW255" s="5">
        <v>0</v>
      </c>
      <c r="CX255" s="25"/>
      <c r="CY255" s="25"/>
      <c r="CZ255" s="25"/>
      <c r="DB255" s="5">
        <v>0</v>
      </c>
      <c r="DC255" s="25"/>
      <c r="DD255" s="25"/>
      <c r="DE255" s="25"/>
      <c r="DG255" s="5">
        <v>0</v>
      </c>
      <c r="DH255" s="25"/>
      <c r="DI255" s="25"/>
    </row>
    <row r="256" spans="1:113">
      <c r="A256" s="1">
        <v>2025</v>
      </c>
      <c r="B256" s="4">
        <f>+BD!M258</f>
        <v>0</v>
      </c>
      <c r="I256" s="3" t="s">
        <v>159</v>
      </c>
      <c r="T256" s="1" t="s">
        <v>159</v>
      </c>
      <c r="AE256" s="1" t="s">
        <v>159</v>
      </c>
      <c r="AP256" s="1" t="s">
        <v>159</v>
      </c>
      <c r="BA256" s="5">
        <f t="shared" si="16"/>
        <v>0</v>
      </c>
      <c r="BB256" s="1" t="s">
        <v>159</v>
      </c>
      <c r="BE256" s="3">
        <f>Tabla1[[#This Row],[TIEMPO PRORROGADO HASTA
(1)]]-Tabla1[[#This Row],[TIEMPO PRORROGADO DESDE
(1)]]</f>
        <v>0</v>
      </c>
      <c r="BJ256" s="1" t="s">
        <v>159</v>
      </c>
      <c r="BM256" s="1">
        <f t="shared" si="17"/>
        <v>0</v>
      </c>
      <c r="BR256" s="1" t="s">
        <v>159</v>
      </c>
      <c r="BU256" s="3">
        <f t="shared" si="18"/>
        <v>0</v>
      </c>
      <c r="BZ256" s="3">
        <f t="shared" si="19"/>
        <v>0</v>
      </c>
      <c r="CA256" s="3" t="s">
        <v>159</v>
      </c>
      <c r="CF256" s="3" t="s">
        <v>159</v>
      </c>
      <c r="CN256" s="25"/>
      <c r="CO256" s="25"/>
      <c r="CP256" s="25"/>
      <c r="CR256" s="5">
        <v>0</v>
      </c>
      <c r="CS256" s="25"/>
      <c r="CT256" s="25"/>
      <c r="CU256" s="25"/>
      <c r="CW256" s="5">
        <v>0</v>
      </c>
      <c r="CX256" s="25"/>
      <c r="CY256" s="25"/>
      <c r="CZ256" s="25"/>
      <c r="DB256" s="5">
        <v>0</v>
      </c>
      <c r="DC256" s="25"/>
      <c r="DD256" s="25"/>
      <c r="DE256" s="25"/>
      <c r="DG256" s="5">
        <v>0</v>
      </c>
      <c r="DH256" s="25"/>
      <c r="DI256" s="25"/>
    </row>
    <row r="257" spans="1:113">
      <c r="A257" s="1">
        <v>2025</v>
      </c>
      <c r="B257" s="4">
        <f>+BD!M259</f>
        <v>0</v>
      </c>
      <c r="I257" s="3" t="s">
        <v>159</v>
      </c>
      <c r="T257" s="1" t="s">
        <v>159</v>
      </c>
      <c r="AE257" s="1" t="s">
        <v>159</v>
      </c>
      <c r="AP257" s="1" t="s">
        <v>159</v>
      </c>
      <c r="BA257" s="5">
        <f t="shared" si="16"/>
        <v>0</v>
      </c>
      <c r="BB257" s="1" t="s">
        <v>159</v>
      </c>
      <c r="BE257" s="3">
        <f>Tabla1[[#This Row],[TIEMPO PRORROGADO HASTA
(1)]]-Tabla1[[#This Row],[TIEMPO PRORROGADO DESDE
(1)]]</f>
        <v>0</v>
      </c>
      <c r="BJ257" s="1" t="s">
        <v>159</v>
      </c>
      <c r="BM257" s="1">
        <f t="shared" si="17"/>
        <v>0</v>
      </c>
      <c r="BR257" s="1" t="s">
        <v>159</v>
      </c>
      <c r="BU257" s="3">
        <f t="shared" si="18"/>
        <v>0</v>
      </c>
      <c r="BZ257" s="3">
        <f t="shared" si="19"/>
        <v>0</v>
      </c>
      <c r="CA257" s="3" t="s">
        <v>159</v>
      </c>
      <c r="CF257" s="3" t="s">
        <v>159</v>
      </c>
      <c r="CN257" s="25"/>
      <c r="CO257" s="25"/>
      <c r="CP257" s="25"/>
      <c r="CR257" s="5">
        <v>0</v>
      </c>
      <c r="CS257" s="25"/>
      <c r="CT257" s="25"/>
      <c r="CU257" s="25"/>
      <c r="CW257" s="5">
        <v>0</v>
      </c>
      <c r="CX257" s="25"/>
      <c r="CY257" s="25"/>
      <c r="CZ257" s="25"/>
      <c r="DB257" s="5">
        <v>0</v>
      </c>
      <c r="DC257" s="25"/>
      <c r="DD257" s="25"/>
      <c r="DE257" s="25"/>
      <c r="DG257" s="5">
        <v>0</v>
      </c>
      <c r="DH257" s="25"/>
      <c r="DI257" s="25"/>
    </row>
    <row r="258" spans="1:113">
      <c r="A258" s="1">
        <v>2025</v>
      </c>
      <c r="B258" s="4">
        <f>+BD!M260</f>
        <v>0</v>
      </c>
      <c r="I258" s="3" t="s">
        <v>159</v>
      </c>
      <c r="T258" s="1" t="s">
        <v>159</v>
      </c>
      <c r="AE258" s="1" t="s">
        <v>159</v>
      </c>
      <c r="AP258" s="1" t="s">
        <v>159</v>
      </c>
      <c r="BA258" s="5">
        <f t="shared" si="16"/>
        <v>0</v>
      </c>
      <c r="BB258" s="1" t="s">
        <v>159</v>
      </c>
      <c r="BE258" s="3">
        <f>Tabla1[[#This Row],[TIEMPO PRORROGADO HASTA
(1)]]-Tabla1[[#This Row],[TIEMPO PRORROGADO DESDE
(1)]]</f>
        <v>0</v>
      </c>
      <c r="BJ258" s="1" t="s">
        <v>159</v>
      </c>
      <c r="BM258" s="1">
        <f t="shared" si="17"/>
        <v>0</v>
      </c>
      <c r="BR258" s="1" t="s">
        <v>159</v>
      </c>
      <c r="BU258" s="3">
        <f t="shared" si="18"/>
        <v>0</v>
      </c>
      <c r="BZ258" s="3">
        <f t="shared" si="19"/>
        <v>0</v>
      </c>
      <c r="CA258" s="3" t="s">
        <v>159</v>
      </c>
      <c r="CF258" s="3" t="s">
        <v>159</v>
      </c>
      <c r="CN258" s="25"/>
      <c r="CO258" s="25"/>
      <c r="CP258" s="25"/>
      <c r="CR258" s="5">
        <v>0</v>
      </c>
      <c r="CS258" s="25"/>
      <c r="CT258" s="25"/>
      <c r="CU258" s="25"/>
      <c r="CW258" s="5">
        <v>0</v>
      </c>
      <c r="CX258" s="25"/>
      <c r="CY258" s="25"/>
      <c r="CZ258" s="25"/>
      <c r="DB258" s="5">
        <v>0</v>
      </c>
      <c r="DC258" s="25"/>
      <c r="DD258" s="25"/>
      <c r="DE258" s="25"/>
      <c r="DG258" s="5">
        <v>0</v>
      </c>
      <c r="DH258" s="25"/>
      <c r="DI258" s="25"/>
    </row>
    <row r="259" spans="1:113">
      <c r="A259" s="1">
        <v>2025</v>
      </c>
      <c r="B259" s="4">
        <f>+BD!M261</f>
        <v>0</v>
      </c>
      <c r="I259" s="3" t="s">
        <v>159</v>
      </c>
      <c r="T259" s="1" t="s">
        <v>159</v>
      </c>
      <c r="AE259" s="1" t="s">
        <v>159</v>
      </c>
      <c r="AP259" s="1" t="s">
        <v>159</v>
      </c>
      <c r="BA259" s="5">
        <f t="shared" ref="BA259:BA286" si="20">M259+X259+AI259+AT259</f>
        <v>0</v>
      </c>
      <c r="BB259" s="1" t="s">
        <v>159</v>
      </c>
      <c r="BE259" s="3">
        <f>Tabla1[[#This Row],[TIEMPO PRORROGADO HASTA
(1)]]-Tabla1[[#This Row],[TIEMPO PRORROGADO DESDE
(1)]]</f>
        <v>0</v>
      </c>
      <c r="BJ259" s="1" t="s">
        <v>159</v>
      </c>
      <c r="BM259" s="1">
        <f t="shared" ref="BM259:BM286" si="21">BO259-BN259</f>
        <v>0</v>
      </c>
      <c r="BR259" s="1" t="s">
        <v>159</v>
      </c>
      <c r="BU259" s="3">
        <f t="shared" ref="BU259:BU286" si="22">BW259-BV259</f>
        <v>0</v>
      </c>
      <c r="BZ259" s="3">
        <f t="shared" ref="BZ259:BZ286" si="23">BU259+BM259+BE259</f>
        <v>0</v>
      </c>
      <c r="CA259" s="3" t="s">
        <v>159</v>
      </c>
      <c r="CF259" s="3" t="s">
        <v>159</v>
      </c>
      <c r="CN259" s="25"/>
      <c r="CO259" s="25"/>
      <c r="CP259" s="25"/>
      <c r="CR259" s="5">
        <v>0</v>
      </c>
      <c r="CS259" s="25"/>
      <c r="CT259" s="25"/>
      <c r="CU259" s="25"/>
      <c r="CW259" s="5">
        <v>0</v>
      </c>
      <c r="CX259" s="25"/>
      <c r="CY259" s="25"/>
      <c r="CZ259" s="25"/>
      <c r="DB259" s="5">
        <v>0</v>
      </c>
      <c r="DC259" s="25"/>
      <c r="DD259" s="25"/>
      <c r="DE259" s="25"/>
      <c r="DG259" s="5">
        <v>0</v>
      </c>
      <c r="DH259" s="25"/>
      <c r="DI259" s="25"/>
    </row>
    <row r="260" spans="1:113">
      <c r="A260" s="1">
        <v>2025</v>
      </c>
      <c r="B260" s="4">
        <f>+BD!M262</f>
        <v>0</v>
      </c>
      <c r="I260" s="3" t="s">
        <v>159</v>
      </c>
      <c r="T260" s="1" t="s">
        <v>159</v>
      </c>
      <c r="AE260" s="1" t="s">
        <v>159</v>
      </c>
      <c r="AP260" s="1" t="s">
        <v>159</v>
      </c>
      <c r="BA260" s="5">
        <f t="shared" si="20"/>
        <v>0</v>
      </c>
      <c r="BB260" s="1" t="s">
        <v>159</v>
      </c>
      <c r="BE260" s="3">
        <f>Tabla1[[#This Row],[TIEMPO PRORROGADO HASTA
(1)]]-Tabla1[[#This Row],[TIEMPO PRORROGADO DESDE
(1)]]</f>
        <v>0</v>
      </c>
      <c r="BJ260" s="1" t="s">
        <v>159</v>
      </c>
      <c r="BM260" s="1">
        <f t="shared" si="21"/>
        <v>0</v>
      </c>
      <c r="BR260" s="1" t="s">
        <v>159</v>
      </c>
      <c r="BU260" s="3">
        <f t="shared" si="22"/>
        <v>0</v>
      </c>
      <c r="BZ260" s="3">
        <f t="shared" si="23"/>
        <v>0</v>
      </c>
      <c r="CA260" s="3" t="s">
        <v>159</v>
      </c>
      <c r="CF260" s="3" t="s">
        <v>159</v>
      </c>
      <c r="CN260" s="25"/>
      <c r="CO260" s="25"/>
      <c r="CP260" s="25"/>
      <c r="CR260" s="5">
        <v>0</v>
      </c>
      <c r="CS260" s="25"/>
      <c r="CT260" s="25"/>
      <c r="CU260" s="25"/>
      <c r="CW260" s="5">
        <v>0</v>
      </c>
      <c r="CX260" s="25"/>
      <c r="CY260" s="25"/>
      <c r="CZ260" s="25"/>
      <c r="DB260" s="5">
        <v>0</v>
      </c>
      <c r="DC260" s="25"/>
      <c r="DD260" s="25"/>
      <c r="DE260" s="25"/>
      <c r="DG260" s="5">
        <v>0</v>
      </c>
      <c r="DH260" s="25"/>
      <c r="DI260" s="25"/>
    </row>
    <row r="261" spans="1:113">
      <c r="A261" s="1">
        <v>2025</v>
      </c>
      <c r="B261" s="4">
        <f>+BD!M263</f>
        <v>0</v>
      </c>
      <c r="I261" s="3" t="s">
        <v>159</v>
      </c>
      <c r="T261" s="1" t="s">
        <v>159</v>
      </c>
      <c r="AE261" s="1" t="s">
        <v>159</v>
      </c>
      <c r="AP261" s="1" t="s">
        <v>159</v>
      </c>
      <c r="BA261" s="5">
        <f t="shared" si="20"/>
        <v>0</v>
      </c>
      <c r="BB261" s="1" t="s">
        <v>159</v>
      </c>
      <c r="BE261" s="3">
        <f>Tabla1[[#This Row],[TIEMPO PRORROGADO HASTA
(1)]]-Tabla1[[#This Row],[TIEMPO PRORROGADO DESDE
(1)]]</f>
        <v>0</v>
      </c>
      <c r="BJ261" s="1" t="s">
        <v>159</v>
      </c>
      <c r="BM261" s="1">
        <f t="shared" si="21"/>
        <v>0</v>
      </c>
      <c r="BR261" s="1" t="s">
        <v>159</v>
      </c>
      <c r="BU261" s="3">
        <f t="shared" si="22"/>
        <v>0</v>
      </c>
      <c r="BZ261" s="3">
        <f t="shared" si="23"/>
        <v>0</v>
      </c>
      <c r="CA261" s="3" t="s">
        <v>159</v>
      </c>
      <c r="CF261" s="3" t="s">
        <v>159</v>
      </c>
      <c r="CN261" s="25"/>
      <c r="CO261" s="25"/>
      <c r="CP261" s="25"/>
      <c r="CR261" s="5">
        <v>0</v>
      </c>
      <c r="CS261" s="25"/>
      <c r="CT261" s="25"/>
      <c r="CU261" s="25"/>
      <c r="CW261" s="5">
        <v>0</v>
      </c>
      <c r="CX261" s="25"/>
      <c r="CY261" s="25"/>
      <c r="CZ261" s="25"/>
      <c r="DB261" s="5">
        <v>0</v>
      </c>
      <c r="DC261" s="25"/>
      <c r="DD261" s="25"/>
      <c r="DE261" s="25"/>
      <c r="DG261" s="5">
        <v>0</v>
      </c>
      <c r="DH261" s="25"/>
      <c r="DI261" s="25"/>
    </row>
    <row r="262" spans="1:113">
      <c r="A262" s="1">
        <v>2025</v>
      </c>
      <c r="B262" s="4">
        <f>+BD!M264</f>
        <v>0</v>
      </c>
      <c r="I262" s="3" t="s">
        <v>159</v>
      </c>
      <c r="T262" s="1" t="s">
        <v>159</v>
      </c>
      <c r="AE262" s="1" t="s">
        <v>159</v>
      </c>
      <c r="AP262" s="1" t="s">
        <v>159</v>
      </c>
      <c r="BA262" s="5">
        <f t="shared" si="20"/>
        <v>0</v>
      </c>
      <c r="BB262" s="1" t="s">
        <v>159</v>
      </c>
      <c r="BE262" s="3">
        <f>Tabla1[[#This Row],[TIEMPO PRORROGADO HASTA
(1)]]-Tabla1[[#This Row],[TIEMPO PRORROGADO DESDE
(1)]]</f>
        <v>0</v>
      </c>
      <c r="BJ262" s="1" t="s">
        <v>159</v>
      </c>
      <c r="BM262" s="1">
        <f t="shared" si="21"/>
        <v>0</v>
      </c>
      <c r="BR262" s="1" t="s">
        <v>159</v>
      </c>
      <c r="BU262" s="3">
        <f t="shared" si="22"/>
        <v>0</v>
      </c>
      <c r="BZ262" s="3">
        <f t="shared" si="23"/>
        <v>0</v>
      </c>
      <c r="CA262" s="3" t="s">
        <v>159</v>
      </c>
      <c r="CF262" s="3" t="s">
        <v>159</v>
      </c>
      <c r="CN262" s="25"/>
      <c r="CO262" s="25"/>
      <c r="CP262" s="25"/>
      <c r="CR262" s="5">
        <v>0</v>
      </c>
      <c r="CS262" s="25"/>
      <c r="CT262" s="25"/>
      <c r="CU262" s="25"/>
      <c r="CW262" s="5">
        <v>0</v>
      </c>
      <c r="CX262" s="25"/>
      <c r="CY262" s="25"/>
      <c r="CZ262" s="25"/>
      <c r="DB262" s="5">
        <v>0</v>
      </c>
      <c r="DC262" s="25"/>
      <c r="DD262" s="25"/>
      <c r="DE262" s="25"/>
      <c r="DG262" s="5">
        <v>0</v>
      </c>
      <c r="DH262" s="25"/>
      <c r="DI262" s="25"/>
    </row>
    <row r="263" spans="1:113">
      <c r="A263" s="1">
        <v>2025</v>
      </c>
      <c r="B263" s="4">
        <f>+BD!M265</f>
        <v>0</v>
      </c>
      <c r="I263" s="3" t="s">
        <v>159</v>
      </c>
      <c r="T263" s="1" t="s">
        <v>159</v>
      </c>
      <c r="AE263" s="1" t="s">
        <v>159</v>
      </c>
      <c r="AP263" s="1" t="s">
        <v>159</v>
      </c>
      <c r="BA263" s="5">
        <f t="shared" si="20"/>
        <v>0</v>
      </c>
      <c r="BB263" s="1" t="s">
        <v>159</v>
      </c>
      <c r="BE263" s="3">
        <f>Tabla1[[#This Row],[TIEMPO PRORROGADO HASTA
(1)]]-Tabla1[[#This Row],[TIEMPO PRORROGADO DESDE
(1)]]</f>
        <v>0</v>
      </c>
      <c r="BJ263" s="1" t="s">
        <v>159</v>
      </c>
      <c r="BM263" s="1">
        <f t="shared" si="21"/>
        <v>0</v>
      </c>
      <c r="BR263" s="1" t="s">
        <v>159</v>
      </c>
      <c r="BU263" s="3">
        <f t="shared" si="22"/>
        <v>0</v>
      </c>
      <c r="BZ263" s="3">
        <f t="shared" si="23"/>
        <v>0</v>
      </c>
      <c r="CA263" s="3" t="s">
        <v>159</v>
      </c>
      <c r="CF263" s="3" t="s">
        <v>159</v>
      </c>
      <c r="CN263" s="25"/>
      <c r="CO263" s="25"/>
      <c r="CP263" s="25"/>
      <c r="CR263" s="5">
        <v>0</v>
      </c>
      <c r="CS263" s="25"/>
      <c r="CT263" s="25"/>
      <c r="CU263" s="25"/>
      <c r="CW263" s="5">
        <v>0</v>
      </c>
      <c r="CX263" s="25"/>
      <c r="CY263" s="25"/>
      <c r="CZ263" s="25"/>
      <c r="DB263" s="5">
        <v>0</v>
      </c>
      <c r="DC263" s="25"/>
      <c r="DD263" s="25"/>
      <c r="DE263" s="25"/>
      <c r="DG263" s="5">
        <v>0</v>
      </c>
      <c r="DH263" s="25"/>
      <c r="DI263" s="25"/>
    </row>
    <row r="264" spans="1:113">
      <c r="A264" s="1">
        <v>2025</v>
      </c>
      <c r="B264" s="4">
        <f>+BD!M266</f>
        <v>0</v>
      </c>
      <c r="I264" s="3" t="s">
        <v>159</v>
      </c>
      <c r="T264" s="1" t="s">
        <v>159</v>
      </c>
      <c r="AE264" s="1" t="s">
        <v>159</v>
      </c>
      <c r="AP264" s="1" t="s">
        <v>159</v>
      </c>
      <c r="BA264" s="5">
        <f t="shared" si="20"/>
        <v>0</v>
      </c>
      <c r="BB264" s="1" t="s">
        <v>159</v>
      </c>
      <c r="BE264" s="3">
        <f>Tabla1[[#This Row],[TIEMPO PRORROGADO HASTA
(1)]]-Tabla1[[#This Row],[TIEMPO PRORROGADO DESDE
(1)]]</f>
        <v>0</v>
      </c>
      <c r="BJ264" s="1" t="s">
        <v>159</v>
      </c>
      <c r="BM264" s="1">
        <f t="shared" si="21"/>
        <v>0</v>
      </c>
      <c r="BR264" s="1" t="s">
        <v>159</v>
      </c>
      <c r="BU264" s="3">
        <f t="shared" si="22"/>
        <v>0</v>
      </c>
      <c r="BZ264" s="3">
        <f t="shared" si="23"/>
        <v>0</v>
      </c>
      <c r="CA264" s="3" t="s">
        <v>159</v>
      </c>
      <c r="CF264" s="3" t="s">
        <v>159</v>
      </c>
      <c r="CN264" s="25"/>
      <c r="CO264" s="25"/>
      <c r="CP264" s="25"/>
      <c r="CR264" s="5">
        <v>0</v>
      </c>
      <c r="CS264" s="25"/>
      <c r="CT264" s="25"/>
      <c r="CU264" s="25"/>
      <c r="CW264" s="5">
        <v>0</v>
      </c>
      <c r="CX264" s="25"/>
      <c r="CY264" s="25"/>
      <c r="CZ264" s="25"/>
      <c r="DB264" s="5">
        <v>0</v>
      </c>
      <c r="DC264" s="25"/>
      <c r="DD264" s="25"/>
      <c r="DE264" s="25"/>
      <c r="DG264" s="5">
        <v>0</v>
      </c>
      <c r="DH264" s="25"/>
      <c r="DI264" s="25"/>
    </row>
    <row r="265" spans="1:113">
      <c r="A265" s="1">
        <v>2025</v>
      </c>
      <c r="B265" s="4">
        <f>+BD!M267</f>
        <v>0</v>
      </c>
      <c r="I265" s="3" t="s">
        <v>159</v>
      </c>
      <c r="T265" s="1" t="s">
        <v>159</v>
      </c>
      <c r="AE265" s="1" t="s">
        <v>159</v>
      </c>
      <c r="AP265" s="1" t="s">
        <v>159</v>
      </c>
      <c r="BA265" s="5">
        <f t="shared" si="20"/>
        <v>0</v>
      </c>
      <c r="BB265" s="1" t="s">
        <v>159</v>
      </c>
      <c r="BE265" s="3">
        <f>Tabla1[[#This Row],[TIEMPO PRORROGADO HASTA
(1)]]-Tabla1[[#This Row],[TIEMPO PRORROGADO DESDE
(1)]]</f>
        <v>0</v>
      </c>
      <c r="BJ265" s="1" t="s">
        <v>159</v>
      </c>
      <c r="BM265" s="1">
        <f t="shared" si="21"/>
        <v>0</v>
      </c>
      <c r="BR265" s="1" t="s">
        <v>159</v>
      </c>
      <c r="BU265" s="3">
        <f t="shared" si="22"/>
        <v>0</v>
      </c>
      <c r="BZ265" s="3">
        <f t="shared" si="23"/>
        <v>0</v>
      </c>
      <c r="CA265" s="3" t="s">
        <v>159</v>
      </c>
      <c r="CF265" s="3" t="s">
        <v>159</v>
      </c>
      <c r="CN265" s="25"/>
      <c r="CO265" s="25"/>
      <c r="CP265" s="25"/>
      <c r="CR265" s="5">
        <v>0</v>
      </c>
      <c r="CS265" s="25"/>
      <c r="CT265" s="25"/>
      <c r="CU265" s="25"/>
      <c r="CW265" s="5">
        <v>0</v>
      </c>
      <c r="CX265" s="25"/>
      <c r="CY265" s="25"/>
      <c r="CZ265" s="25"/>
      <c r="DB265" s="5">
        <v>0</v>
      </c>
      <c r="DC265" s="25"/>
      <c r="DD265" s="25"/>
      <c r="DE265" s="25"/>
      <c r="DG265" s="5">
        <v>0</v>
      </c>
      <c r="DH265" s="25"/>
      <c r="DI265" s="25"/>
    </row>
    <row r="266" spans="1:113">
      <c r="A266" s="1">
        <v>2025</v>
      </c>
      <c r="B266" s="4">
        <f>+BD!M268</f>
        <v>0</v>
      </c>
      <c r="I266" s="3" t="s">
        <v>159</v>
      </c>
      <c r="T266" s="1" t="s">
        <v>159</v>
      </c>
      <c r="AE266" s="1" t="s">
        <v>159</v>
      </c>
      <c r="AP266" s="1" t="s">
        <v>159</v>
      </c>
      <c r="BA266" s="5">
        <f t="shared" si="20"/>
        <v>0</v>
      </c>
      <c r="BB266" s="1" t="s">
        <v>159</v>
      </c>
      <c r="BE266" s="3">
        <f>Tabla1[[#This Row],[TIEMPO PRORROGADO HASTA
(1)]]-Tabla1[[#This Row],[TIEMPO PRORROGADO DESDE
(1)]]</f>
        <v>0</v>
      </c>
      <c r="BJ266" s="1" t="s">
        <v>159</v>
      </c>
      <c r="BM266" s="1">
        <f t="shared" si="21"/>
        <v>0</v>
      </c>
      <c r="BR266" s="1" t="s">
        <v>159</v>
      </c>
      <c r="BU266" s="3">
        <f t="shared" si="22"/>
        <v>0</v>
      </c>
      <c r="BZ266" s="3">
        <f t="shared" si="23"/>
        <v>0</v>
      </c>
      <c r="CA266" s="3" t="s">
        <v>159</v>
      </c>
      <c r="CF266" s="3" t="s">
        <v>159</v>
      </c>
      <c r="CN266" s="25"/>
      <c r="CO266" s="25"/>
      <c r="CP266" s="25"/>
      <c r="CR266" s="5">
        <v>0</v>
      </c>
      <c r="CS266" s="25"/>
      <c r="CT266" s="25"/>
      <c r="CU266" s="25"/>
      <c r="CW266" s="5">
        <v>0</v>
      </c>
      <c r="CX266" s="25"/>
      <c r="CY266" s="25"/>
      <c r="CZ266" s="25"/>
      <c r="DB266" s="5">
        <v>0</v>
      </c>
      <c r="DC266" s="25"/>
      <c r="DD266" s="25"/>
      <c r="DE266" s="25"/>
      <c r="DG266" s="5">
        <v>0</v>
      </c>
      <c r="DH266" s="25"/>
      <c r="DI266" s="25"/>
    </row>
    <row r="267" spans="1:113">
      <c r="A267" s="1">
        <v>2025</v>
      </c>
      <c r="B267" s="4">
        <f>+BD!M269</f>
        <v>0</v>
      </c>
      <c r="I267" s="3" t="s">
        <v>159</v>
      </c>
      <c r="T267" s="1" t="s">
        <v>159</v>
      </c>
      <c r="AE267" s="1" t="s">
        <v>159</v>
      </c>
      <c r="AP267" s="1" t="s">
        <v>159</v>
      </c>
      <c r="BA267" s="5">
        <f t="shared" si="20"/>
        <v>0</v>
      </c>
      <c r="BB267" s="1" t="s">
        <v>159</v>
      </c>
      <c r="BE267" s="3">
        <f>Tabla1[[#This Row],[TIEMPO PRORROGADO HASTA
(1)]]-Tabla1[[#This Row],[TIEMPO PRORROGADO DESDE
(1)]]</f>
        <v>0</v>
      </c>
      <c r="BJ267" s="1" t="s">
        <v>159</v>
      </c>
      <c r="BM267" s="1">
        <f t="shared" si="21"/>
        <v>0</v>
      </c>
      <c r="BR267" s="1" t="s">
        <v>159</v>
      </c>
      <c r="BU267" s="3">
        <f t="shared" si="22"/>
        <v>0</v>
      </c>
      <c r="BZ267" s="3">
        <f t="shared" si="23"/>
        <v>0</v>
      </c>
      <c r="CA267" s="3" t="s">
        <v>159</v>
      </c>
      <c r="CF267" s="3" t="s">
        <v>159</v>
      </c>
      <c r="CN267" s="25"/>
      <c r="CO267" s="25"/>
      <c r="CP267" s="25"/>
      <c r="CR267" s="5">
        <v>0</v>
      </c>
      <c r="CS267" s="25"/>
      <c r="CT267" s="25"/>
      <c r="CU267" s="25"/>
      <c r="CW267" s="5">
        <v>0</v>
      </c>
      <c r="CX267" s="25"/>
      <c r="CY267" s="25"/>
      <c r="CZ267" s="25"/>
      <c r="DB267" s="5">
        <v>0</v>
      </c>
      <c r="DC267" s="25"/>
      <c r="DD267" s="25"/>
      <c r="DE267" s="25"/>
      <c r="DG267" s="5">
        <v>0</v>
      </c>
      <c r="DH267" s="25"/>
      <c r="DI267" s="25"/>
    </row>
    <row r="268" spans="1:113">
      <c r="A268" s="1">
        <v>2025</v>
      </c>
      <c r="B268" s="4">
        <f>+BD!M270</f>
        <v>0</v>
      </c>
      <c r="I268" s="3" t="s">
        <v>159</v>
      </c>
      <c r="T268" s="1" t="s">
        <v>159</v>
      </c>
      <c r="AE268" s="1" t="s">
        <v>159</v>
      </c>
      <c r="AP268" s="1" t="s">
        <v>159</v>
      </c>
      <c r="BA268" s="5">
        <f t="shared" si="20"/>
        <v>0</v>
      </c>
      <c r="BB268" s="1" t="s">
        <v>159</v>
      </c>
      <c r="BE268" s="3">
        <f>Tabla1[[#This Row],[TIEMPO PRORROGADO HASTA
(1)]]-Tabla1[[#This Row],[TIEMPO PRORROGADO DESDE
(1)]]</f>
        <v>0</v>
      </c>
      <c r="BJ268" s="1" t="s">
        <v>159</v>
      </c>
      <c r="BM268" s="1">
        <f t="shared" si="21"/>
        <v>0</v>
      </c>
      <c r="BR268" s="1" t="s">
        <v>159</v>
      </c>
      <c r="BU268" s="3">
        <f t="shared" si="22"/>
        <v>0</v>
      </c>
      <c r="BZ268" s="3">
        <f t="shared" si="23"/>
        <v>0</v>
      </c>
      <c r="CA268" s="3" t="s">
        <v>159</v>
      </c>
      <c r="CF268" s="3" t="s">
        <v>159</v>
      </c>
      <c r="CN268" s="25"/>
      <c r="CO268" s="25"/>
      <c r="CP268" s="25"/>
      <c r="CR268" s="5">
        <v>0</v>
      </c>
      <c r="CS268" s="25"/>
      <c r="CT268" s="25"/>
      <c r="CU268" s="25"/>
      <c r="CW268" s="5">
        <v>0</v>
      </c>
      <c r="CX268" s="25"/>
      <c r="CY268" s="25"/>
      <c r="CZ268" s="25"/>
      <c r="DB268" s="5">
        <v>0</v>
      </c>
      <c r="DC268" s="25"/>
      <c r="DD268" s="25"/>
      <c r="DE268" s="25"/>
      <c r="DG268" s="5">
        <v>0</v>
      </c>
      <c r="DH268" s="25"/>
      <c r="DI268" s="25"/>
    </row>
    <row r="269" spans="1:113">
      <c r="A269" s="1">
        <v>2025</v>
      </c>
      <c r="B269" s="4">
        <f>+BD!M271</f>
        <v>0</v>
      </c>
      <c r="I269" s="3" t="s">
        <v>159</v>
      </c>
      <c r="T269" s="1" t="s">
        <v>159</v>
      </c>
      <c r="AE269" s="1" t="s">
        <v>159</v>
      </c>
      <c r="AP269" s="1" t="s">
        <v>159</v>
      </c>
      <c r="BA269" s="5">
        <f t="shared" si="20"/>
        <v>0</v>
      </c>
      <c r="BB269" s="1" t="s">
        <v>159</v>
      </c>
      <c r="BE269" s="3">
        <f>Tabla1[[#This Row],[TIEMPO PRORROGADO HASTA
(1)]]-Tabla1[[#This Row],[TIEMPO PRORROGADO DESDE
(1)]]</f>
        <v>0</v>
      </c>
      <c r="BJ269" s="1" t="s">
        <v>159</v>
      </c>
      <c r="BM269" s="1">
        <f t="shared" si="21"/>
        <v>0</v>
      </c>
      <c r="BR269" s="1" t="s">
        <v>159</v>
      </c>
      <c r="BU269" s="3">
        <f t="shared" si="22"/>
        <v>0</v>
      </c>
      <c r="BZ269" s="3">
        <f t="shared" si="23"/>
        <v>0</v>
      </c>
      <c r="CA269" s="3" t="s">
        <v>159</v>
      </c>
      <c r="CF269" s="3" t="s">
        <v>159</v>
      </c>
      <c r="CN269" s="25"/>
      <c r="CO269" s="25"/>
      <c r="CP269" s="25"/>
      <c r="CR269" s="5">
        <v>0</v>
      </c>
      <c r="CS269" s="25"/>
      <c r="CT269" s="25"/>
      <c r="CU269" s="25"/>
      <c r="CW269" s="5">
        <v>0</v>
      </c>
      <c r="CX269" s="25"/>
      <c r="CY269" s="25"/>
      <c r="CZ269" s="25"/>
      <c r="DB269" s="5">
        <v>0</v>
      </c>
      <c r="DC269" s="25"/>
      <c r="DD269" s="25"/>
      <c r="DE269" s="25"/>
      <c r="DG269" s="5">
        <v>0</v>
      </c>
      <c r="DH269" s="25"/>
      <c r="DI269" s="25"/>
    </row>
    <row r="270" spans="1:113">
      <c r="A270" s="1">
        <v>2025</v>
      </c>
      <c r="B270" s="4">
        <f>+BD!M272</f>
        <v>0</v>
      </c>
      <c r="I270" s="3" t="s">
        <v>159</v>
      </c>
      <c r="T270" s="1" t="s">
        <v>159</v>
      </c>
      <c r="AE270" s="1" t="s">
        <v>159</v>
      </c>
      <c r="AP270" s="1" t="s">
        <v>159</v>
      </c>
      <c r="BA270" s="5">
        <f t="shared" si="20"/>
        <v>0</v>
      </c>
      <c r="BB270" s="1" t="s">
        <v>159</v>
      </c>
      <c r="BE270" s="3">
        <f>Tabla1[[#This Row],[TIEMPO PRORROGADO HASTA
(1)]]-Tabla1[[#This Row],[TIEMPO PRORROGADO DESDE
(1)]]</f>
        <v>0</v>
      </c>
      <c r="BJ270" s="1" t="s">
        <v>159</v>
      </c>
      <c r="BM270" s="1">
        <f t="shared" si="21"/>
        <v>0</v>
      </c>
      <c r="BR270" s="1" t="s">
        <v>159</v>
      </c>
      <c r="BU270" s="3">
        <f t="shared" si="22"/>
        <v>0</v>
      </c>
      <c r="BZ270" s="3">
        <f t="shared" si="23"/>
        <v>0</v>
      </c>
      <c r="CA270" s="3" t="s">
        <v>159</v>
      </c>
      <c r="CF270" s="3" t="s">
        <v>159</v>
      </c>
      <c r="CN270" s="25"/>
      <c r="CO270" s="25"/>
      <c r="CP270" s="25"/>
      <c r="CR270" s="5">
        <v>0</v>
      </c>
      <c r="CS270" s="25"/>
      <c r="CT270" s="25"/>
      <c r="CU270" s="25"/>
      <c r="CW270" s="5">
        <v>0</v>
      </c>
      <c r="CX270" s="25"/>
      <c r="CY270" s="25"/>
      <c r="CZ270" s="25"/>
      <c r="DB270" s="5">
        <v>0</v>
      </c>
      <c r="DC270" s="25"/>
      <c r="DD270" s="25"/>
      <c r="DE270" s="25"/>
      <c r="DG270" s="5">
        <v>0</v>
      </c>
      <c r="DH270" s="25"/>
      <c r="DI270" s="25"/>
    </row>
    <row r="271" spans="1:113">
      <c r="A271" s="1">
        <v>2025</v>
      </c>
      <c r="B271" s="4">
        <f>+BD!M273</f>
        <v>0</v>
      </c>
      <c r="I271" s="3" t="s">
        <v>159</v>
      </c>
      <c r="T271" s="1" t="s">
        <v>159</v>
      </c>
      <c r="AE271" s="1" t="s">
        <v>159</v>
      </c>
      <c r="AP271" s="1" t="s">
        <v>159</v>
      </c>
      <c r="BA271" s="5">
        <f t="shared" si="20"/>
        <v>0</v>
      </c>
      <c r="BB271" s="1" t="s">
        <v>159</v>
      </c>
      <c r="BE271" s="3">
        <f>Tabla1[[#This Row],[TIEMPO PRORROGADO HASTA
(1)]]-Tabla1[[#This Row],[TIEMPO PRORROGADO DESDE
(1)]]</f>
        <v>0</v>
      </c>
      <c r="BJ271" s="1" t="s">
        <v>159</v>
      </c>
      <c r="BM271" s="1">
        <f t="shared" si="21"/>
        <v>0</v>
      </c>
      <c r="BR271" s="1" t="s">
        <v>159</v>
      </c>
      <c r="BU271" s="3">
        <f t="shared" si="22"/>
        <v>0</v>
      </c>
      <c r="BZ271" s="3">
        <f t="shared" si="23"/>
        <v>0</v>
      </c>
      <c r="CA271" s="3" t="s">
        <v>159</v>
      </c>
      <c r="CF271" s="3" t="s">
        <v>159</v>
      </c>
      <c r="CN271" s="25"/>
      <c r="CO271" s="25"/>
      <c r="CP271" s="25"/>
      <c r="CR271" s="5">
        <v>0</v>
      </c>
      <c r="CS271" s="25"/>
      <c r="CT271" s="25"/>
      <c r="CU271" s="25"/>
      <c r="CW271" s="5">
        <v>0</v>
      </c>
      <c r="CX271" s="25"/>
      <c r="CY271" s="25"/>
      <c r="CZ271" s="25"/>
      <c r="DB271" s="5">
        <v>0</v>
      </c>
      <c r="DC271" s="25"/>
      <c r="DD271" s="25"/>
      <c r="DE271" s="25"/>
      <c r="DG271" s="5">
        <v>0</v>
      </c>
      <c r="DH271" s="25"/>
      <c r="DI271" s="25"/>
    </row>
    <row r="272" spans="1:113">
      <c r="A272" s="1">
        <v>2025</v>
      </c>
      <c r="B272" s="4">
        <f>+BD!M274</f>
        <v>0</v>
      </c>
      <c r="I272" s="3" t="s">
        <v>159</v>
      </c>
      <c r="T272" s="1" t="s">
        <v>159</v>
      </c>
      <c r="AE272" s="1" t="s">
        <v>159</v>
      </c>
      <c r="AP272" s="1" t="s">
        <v>159</v>
      </c>
      <c r="BA272" s="5">
        <f t="shared" si="20"/>
        <v>0</v>
      </c>
      <c r="BB272" s="1" t="s">
        <v>159</v>
      </c>
      <c r="BE272" s="3">
        <f>Tabla1[[#This Row],[TIEMPO PRORROGADO HASTA
(1)]]-Tabla1[[#This Row],[TIEMPO PRORROGADO DESDE
(1)]]</f>
        <v>0</v>
      </c>
      <c r="BJ272" s="1" t="s">
        <v>159</v>
      </c>
      <c r="BM272" s="1">
        <f t="shared" si="21"/>
        <v>0</v>
      </c>
      <c r="BR272" s="1" t="s">
        <v>159</v>
      </c>
      <c r="BU272" s="3">
        <f t="shared" si="22"/>
        <v>0</v>
      </c>
      <c r="BZ272" s="3">
        <f t="shared" si="23"/>
        <v>0</v>
      </c>
      <c r="CA272" s="3" t="s">
        <v>159</v>
      </c>
      <c r="CF272" s="3" t="s">
        <v>159</v>
      </c>
      <c r="CN272" s="25"/>
      <c r="CO272" s="25"/>
      <c r="CP272" s="25"/>
      <c r="CR272" s="5">
        <v>0</v>
      </c>
      <c r="CS272" s="25"/>
      <c r="CT272" s="25"/>
      <c r="CU272" s="25"/>
      <c r="CW272" s="5">
        <v>0</v>
      </c>
      <c r="CX272" s="25"/>
      <c r="CY272" s="25"/>
      <c r="CZ272" s="25"/>
      <c r="DB272" s="5">
        <v>0</v>
      </c>
      <c r="DC272" s="25"/>
      <c r="DD272" s="25"/>
      <c r="DE272" s="25"/>
      <c r="DG272" s="5">
        <v>0</v>
      </c>
      <c r="DH272" s="25"/>
      <c r="DI272" s="25"/>
    </row>
    <row r="273" spans="1:113">
      <c r="A273" s="1">
        <v>2025</v>
      </c>
      <c r="B273" s="4">
        <f>+BD!M275</f>
        <v>0</v>
      </c>
      <c r="I273" s="3" t="s">
        <v>159</v>
      </c>
      <c r="T273" s="1" t="s">
        <v>159</v>
      </c>
      <c r="AE273" s="1" t="s">
        <v>159</v>
      </c>
      <c r="AP273" s="1" t="s">
        <v>159</v>
      </c>
      <c r="BA273" s="5">
        <f t="shared" si="20"/>
        <v>0</v>
      </c>
      <c r="BB273" s="1" t="s">
        <v>159</v>
      </c>
      <c r="BE273" s="3">
        <f>Tabla1[[#This Row],[TIEMPO PRORROGADO HASTA
(1)]]-Tabla1[[#This Row],[TIEMPO PRORROGADO DESDE
(1)]]</f>
        <v>0</v>
      </c>
      <c r="BJ273" s="1" t="s">
        <v>159</v>
      </c>
      <c r="BM273" s="1">
        <f t="shared" si="21"/>
        <v>0</v>
      </c>
      <c r="BR273" s="1" t="s">
        <v>159</v>
      </c>
      <c r="BU273" s="3">
        <f t="shared" si="22"/>
        <v>0</v>
      </c>
      <c r="BZ273" s="3">
        <f t="shared" si="23"/>
        <v>0</v>
      </c>
      <c r="CA273" s="3" t="s">
        <v>159</v>
      </c>
      <c r="CF273" s="3" t="s">
        <v>159</v>
      </c>
      <c r="CN273" s="25"/>
      <c r="CO273" s="25"/>
      <c r="CP273" s="25"/>
      <c r="CR273" s="5">
        <v>0</v>
      </c>
      <c r="CS273" s="25"/>
      <c r="CT273" s="25"/>
      <c r="CU273" s="25"/>
      <c r="CW273" s="5">
        <v>0</v>
      </c>
      <c r="CX273" s="25"/>
      <c r="CY273" s="25"/>
      <c r="CZ273" s="25"/>
      <c r="DB273" s="5">
        <v>0</v>
      </c>
      <c r="DC273" s="25"/>
      <c r="DD273" s="25"/>
      <c r="DE273" s="25"/>
      <c r="DG273" s="5">
        <v>0</v>
      </c>
      <c r="DH273" s="25"/>
      <c r="DI273" s="25"/>
    </row>
    <row r="274" spans="1:113">
      <c r="A274" s="1">
        <v>2025</v>
      </c>
      <c r="B274" s="4">
        <f>+BD!M276</f>
        <v>0</v>
      </c>
      <c r="I274" s="3" t="s">
        <v>159</v>
      </c>
      <c r="T274" s="1" t="s">
        <v>159</v>
      </c>
      <c r="AE274" s="1" t="s">
        <v>159</v>
      </c>
      <c r="AP274" s="1" t="s">
        <v>159</v>
      </c>
      <c r="BA274" s="5">
        <f t="shared" si="20"/>
        <v>0</v>
      </c>
      <c r="BB274" s="1" t="s">
        <v>159</v>
      </c>
      <c r="BE274" s="3">
        <f>Tabla1[[#This Row],[TIEMPO PRORROGADO HASTA
(1)]]-Tabla1[[#This Row],[TIEMPO PRORROGADO DESDE
(1)]]</f>
        <v>0</v>
      </c>
      <c r="BJ274" s="1" t="s">
        <v>159</v>
      </c>
      <c r="BM274" s="1">
        <f t="shared" si="21"/>
        <v>0</v>
      </c>
      <c r="BR274" s="1" t="s">
        <v>159</v>
      </c>
      <c r="BU274" s="3">
        <f t="shared" si="22"/>
        <v>0</v>
      </c>
      <c r="BZ274" s="3">
        <f t="shared" si="23"/>
        <v>0</v>
      </c>
      <c r="CA274" s="3" t="s">
        <v>159</v>
      </c>
      <c r="CF274" s="3" t="s">
        <v>159</v>
      </c>
      <c r="CN274" s="25"/>
      <c r="CO274" s="25"/>
      <c r="CP274" s="25"/>
      <c r="CR274" s="5">
        <v>0</v>
      </c>
      <c r="CS274" s="25"/>
      <c r="CT274" s="25"/>
      <c r="CU274" s="25"/>
      <c r="CW274" s="5">
        <v>0</v>
      </c>
      <c r="CX274" s="25"/>
      <c r="CY274" s="25"/>
      <c r="CZ274" s="25"/>
      <c r="DB274" s="5">
        <v>0</v>
      </c>
      <c r="DC274" s="25"/>
      <c r="DD274" s="25"/>
      <c r="DE274" s="25"/>
      <c r="DG274" s="5">
        <v>0</v>
      </c>
      <c r="DH274" s="25"/>
      <c r="DI274" s="25"/>
    </row>
    <row r="275" spans="1:113">
      <c r="A275" s="1">
        <v>2025</v>
      </c>
      <c r="B275" s="4">
        <f>+BD!M277</f>
        <v>0</v>
      </c>
      <c r="I275" s="3" t="s">
        <v>159</v>
      </c>
      <c r="T275" s="1" t="s">
        <v>159</v>
      </c>
      <c r="AE275" s="1" t="s">
        <v>159</v>
      </c>
      <c r="AP275" s="1" t="s">
        <v>159</v>
      </c>
      <c r="BA275" s="5">
        <f t="shared" si="20"/>
        <v>0</v>
      </c>
      <c r="BB275" s="1" t="s">
        <v>159</v>
      </c>
      <c r="BE275" s="3">
        <f>Tabla1[[#This Row],[TIEMPO PRORROGADO HASTA
(1)]]-Tabla1[[#This Row],[TIEMPO PRORROGADO DESDE
(1)]]</f>
        <v>0</v>
      </c>
      <c r="BJ275" s="1" t="s">
        <v>159</v>
      </c>
      <c r="BM275" s="1">
        <f t="shared" si="21"/>
        <v>0</v>
      </c>
      <c r="BR275" s="1" t="s">
        <v>159</v>
      </c>
      <c r="BU275" s="3">
        <f t="shared" si="22"/>
        <v>0</v>
      </c>
      <c r="BZ275" s="3">
        <f t="shared" si="23"/>
        <v>0</v>
      </c>
      <c r="CA275" s="3" t="s">
        <v>159</v>
      </c>
      <c r="CF275" s="3" t="s">
        <v>159</v>
      </c>
      <c r="CN275" s="25"/>
      <c r="CO275" s="25"/>
      <c r="CP275" s="25"/>
      <c r="CR275" s="5">
        <v>0</v>
      </c>
      <c r="CS275" s="25"/>
      <c r="CT275" s="25"/>
      <c r="CU275" s="25"/>
      <c r="CW275" s="5">
        <v>0</v>
      </c>
      <c r="CX275" s="25"/>
      <c r="CY275" s="25"/>
      <c r="CZ275" s="25"/>
      <c r="DB275" s="5">
        <v>0</v>
      </c>
      <c r="DC275" s="25"/>
      <c r="DD275" s="25"/>
      <c r="DE275" s="25"/>
      <c r="DG275" s="5">
        <v>0</v>
      </c>
      <c r="DH275" s="25"/>
      <c r="DI275" s="25"/>
    </row>
    <row r="276" spans="1:113">
      <c r="A276" s="1">
        <v>2025</v>
      </c>
      <c r="B276" s="4">
        <f>+BD!M278</f>
        <v>0</v>
      </c>
      <c r="I276" s="3" t="s">
        <v>159</v>
      </c>
      <c r="T276" s="1" t="s">
        <v>159</v>
      </c>
      <c r="AE276" s="1" t="s">
        <v>159</v>
      </c>
      <c r="AP276" s="1" t="s">
        <v>159</v>
      </c>
      <c r="BA276" s="5">
        <f t="shared" si="20"/>
        <v>0</v>
      </c>
      <c r="BB276" s="1" t="s">
        <v>159</v>
      </c>
      <c r="BE276" s="3">
        <f>Tabla1[[#This Row],[TIEMPO PRORROGADO HASTA
(1)]]-Tabla1[[#This Row],[TIEMPO PRORROGADO DESDE
(1)]]</f>
        <v>0</v>
      </c>
      <c r="BJ276" s="1" t="s">
        <v>159</v>
      </c>
      <c r="BM276" s="1">
        <f t="shared" si="21"/>
        <v>0</v>
      </c>
      <c r="BR276" s="1" t="s">
        <v>159</v>
      </c>
      <c r="BU276" s="3">
        <f t="shared" si="22"/>
        <v>0</v>
      </c>
      <c r="BZ276" s="3">
        <f t="shared" si="23"/>
        <v>0</v>
      </c>
      <c r="CA276" s="3" t="s">
        <v>159</v>
      </c>
      <c r="CF276" s="3" t="s">
        <v>159</v>
      </c>
      <c r="CN276" s="25"/>
      <c r="CO276" s="25"/>
      <c r="CP276" s="25"/>
      <c r="CR276" s="5">
        <v>0</v>
      </c>
      <c r="CS276" s="25"/>
      <c r="CT276" s="25"/>
      <c r="CU276" s="25"/>
      <c r="CW276" s="5">
        <v>0</v>
      </c>
      <c r="CX276" s="25"/>
      <c r="CY276" s="25"/>
      <c r="CZ276" s="25"/>
      <c r="DB276" s="5">
        <v>0</v>
      </c>
      <c r="DC276" s="25"/>
      <c r="DD276" s="25"/>
      <c r="DE276" s="25"/>
      <c r="DG276" s="5">
        <v>0</v>
      </c>
      <c r="DH276" s="25"/>
      <c r="DI276" s="25"/>
    </row>
    <row r="277" spans="1:113">
      <c r="A277" s="1">
        <v>2025</v>
      </c>
      <c r="B277" s="4">
        <f>+BD!M279</f>
        <v>0</v>
      </c>
      <c r="I277" s="3" t="s">
        <v>159</v>
      </c>
      <c r="T277" s="1" t="s">
        <v>159</v>
      </c>
      <c r="AE277" s="1" t="s">
        <v>159</v>
      </c>
      <c r="AP277" s="1" t="s">
        <v>159</v>
      </c>
      <c r="BA277" s="5">
        <f t="shared" si="20"/>
        <v>0</v>
      </c>
      <c r="BB277" s="1" t="s">
        <v>159</v>
      </c>
      <c r="BE277" s="3">
        <f>Tabla1[[#This Row],[TIEMPO PRORROGADO HASTA
(1)]]-Tabla1[[#This Row],[TIEMPO PRORROGADO DESDE
(1)]]</f>
        <v>0</v>
      </c>
      <c r="BJ277" s="1" t="s">
        <v>159</v>
      </c>
      <c r="BM277" s="1">
        <f t="shared" si="21"/>
        <v>0</v>
      </c>
      <c r="BR277" s="1" t="s">
        <v>159</v>
      </c>
      <c r="BU277" s="3">
        <f t="shared" si="22"/>
        <v>0</v>
      </c>
      <c r="BZ277" s="3">
        <f t="shared" si="23"/>
        <v>0</v>
      </c>
      <c r="CA277" s="3" t="s">
        <v>159</v>
      </c>
      <c r="CF277" s="3" t="s">
        <v>159</v>
      </c>
      <c r="CN277" s="25"/>
      <c r="CO277" s="25"/>
      <c r="CP277" s="25"/>
      <c r="CR277" s="5">
        <v>0</v>
      </c>
      <c r="CS277" s="25"/>
      <c r="CT277" s="25"/>
      <c r="CU277" s="25"/>
      <c r="CW277" s="5">
        <v>0</v>
      </c>
      <c r="CX277" s="25"/>
      <c r="CY277" s="25"/>
      <c r="CZ277" s="25"/>
      <c r="DB277" s="5">
        <v>0</v>
      </c>
      <c r="DC277" s="25"/>
      <c r="DD277" s="25"/>
      <c r="DE277" s="25"/>
      <c r="DG277" s="5">
        <v>0</v>
      </c>
      <c r="DH277" s="25"/>
      <c r="DI277" s="25"/>
    </row>
    <row r="278" spans="1:113">
      <c r="A278" s="1">
        <v>2025</v>
      </c>
      <c r="B278" s="4">
        <f>+BD!M280</f>
        <v>0</v>
      </c>
      <c r="I278" s="3" t="s">
        <v>159</v>
      </c>
      <c r="T278" s="1" t="s">
        <v>159</v>
      </c>
      <c r="AE278" s="1" t="s">
        <v>159</v>
      </c>
      <c r="AP278" s="1" t="s">
        <v>159</v>
      </c>
      <c r="BA278" s="5">
        <f t="shared" si="20"/>
        <v>0</v>
      </c>
      <c r="BB278" s="1" t="s">
        <v>159</v>
      </c>
      <c r="BE278" s="3">
        <f>Tabla1[[#This Row],[TIEMPO PRORROGADO HASTA
(1)]]-Tabla1[[#This Row],[TIEMPO PRORROGADO DESDE
(1)]]</f>
        <v>0</v>
      </c>
      <c r="BJ278" s="1" t="s">
        <v>159</v>
      </c>
      <c r="BM278" s="1">
        <f t="shared" si="21"/>
        <v>0</v>
      </c>
      <c r="BR278" s="1" t="s">
        <v>159</v>
      </c>
      <c r="BU278" s="3">
        <f t="shared" si="22"/>
        <v>0</v>
      </c>
      <c r="BZ278" s="3">
        <f t="shared" si="23"/>
        <v>0</v>
      </c>
      <c r="CA278" s="3" t="s">
        <v>159</v>
      </c>
      <c r="CF278" s="3" t="s">
        <v>159</v>
      </c>
      <c r="CN278" s="25"/>
      <c r="CO278" s="25"/>
      <c r="CP278" s="25"/>
      <c r="CR278" s="5">
        <v>0</v>
      </c>
      <c r="CS278" s="25"/>
      <c r="CT278" s="25"/>
      <c r="CU278" s="25"/>
      <c r="CW278" s="5">
        <v>0</v>
      </c>
      <c r="CX278" s="25"/>
      <c r="CY278" s="25"/>
      <c r="CZ278" s="25"/>
      <c r="DB278" s="5">
        <v>0</v>
      </c>
      <c r="DC278" s="25"/>
      <c r="DD278" s="25"/>
      <c r="DE278" s="25"/>
      <c r="DG278" s="5">
        <v>0</v>
      </c>
      <c r="DH278" s="25"/>
      <c r="DI278" s="25"/>
    </row>
    <row r="279" spans="1:113">
      <c r="A279" s="1">
        <v>2025</v>
      </c>
      <c r="B279" s="4">
        <f>+BD!M281</f>
        <v>0</v>
      </c>
      <c r="I279" s="3" t="s">
        <v>159</v>
      </c>
      <c r="T279" s="1" t="s">
        <v>159</v>
      </c>
      <c r="AE279" s="1" t="s">
        <v>159</v>
      </c>
      <c r="AP279" s="1" t="s">
        <v>159</v>
      </c>
      <c r="BA279" s="5">
        <f t="shared" si="20"/>
        <v>0</v>
      </c>
      <c r="BB279" s="1" t="s">
        <v>159</v>
      </c>
      <c r="BE279" s="3">
        <f>Tabla1[[#This Row],[TIEMPO PRORROGADO HASTA
(1)]]-Tabla1[[#This Row],[TIEMPO PRORROGADO DESDE
(1)]]</f>
        <v>0</v>
      </c>
      <c r="BJ279" s="1" t="s">
        <v>159</v>
      </c>
      <c r="BM279" s="1">
        <f t="shared" si="21"/>
        <v>0</v>
      </c>
      <c r="BR279" s="1" t="s">
        <v>159</v>
      </c>
      <c r="BU279" s="3">
        <f t="shared" si="22"/>
        <v>0</v>
      </c>
      <c r="BZ279" s="3">
        <f t="shared" si="23"/>
        <v>0</v>
      </c>
      <c r="CA279" s="3" t="s">
        <v>159</v>
      </c>
      <c r="CF279" s="3" t="s">
        <v>159</v>
      </c>
      <c r="CN279" s="25"/>
      <c r="CO279" s="25"/>
      <c r="CP279" s="25"/>
      <c r="CR279" s="5">
        <v>0</v>
      </c>
      <c r="CS279" s="25"/>
      <c r="CT279" s="25"/>
      <c r="CU279" s="25"/>
      <c r="CW279" s="5">
        <v>0</v>
      </c>
      <c r="CX279" s="25"/>
      <c r="CY279" s="25"/>
      <c r="CZ279" s="25"/>
      <c r="DB279" s="5">
        <v>0</v>
      </c>
      <c r="DC279" s="25"/>
      <c r="DD279" s="25"/>
      <c r="DE279" s="25"/>
      <c r="DG279" s="5">
        <v>0</v>
      </c>
      <c r="DH279" s="25"/>
      <c r="DI279" s="25"/>
    </row>
    <row r="280" spans="1:113">
      <c r="A280" s="1">
        <v>2025</v>
      </c>
      <c r="B280" s="4">
        <f>+BD!M282</f>
        <v>0</v>
      </c>
      <c r="I280" s="3" t="s">
        <v>159</v>
      </c>
      <c r="T280" s="1" t="s">
        <v>159</v>
      </c>
      <c r="AE280" s="1" t="s">
        <v>159</v>
      </c>
      <c r="AP280" s="1" t="s">
        <v>159</v>
      </c>
      <c r="BA280" s="5">
        <f t="shared" si="20"/>
        <v>0</v>
      </c>
      <c r="BB280" s="1" t="s">
        <v>159</v>
      </c>
      <c r="BE280" s="3">
        <f>Tabla1[[#This Row],[TIEMPO PRORROGADO HASTA
(1)]]-Tabla1[[#This Row],[TIEMPO PRORROGADO DESDE
(1)]]</f>
        <v>0</v>
      </c>
      <c r="BJ280" s="1" t="s">
        <v>159</v>
      </c>
      <c r="BM280" s="1">
        <f t="shared" si="21"/>
        <v>0</v>
      </c>
      <c r="BR280" s="1" t="s">
        <v>159</v>
      </c>
      <c r="BU280" s="3">
        <f t="shared" si="22"/>
        <v>0</v>
      </c>
      <c r="BZ280" s="3">
        <f t="shared" si="23"/>
        <v>0</v>
      </c>
      <c r="CA280" s="3" t="s">
        <v>159</v>
      </c>
      <c r="CF280" s="3" t="s">
        <v>159</v>
      </c>
      <c r="CN280" s="25"/>
      <c r="CO280" s="25"/>
      <c r="CP280" s="25"/>
      <c r="CR280" s="5">
        <v>0</v>
      </c>
      <c r="CS280" s="25"/>
      <c r="CT280" s="25"/>
      <c r="CU280" s="25"/>
      <c r="CW280" s="5">
        <v>0</v>
      </c>
      <c r="CX280" s="25"/>
      <c r="CY280" s="25"/>
      <c r="CZ280" s="25"/>
      <c r="DB280" s="5">
        <v>0</v>
      </c>
      <c r="DC280" s="25"/>
      <c r="DD280" s="25"/>
      <c r="DE280" s="25"/>
      <c r="DG280" s="5">
        <v>0</v>
      </c>
      <c r="DH280" s="25"/>
      <c r="DI280" s="25"/>
    </row>
    <row r="281" spans="1:113">
      <c r="A281" s="1">
        <v>2025</v>
      </c>
      <c r="B281" s="4">
        <f>+BD!M283</f>
        <v>0</v>
      </c>
      <c r="I281" s="3" t="s">
        <v>159</v>
      </c>
      <c r="T281" s="1" t="s">
        <v>159</v>
      </c>
      <c r="AE281" s="1" t="s">
        <v>159</v>
      </c>
      <c r="AP281" s="1" t="s">
        <v>159</v>
      </c>
      <c r="BA281" s="5">
        <f t="shared" si="20"/>
        <v>0</v>
      </c>
      <c r="BB281" s="1" t="s">
        <v>159</v>
      </c>
      <c r="BE281" s="3">
        <f>Tabla1[[#This Row],[TIEMPO PRORROGADO HASTA
(1)]]-Tabla1[[#This Row],[TIEMPO PRORROGADO DESDE
(1)]]</f>
        <v>0</v>
      </c>
      <c r="BJ281" s="1" t="s">
        <v>159</v>
      </c>
      <c r="BM281" s="1">
        <f t="shared" si="21"/>
        <v>0</v>
      </c>
      <c r="BR281" s="1" t="s">
        <v>159</v>
      </c>
      <c r="BU281" s="3">
        <f t="shared" si="22"/>
        <v>0</v>
      </c>
      <c r="BZ281" s="3">
        <f t="shared" si="23"/>
        <v>0</v>
      </c>
      <c r="CA281" s="3" t="s">
        <v>159</v>
      </c>
      <c r="CF281" s="3" t="s">
        <v>159</v>
      </c>
      <c r="CN281" s="25"/>
      <c r="CO281" s="25"/>
      <c r="CP281" s="25"/>
      <c r="CR281" s="5">
        <v>0</v>
      </c>
      <c r="CS281" s="25"/>
      <c r="CT281" s="25"/>
      <c r="CU281" s="25"/>
      <c r="CW281" s="5">
        <v>0</v>
      </c>
      <c r="CX281" s="25"/>
      <c r="CY281" s="25"/>
      <c r="CZ281" s="25"/>
      <c r="DB281" s="5">
        <v>0</v>
      </c>
      <c r="DC281" s="25"/>
      <c r="DD281" s="25"/>
      <c r="DE281" s="25"/>
      <c r="DG281" s="5">
        <v>0</v>
      </c>
      <c r="DH281" s="25"/>
      <c r="DI281" s="25"/>
    </row>
    <row r="282" spans="1:113">
      <c r="A282" s="1">
        <v>2025</v>
      </c>
      <c r="B282" s="4">
        <f>+BD!M284</f>
        <v>0</v>
      </c>
      <c r="I282" s="3" t="s">
        <v>159</v>
      </c>
      <c r="T282" s="1" t="s">
        <v>159</v>
      </c>
      <c r="AE282" s="1" t="s">
        <v>159</v>
      </c>
      <c r="AP282" s="1" t="s">
        <v>159</v>
      </c>
      <c r="BA282" s="5">
        <f t="shared" si="20"/>
        <v>0</v>
      </c>
      <c r="BB282" s="1" t="s">
        <v>159</v>
      </c>
      <c r="BE282" s="3">
        <f>Tabla1[[#This Row],[TIEMPO PRORROGADO HASTA
(1)]]-Tabla1[[#This Row],[TIEMPO PRORROGADO DESDE
(1)]]</f>
        <v>0</v>
      </c>
      <c r="BJ282" s="1" t="s">
        <v>159</v>
      </c>
      <c r="BM282" s="1">
        <f t="shared" si="21"/>
        <v>0</v>
      </c>
      <c r="BR282" s="1" t="s">
        <v>159</v>
      </c>
      <c r="BU282" s="3">
        <f t="shared" si="22"/>
        <v>0</v>
      </c>
      <c r="BZ282" s="3">
        <f t="shared" si="23"/>
        <v>0</v>
      </c>
      <c r="CA282" s="3" t="s">
        <v>159</v>
      </c>
      <c r="CF282" s="3" t="s">
        <v>159</v>
      </c>
      <c r="CN282" s="25"/>
      <c r="CO282" s="25"/>
      <c r="CP282" s="25"/>
      <c r="CR282" s="5">
        <v>0</v>
      </c>
      <c r="CS282" s="25"/>
      <c r="CT282" s="25"/>
      <c r="CU282" s="25"/>
      <c r="CW282" s="5">
        <v>0</v>
      </c>
      <c r="CX282" s="25"/>
      <c r="CY282" s="25"/>
      <c r="CZ282" s="25"/>
      <c r="DB282" s="5">
        <v>0</v>
      </c>
      <c r="DC282" s="25"/>
      <c r="DD282" s="25"/>
      <c r="DE282" s="25"/>
      <c r="DG282" s="5">
        <v>0</v>
      </c>
      <c r="DH282" s="25"/>
      <c r="DI282" s="25"/>
    </row>
    <row r="283" spans="1:113">
      <c r="A283" s="1">
        <v>2025</v>
      </c>
      <c r="B283" s="4">
        <f>+BD!M285</f>
        <v>0</v>
      </c>
      <c r="I283" s="3" t="s">
        <v>159</v>
      </c>
      <c r="T283" s="1" t="s">
        <v>159</v>
      </c>
      <c r="AE283" s="1" t="s">
        <v>159</v>
      </c>
      <c r="AP283" s="1" t="s">
        <v>159</v>
      </c>
      <c r="BA283" s="5">
        <f t="shared" si="20"/>
        <v>0</v>
      </c>
      <c r="BB283" s="1" t="s">
        <v>159</v>
      </c>
      <c r="BE283" s="3">
        <f>Tabla1[[#This Row],[TIEMPO PRORROGADO HASTA
(1)]]-Tabla1[[#This Row],[TIEMPO PRORROGADO DESDE
(1)]]</f>
        <v>0</v>
      </c>
      <c r="BJ283" s="1" t="s">
        <v>159</v>
      </c>
      <c r="BM283" s="1">
        <f t="shared" si="21"/>
        <v>0</v>
      </c>
      <c r="BR283" s="1" t="s">
        <v>159</v>
      </c>
      <c r="BU283" s="3">
        <f t="shared" si="22"/>
        <v>0</v>
      </c>
      <c r="BZ283" s="3">
        <f t="shared" si="23"/>
        <v>0</v>
      </c>
      <c r="CA283" s="3" t="s">
        <v>159</v>
      </c>
      <c r="CF283" s="3" t="s">
        <v>159</v>
      </c>
      <c r="CN283" s="25"/>
      <c r="CO283" s="25"/>
      <c r="CP283" s="25"/>
      <c r="CR283" s="5">
        <v>0</v>
      </c>
      <c r="CS283" s="25"/>
      <c r="CT283" s="25"/>
      <c r="CU283" s="25"/>
      <c r="CW283" s="5">
        <v>0</v>
      </c>
      <c r="CX283" s="25"/>
      <c r="CY283" s="25"/>
      <c r="CZ283" s="25"/>
      <c r="DB283" s="5">
        <v>0</v>
      </c>
      <c r="DC283" s="25"/>
      <c r="DD283" s="25"/>
      <c r="DE283" s="25"/>
      <c r="DG283" s="5">
        <v>0</v>
      </c>
      <c r="DH283" s="25"/>
      <c r="DI283" s="25"/>
    </row>
    <row r="284" spans="1:113">
      <c r="A284" s="1">
        <v>2025</v>
      </c>
      <c r="B284" s="4">
        <f>+BD!M286</f>
        <v>0</v>
      </c>
      <c r="I284" s="3" t="s">
        <v>159</v>
      </c>
      <c r="T284" s="1" t="s">
        <v>159</v>
      </c>
      <c r="AE284" s="1" t="s">
        <v>159</v>
      </c>
      <c r="AP284" s="1" t="s">
        <v>159</v>
      </c>
      <c r="BA284" s="5">
        <f t="shared" si="20"/>
        <v>0</v>
      </c>
      <c r="BB284" s="1" t="s">
        <v>159</v>
      </c>
      <c r="BE284" s="3">
        <f>Tabla1[[#This Row],[TIEMPO PRORROGADO HASTA
(1)]]-Tabla1[[#This Row],[TIEMPO PRORROGADO DESDE
(1)]]</f>
        <v>0</v>
      </c>
      <c r="BJ284" s="1" t="s">
        <v>159</v>
      </c>
      <c r="BM284" s="1">
        <f t="shared" si="21"/>
        <v>0</v>
      </c>
      <c r="BR284" s="1" t="s">
        <v>159</v>
      </c>
      <c r="BU284" s="3">
        <f t="shared" si="22"/>
        <v>0</v>
      </c>
      <c r="BZ284" s="3">
        <f t="shared" si="23"/>
        <v>0</v>
      </c>
      <c r="CA284" s="3" t="s">
        <v>159</v>
      </c>
      <c r="CF284" s="3" t="s">
        <v>159</v>
      </c>
      <c r="CN284" s="25"/>
      <c r="CO284" s="25"/>
      <c r="CP284" s="25"/>
      <c r="CR284" s="5">
        <v>0</v>
      </c>
      <c r="CS284" s="25"/>
      <c r="CT284" s="25"/>
      <c r="CU284" s="25"/>
      <c r="CW284" s="5">
        <v>0</v>
      </c>
      <c r="CX284" s="25"/>
      <c r="CY284" s="25"/>
      <c r="CZ284" s="25"/>
      <c r="DB284" s="5">
        <v>0</v>
      </c>
      <c r="DC284" s="25"/>
      <c r="DD284" s="25"/>
      <c r="DE284" s="25"/>
      <c r="DG284" s="5">
        <v>0</v>
      </c>
      <c r="DH284" s="25"/>
      <c r="DI284" s="25"/>
    </row>
    <row r="285" spans="1:113">
      <c r="A285" s="1">
        <v>2025</v>
      </c>
      <c r="B285" s="4">
        <f>+BD!M287</f>
        <v>0</v>
      </c>
      <c r="I285" s="3" t="s">
        <v>159</v>
      </c>
      <c r="T285" s="1" t="s">
        <v>159</v>
      </c>
      <c r="AE285" s="1" t="s">
        <v>159</v>
      </c>
      <c r="AP285" s="1" t="s">
        <v>159</v>
      </c>
      <c r="BA285" s="5">
        <f t="shared" si="20"/>
        <v>0</v>
      </c>
      <c r="BB285" s="1" t="s">
        <v>159</v>
      </c>
      <c r="BE285" s="3">
        <f>Tabla1[[#This Row],[TIEMPO PRORROGADO HASTA
(1)]]-Tabla1[[#This Row],[TIEMPO PRORROGADO DESDE
(1)]]</f>
        <v>0</v>
      </c>
      <c r="BJ285" s="1" t="s">
        <v>159</v>
      </c>
      <c r="BM285" s="1">
        <f t="shared" si="21"/>
        <v>0</v>
      </c>
      <c r="BR285" s="1" t="s">
        <v>159</v>
      </c>
      <c r="BU285" s="3">
        <f t="shared" si="22"/>
        <v>0</v>
      </c>
      <c r="BZ285" s="3">
        <f t="shared" si="23"/>
        <v>0</v>
      </c>
      <c r="CA285" s="3" t="s">
        <v>159</v>
      </c>
      <c r="CF285" s="3" t="s">
        <v>159</v>
      </c>
      <c r="CN285" s="25"/>
      <c r="CO285" s="25"/>
      <c r="CP285" s="25"/>
      <c r="CR285" s="5">
        <v>0</v>
      </c>
      <c r="CS285" s="25"/>
      <c r="CT285" s="25"/>
      <c r="CU285" s="25"/>
      <c r="CW285" s="5">
        <v>0</v>
      </c>
      <c r="CX285" s="25"/>
      <c r="CY285" s="25"/>
      <c r="CZ285" s="25"/>
      <c r="DB285" s="5">
        <v>0</v>
      </c>
      <c r="DC285" s="25"/>
      <c r="DD285" s="25"/>
      <c r="DE285" s="25"/>
      <c r="DG285" s="5">
        <v>0</v>
      </c>
      <c r="DH285" s="25"/>
      <c r="DI285" s="25"/>
    </row>
    <row r="286" spans="1:113">
      <c r="A286" s="1">
        <v>2025</v>
      </c>
      <c r="B286" s="4">
        <f>+BD!M288</f>
        <v>0</v>
      </c>
      <c r="I286" s="3" t="s">
        <v>159</v>
      </c>
      <c r="T286" s="1" t="s">
        <v>159</v>
      </c>
      <c r="AE286" s="1" t="s">
        <v>159</v>
      </c>
      <c r="AP286" s="1" t="s">
        <v>159</v>
      </c>
      <c r="BA286" s="5">
        <f t="shared" si="20"/>
        <v>0</v>
      </c>
      <c r="BB286" s="1" t="s">
        <v>159</v>
      </c>
      <c r="BE286" s="3">
        <f>Tabla1[[#This Row],[TIEMPO PRORROGADO HASTA
(1)]]-Tabla1[[#This Row],[TIEMPO PRORROGADO DESDE
(1)]]</f>
        <v>0</v>
      </c>
      <c r="BJ286" s="1" t="s">
        <v>159</v>
      </c>
      <c r="BM286" s="1">
        <f t="shared" si="21"/>
        <v>0</v>
      </c>
      <c r="BR286" s="1" t="s">
        <v>159</v>
      </c>
      <c r="BU286" s="3">
        <f t="shared" si="22"/>
        <v>0</v>
      </c>
      <c r="BZ286" s="3">
        <f t="shared" si="23"/>
        <v>0</v>
      </c>
      <c r="CA286" s="3" t="s">
        <v>159</v>
      </c>
      <c r="CF286" s="3" t="s">
        <v>159</v>
      </c>
      <c r="CN286" s="25"/>
      <c r="CO286" s="25"/>
      <c r="CP286" s="25"/>
      <c r="CR286" s="5">
        <v>0</v>
      </c>
      <c r="CS286" s="25"/>
      <c r="CT286" s="25"/>
      <c r="CU286" s="25"/>
      <c r="CW286" s="5">
        <v>0</v>
      </c>
      <c r="CX286" s="25"/>
      <c r="CY286" s="25"/>
      <c r="CZ286" s="25"/>
      <c r="DB286" s="5">
        <v>0</v>
      </c>
      <c r="DC286" s="25"/>
      <c r="DD286" s="25"/>
      <c r="DE286" s="25"/>
      <c r="DG286" s="5">
        <v>0</v>
      </c>
      <c r="DH286" s="25"/>
      <c r="DI286" s="25"/>
    </row>
    <row r="293" spans="5:5">
      <c r="E293" s="36"/>
    </row>
  </sheetData>
  <phoneticPr fontId="10" type="noConversion"/>
  <dataValidations count="2">
    <dataValidation type="list" allowBlank="1" showInputMessage="1" showErrorMessage="1" sqref="AS2:AS286 W2:W286 AH2:AH286 L2:L286">
      <formula1>RECURSO__MADS_FONAM</formula1>
    </dataValidation>
    <dataValidation type="list" allowBlank="1" showInputMessage="1" showErrorMessage="1" sqref="BJ2:BJ286 CA2:CA286 CF2:CF286 T2:T286 AP2:AP286 AE2:AE286 I2:I286 BB2:BB286 BR2:BR286">
      <formula1>TIENE_RUP</formula1>
    </dataValidation>
  </dataValidations>
  <pageMargins left="0.7" right="0.7" top="0.75" bottom="0.75" header="0.3" footer="0.3"/>
  <pageSetup scale="45" orientation="portrait" r:id="rId1"/>
  <colBreaks count="3" manualBreakCount="3">
    <brk id="69" max="1116" man="1"/>
    <brk id="84" max="1048575" man="1"/>
    <brk id="96" max="1048575" man="1"/>
  </colBreaks>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LISTAS!$B$2:$B$5</xm:f>
          </x14:formula1>
          <xm:sqref>CK1</xm:sqref>
        </x14:dataValidation>
        <x14:dataValidation type="list" allowBlank="1" showInputMessage="1" showErrorMessage="1">
          <x14:formula1>
            <xm:f>LISTAS!$B$2:$B$40</xm:f>
          </x14:formula1>
          <xm:sqref>BY2:BY286 CE2:CE286 AD2:AD286 AZ2:AZ286 H2:H286 BI1:BI1048576 CK2:CK1048576 S1:S1048576 BQ2:BQ286</xm:sqref>
        </x14:dataValidation>
        <x14:dataValidation type="list" allowBlank="1" showInputMessage="1" showErrorMessage="1">
          <x14:formula1>
            <xm:f>LISTAS!$Y$2:$Y$4</xm:f>
          </x14:formula1>
          <xm:sqref>K1:K1048576 BD1:BD1048576 CH1:CH1048576</xm:sqref>
        </x14:dataValidation>
        <x14:dataValidation type="list" allowBlank="1" showInputMessage="1" showErrorMessage="1">
          <x14:formula1>
            <xm:f>LISTAS!B1040715:B1040745</xm:f>
          </x14:formula1>
          <xm:sqref>AO1046142:AO1048576</xm:sqref>
        </x14:dataValidation>
        <x14:dataValidation type="list" allowBlank="1" showInputMessage="1" showErrorMessage="1">
          <x14:formula1>
            <xm:f>LISTAS!B1220:B1250</xm:f>
          </x14:formula1>
          <xm:sqref>AO287:AO1046141</xm:sqref>
        </x14:dataValidation>
        <x14:dataValidation type="list" allowBlank="1" showInputMessage="1" showErrorMessage="1">
          <x14:formula1>
            <xm:f>LISTAS!B2:B12</xm:f>
          </x14:formula1>
          <xm:sqref>AO2:AO286</xm:sqref>
        </x14:dataValidation>
        <x14:dataValidation type="list" allowBlank="1" showInputMessage="1" showErrorMessage="1">
          <x14:formula1>
            <xm:f>LISTAS!B1:B5</xm:f>
          </x14:formula1>
          <xm:sqref>AO1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K1124"/>
  <sheetViews>
    <sheetView workbookViewId="0">
      <selection activeCell="B41" sqref="B41"/>
    </sheetView>
  </sheetViews>
  <sheetFormatPr baseColWidth="10" defaultRowHeight="14.4"/>
  <cols>
    <col min="1" max="1" width="13.6640625" customWidth="1"/>
    <col min="2" max="2" width="43.5546875" customWidth="1"/>
    <col min="3" max="3" width="19.109375" customWidth="1"/>
    <col min="4" max="4" width="15.44140625" customWidth="1"/>
    <col min="5" max="5" width="15.109375" customWidth="1"/>
    <col min="7" max="7" width="17.5546875" customWidth="1"/>
    <col min="11" max="11" width="32.5546875" customWidth="1"/>
    <col min="21" max="22" width="16" customWidth="1"/>
  </cols>
  <sheetData>
    <row r="1" spans="1:37" ht="115.2">
      <c r="A1" s="31" t="s">
        <v>20</v>
      </c>
      <c r="B1" s="31" t="s">
        <v>19</v>
      </c>
      <c r="C1" s="31" t="s">
        <v>22</v>
      </c>
      <c r="D1" s="31" t="s">
        <v>108</v>
      </c>
      <c r="E1" s="31" t="s">
        <v>109</v>
      </c>
      <c r="F1" s="31" t="s">
        <v>107</v>
      </c>
      <c r="G1" s="31" t="s">
        <v>110</v>
      </c>
      <c r="H1" s="31" t="s">
        <v>111</v>
      </c>
      <c r="I1" s="32" t="s">
        <v>132</v>
      </c>
      <c r="J1" s="1" t="s">
        <v>29</v>
      </c>
      <c r="K1" s="31" t="s">
        <v>30</v>
      </c>
      <c r="L1" s="31" t="s">
        <v>36</v>
      </c>
      <c r="M1" s="31" t="s">
        <v>38</v>
      </c>
      <c r="N1" s="31" t="s">
        <v>46</v>
      </c>
      <c r="O1" s="31" t="s">
        <v>54</v>
      </c>
      <c r="P1" s="31" t="s">
        <v>27</v>
      </c>
      <c r="Q1" s="31" t="s">
        <v>61</v>
      </c>
      <c r="R1" s="31" t="s">
        <v>304</v>
      </c>
      <c r="S1" s="31" t="s">
        <v>23</v>
      </c>
      <c r="T1" s="31" t="s">
        <v>152</v>
      </c>
      <c r="U1" s="31" t="s">
        <v>359</v>
      </c>
      <c r="V1" s="31" t="s">
        <v>360</v>
      </c>
      <c r="W1" s="31" t="s">
        <v>325</v>
      </c>
      <c r="X1" s="31" t="s">
        <v>402</v>
      </c>
      <c r="Y1" s="31" t="s">
        <v>454</v>
      </c>
      <c r="Z1" s="31" t="s">
        <v>522</v>
      </c>
      <c r="AA1" s="161" t="s">
        <v>536</v>
      </c>
      <c r="AB1" s="163" t="s">
        <v>571</v>
      </c>
      <c r="AF1" t="s">
        <v>106</v>
      </c>
      <c r="AG1" t="s">
        <v>106</v>
      </c>
    </row>
    <row r="2" spans="1:37">
      <c r="A2" t="s">
        <v>108</v>
      </c>
      <c r="B2" t="s">
        <v>485</v>
      </c>
      <c r="C2" t="s">
        <v>135</v>
      </c>
      <c r="D2" t="s">
        <v>112</v>
      </c>
      <c r="E2" t="s">
        <v>113</v>
      </c>
      <c r="F2" t="s">
        <v>114</v>
      </c>
      <c r="G2" t="s">
        <v>115</v>
      </c>
      <c r="H2" t="s">
        <v>116</v>
      </c>
      <c r="I2" t="s">
        <v>131</v>
      </c>
      <c r="J2" t="s">
        <v>158</v>
      </c>
      <c r="K2" t="s">
        <v>160</v>
      </c>
      <c r="L2" t="s">
        <v>175</v>
      </c>
      <c r="M2" t="s">
        <v>177</v>
      </c>
      <c r="N2" t="s">
        <v>180</v>
      </c>
      <c r="O2" t="s">
        <v>183</v>
      </c>
      <c r="P2" t="s">
        <v>154</v>
      </c>
      <c r="Q2" t="s">
        <v>188</v>
      </c>
      <c r="R2" t="s">
        <v>306</v>
      </c>
      <c r="S2" t="s">
        <v>194</v>
      </c>
      <c r="T2" t="s">
        <v>149</v>
      </c>
      <c r="U2" t="s">
        <v>361</v>
      </c>
      <c r="V2" t="s">
        <v>363</v>
      </c>
      <c r="W2" t="s">
        <v>420</v>
      </c>
      <c r="X2" t="s">
        <v>403</v>
      </c>
      <c r="Y2" t="s">
        <v>390</v>
      </c>
      <c r="Z2" t="s">
        <v>523</v>
      </c>
      <c r="AA2" s="162" t="s">
        <v>537</v>
      </c>
      <c r="AB2" s="162" t="s">
        <v>572</v>
      </c>
      <c r="AC2" t="s">
        <v>153</v>
      </c>
      <c r="AD2" t="s">
        <v>155</v>
      </c>
      <c r="AF2" t="s">
        <v>1604</v>
      </c>
      <c r="AG2" t="s">
        <v>1604</v>
      </c>
    </row>
    <row r="3" spans="1:37">
      <c r="A3" t="s">
        <v>490</v>
      </c>
      <c r="B3" t="s">
        <v>486</v>
      </c>
      <c r="C3" t="s">
        <v>136</v>
      </c>
      <c r="D3" t="s">
        <v>117</v>
      </c>
      <c r="G3" t="s">
        <v>113</v>
      </c>
      <c r="H3" t="s">
        <v>118</v>
      </c>
      <c r="I3" t="s">
        <v>133</v>
      </c>
      <c r="J3" t="s">
        <v>159</v>
      </c>
      <c r="K3" t="s">
        <v>499</v>
      </c>
      <c r="L3" t="s">
        <v>176</v>
      </c>
      <c r="M3" t="s">
        <v>178</v>
      </c>
      <c r="N3" t="s">
        <v>181</v>
      </c>
      <c r="O3" t="s">
        <v>184</v>
      </c>
      <c r="P3" t="s">
        <v>155</v>
      </c>
      <c r="Q3" t="s">
        <v>189</v>
      </c>
      <c r="R3" t="s">
        <v>309</v>
      </c>
      <c r="S3" t="s">
        <v>195</v>
      </c>
      <c r="T3" t="s">
        <v>150</v>
      </c>
      <c r="U3" t="s">
        <v>362</v>
      </c>
      <c r="V3" t="s">
        <v>364</v>
      </c>
      <c r="W3" t="s">
        <v>421</v>
      </c>
      <c r="X3" t="s">
        <v>404</v>
      </c>
      <c r="Y3" t="s">
        <v>455</v>
      </c>
      <c r="Z3" t="s">
        <v>524</v>
      </c>
      <c r="AA3" s="162" t="s">
        <v>538</v>
      </c>
      <c r="AB3" s="162" t="s">
        <v>573</v>
      </c>
      <c r="AC3" t="s">
        <v>533</v>
      </c>
      <c r="AD3" t="s">
        <v>154</v>
      </c>
      <c r="AF3" t="s">
        <v>1602</v>
      </c>
      <c r="AG3" t="s">
        <v>1602</v>
      </c>
    </row>
    <row r="4" spans="1:37">
      <c r="A4" t="s">
        <v>107</v>
      </c>
      <c r="B4" t="s">
        <v>468</v>
      </c>
      <c r="C4" t="s">
        <v>137</v>
      </c>
      <c r="D4" t="s">
        <v>119</v>
      </c>
      <c r="G4" t="s">
        <v>112</v>
      </c>
      <c r="H4" t="s">
        <v>120</v>
      </c>
      <c r="K4" t="s">
        <v>510</v>
      </c>
      <c r="L4" t="s">
        <v>315</v>
      </c>
      <c r="M4" t="s">
        <v>179</v>
      </c>
      <c r="N4" t="s">
        <v>182</v>
      </c>
      <c r="O4" t="s">
        <v>185</v>
      </c>
      <c r="P4" t="s">
        <v>491</v>
      </c>
      <c r="Q4" t="s">
        <v>190</v>
      </c>
      <c r="R4" t="s">
        <v>305</v>
      </c>
      <c r="S4" t="s">
        <v>196</v>
      </c>
      <c r="T4" t="s">
        <v>151</v>
      </c>
      <c r="V4" t="s">
        <v>365</v>
      </c>
      <c r="X4" t="s">
        <v>405</v>
      </c>
      <c r="Y4" t="s">
        <v>470</v>
      </c>
      <c r="AA4" s="162" t="s">
        <v>539</v>
      </c>
      <c r="AB4" s="162" t="s">
        <v>574</v>
      </c>
      <c r="AD4" t="s">
        <v>491</v>
      </c>
      <c r="AF4" t="s">
        <v>532</v>
      </c>
      <c r="AG4" t="s">
        <v>532</v>
      </c>
    </row>
    <row r="5" spans="1:37">
      <c r="A5" t="s">
        <v>110</v>
      </c>
      <c r="B5" t="s">
        <v>512</v>
      </c>
      <c r="C5" t="s">
        <v>138</v>
      </c>
      <c r="D5" t="s">
        <v>121</v>
      </c>
      <c r="G5" t="s">
        <v>122</v>
      </c>
      <c r="K5" t="s">
        <v>509</v>
      </c>
      <c r="L5" t="s">
        <v>445</v>
      </c>
      <c r="M5" t="s">
        <v>151</v>
      </c>
      <c r="Q5" t="s">
        <v>191</v>
      </c>
      <c r="R5" t="s">
        <v>307</v>
      </c>
      <c r="S5" t="s">
        <v>197</v>
      </c>
      <c r="V5" t="s">
        <v>366</v>
      </c>
      <c r="AA5" s="162" t="s">
        <v>540</v>
      </c>
      <c r="AB5" s="162" t="s">
        <v>575</v>
      </c>
      <c r="AF5" t="s">
        <v>1605</v>
      </c>
      <c r="AG5" t="s">
        <v>1605</v>
      </c>
    </row>
    <row r="6" spans="1:37" ht="43.2">
      <c r="A6" t="s">
        <v>132</v>
      </c>
      <c r="B6" t="s">
        <v>498</v>
      </c>
      <c r="C6" t="s">
        <v>139</v>
      </c>
      <c r="D6" t="s">
        <v>118</v>
      </c>
      <c r="G6" t="s">
        <v>123</v>
      </c>
      <c r="K6" s="125" t="s">
        <v>500</v>
      </c>
      <c r="Q6" t="s">
        <v>192</v>
      </c>
      <c r="R6" t="s">
        <v>308</v>
      </c>
      <c r="S6" t="s">
        <v>198</v>
      </c>
      <c r="V6" t="s">
        <v>367</v>
      </c>
      <c r="AA6" s="162" t="s">
        <v>541</v>
      </c>
      <c r="AB6" s="162" t="s">
        <v>576</v>
      </c>
      <c r="AF6" s="131" t="s">
        <v>387</v>
      </c>
      <c r="AG6" s="132" t="s">
        <v>55</v>
      </c>
      <c r="AH6" s="131" t="s">
        <v>56</v>
      </c>
      <c r="AI6" s="131" t="s">
        <v>187</v>
      </c>
      <c r="AJ6" s="131" t="s">
        <v>57</v>
      </c>
      <c r="AK6" s="133" t="s">
        <v>58</v>
      </c>
    </row>
    <row r="7" spans="1:37">
      <c r="A7" t="s">
        <v>111</v>
      </c>
      <c r="B7" t="s">
        <v>472</v>
      </c>
      <c r="C7" t="s">
        <v>140</v>
      </c>
      <c r="D7" t="s">
        <v>124</v>
      </c>
      <c r="G7" t="s">
        <v>118</v>
      </c>
      <c r="K7" t="s">
        <v>501</v>
      </c>
      <c r="Q7" t="s">
        <v>193</v>
      </c>
      <c r="R7" t="s">
        <v>214</v>
      </c>
      <c r="S7" t="s">
        <v>199</v>
      </c>
      <c r="V7" t="s">
        <v>398</v>
      </c>
      <c r="AA7" s="162" t="s">
        <v>542</v>
      </c>
      <c r="AB7" s="162" t="s">
        <v>577</v>
      </c>
    </row>
    <row r="8" spans="1:37">
      <c r="B8" t="s">
        <v>516</v>
      </c>
      <c r="C8" t="s">
        <v>141</v>
      </c>
      <c r="D8" t="s">
        <v>125</v>
      </c>
      <c r="K8" t="s">
        <v>494</v>
      </c>
      <c r="R8" t="s">
        <v>310</v>
      </c>
      <c r="S8" t="s">
        <v>200</v>
      </c>
      <c r="AA8" s="162" t="s">
        <v>543</v>
      </c>
      <c r="AB8" s="162" t="s">
        <v>578</v>
      </c>
    </row>
    <row r="9" spans="1:37">
      <c r="B9" t="s">
        <v>517</v>
      </c>
      <c r="C9" t="s">
        <v>142</v>
      </c>
      <c r="D9" t="s">
        <v>126</v>
      </c>
      <c r="K9" t="s">
        <v>502</v>
      </c>
      <c r="S9" t="s">
        <v>201</v>
      </c>
      <c r="AA9" s="162" t="s">
        <v>544</v>
      </c>
      <c r="AB9" s="162" t="s">
        <v>579</v>
      </c>
    </row>
    <row r="10" spans="1:37">
      <c r="B10" t="s">
        <v>467</v>
      </c>
      <c r="C10" t="s">
        <v>143</v>
      </c>
      <c r="D10" t="s">
        <v>127</v>
      </c>
      <c r="K10" t="s">
        <v>163</v>
      </c>
      <c r="S10" t="s">
        <v>202</v>
      </c>
      <c r="AA10" s="162" t="s">
        <v>545</v>
      </c>
      <c r="AB10" s="162" t="s">
        <v>580</v>
      </c>
    </row>
    <row r="11" spans="1:37">
      <c r="B11" t="s">
        <v>1752</v>
      </c>
      <c r="C11" t="s">
        <v>144</v>
      </c>
      <c r="D11" t="s">
        <v>128</v>
      </c>
      <c r="K11" t="s">
        <v>164</v>
      </c>
      <c r="S11" t="s">
        <v>203</v>
      </c>
      <c r="AA11" s="162" t="s">
        <v>546</v>
      </c>
      <c r="AB11" s="162" t="s">
        <v>581</v>
      </c>
    </row>
    <row r="12" spans="1:37">
      <c r="B12" t="s">
        <v>484</v>
      </c>
      <c r="C12" t="s">
        <v>513</v>
      </c>
      <c r="D12" t="s">
        <v>118</v>
      </c>
      <c r="K12" t="s">
        <v>165</v>
      </c>
      <c r="S12" t="s">
        <v>204</v>
      </c>
      <c r="AA12" s="162" t="s">
        <v>547</v>
      </c>
      <c r="AB12" s="162" t="s">
        <v>582</v>
      </c>
    </row>
    <row r="13" spans="1:37">
      <c r="B13" t="s">
        <v>477</v>
      </c>
      <c r="C13" t="s">
        <v>134</v>
      </c>
      <c r="D13" t="s">
        <v>129</v>
      </c>
      <c r="K13" t="s">
        <v>503</v>
      </c>
      <c r="S13" t="s">
        <v>205</v>
      </c>
      <c r="AA13" s="162" t="s">
        <v>548</v>
      </c>
      <c r="AB13" s="162" t="s">
        <v>583</v>
      </c>
    </row>
    <row r="14" spans="1:37">
      <c r="B14" t="s">
        <v>530</v>
      </c>
      <c r="C14" t="s">
        <v>145</v>
      </c>
      <c r="D14" t="s">
        <v>112</v>
      </c>
      <c r="K14" t="s">
        <v>166</v>
      </c>
      <c r="S14" t="s">
        <v>206</v>
      </c>
      <c r="AA14" s="162" t="s">
        <v>549</v>
      </c>
      <c r="AB14" s="162" t="s">
        <v>584</v>
      </c>
    </row>
    <row r="15" spans="1:37" ht="15" thickBot="1">
      <c r="B15" t="s">
        <v>481</v>
      </c>
      <c r="C15" t="s">
        <v>146</v>
      </c>
      <c r="D15" t="s">
        <v>130</v>
      </c>
      <c r="K15" t="s">
        <v>167</v>
      </c>
      <c r="S15" t="s">
        <v>207</v>
      </c>
      <c r="AA15" s="162" t="s">
        <v>550</v>
      </c>
      <c r="AB15" s="162" t="s">
        <v>585</v>
      </c>
    </row>
    <row r="16" spans="1:37" ht="15" thickBot="1">
      <c r="B16" t="s">
        <v>528</v>
      </c>
      <c r="C16" t="s">
        <v>147</v>
      </c>
      <c r="D16" t="s">
        <v>312</v>
      </c>
      <c r="K16" t="s">
        <v>168</v>
      </c>
      <c r="R16" s="33"/>
      <c r="S16" t="s">
        <v>208</v>
      </c>
      <c r="AA16" s="162" t="s">
        <v>551</v>
      </c>
      <c r="AB16" s="162" t="s">
        <v>586</v>
      </c>
    </row>
    <row r="17" spans="2:28">
      <c r="B17" t="s">
        <v>488</v>
      </c>
      <c r="C17" t="s">
        <v>148</v>
      </c>
      <c r="D17" t="s">
        <v>314</v>
      </c>
      <c r="K17" t="s">
        <v>493</v>
      </c>
      <c r="S17" t="s">
        <v>209</v>
      </c>
      <c r="AA17" s="162" t="s">
        <v>552</v>
      </c>
      <c r="AB17" s="162" t="s">
        <v>587</v>
      </c>
    </row>
    <row r="18" spans="2:28">
      <c r="B18" t="s">
        <v>483</v>
      </c>
      <c r="C18" t="s">
        <v>527</v>
      </c>
      <c r="D18" t="s">
        <v>453</v>
      </c>
      <c r="K18" t="s">
        <v>492</v>
      </c>
      <c r="S18" t="s">
        <v>210</v>
      </c>
      <c r="AA18" s="162" t="s">
        <v>553</v>
      </c>
      <c r="AB18" s="162" t="s">
        <v>587</v>
      </c>
    </row>
    <row r="19" spans="2:28">
      <c r="B19" t="s">
        <v>515</v>
      </c>
      <c r="C19" t="s">
        <v>1601</v>
      </c>
      <c r="D19" t="s">
        <v>475</v>
      </c>
      <c r="K19" t="s">
        <v>170</v>
      </c>
      <c r="S19" t="s">
        <v>211</v>
      </c>
      <c r="AA19" s="162" t="s">
        <v>554</v>
      </c>
      <c r="AB19" s="162" t="s">
        <v>588</v>
      </c>
    </row>
    <row r="20" spans="2:28">
      <c r="B20" t="s">
        <v>465</v>
      </c>
      <c r="D20" t="s">
        <v>526</v>
      </c>
      <c r="F20" s="23"/>
      <c r="G20" s="23"/>
      <c r="K20" t="s">
        <v>171</v>
      </c>
      <c r="S20" t="s">
        <v>212</v>
      </c>
      <c r="AA20" s="162" t="s">
        <v>555</v>
      </c>
      <c r="AB20" s="162" t="s">
        <v>588</v>
      </c>
    </row>
    <row r="21" spans="2:28">
      <c r="B21" t="s">
        <v>482</v>
      </c>
      <c r="D21" t="s">
        <v>1608</v>
      </c>
      <c r="K21" t="s">
        <v>504</v>
      </c>
      <c r="S21" t="s">
        <v>213</v>
      </c>
      <c r="AA21" s="162" t="s">
        <v>556</v>
      </c>
      <c r="AB21" s="162" t="s">
        <v>588</v>
      </c>
    </row>
    <row r="22" spans="2:28">
      <c r="B22" t="s">
        <v>487</v>
      </c>
      <c r="K22" t="s">
        <v>422</v>
      </c>
      <c r="S22" t="s">
        <v>214</v>
      </c>
      <c r="AA22" s="162" t="s">
        <v>557</v>
      </c>
      <c r="AB22" s="162" t="s">
        <v>589</v>
      </c>
    </row>
    <row r="23" spans="2:28">
      <c r="B23" t="s">
        <v>1760</v>
      </c>
      <c r="K23" t="s">
        <v>505</v>
      </c>
      <c r="AA23" s="162" t="s">
        <v>558</v>
      </c>
      <c r="AB23" s="162" t="s">
        <v>590</v>
      </c>
    </row>
    <row r="24" spans="2:28">
      <c r="B24" t="s">
        <v>474</v>
      </c>
      <c r="K24" t="s">
        <v>172</v>
      </c>
      <c r="AA24" s="162" t="s">
        <v>559</v>
      </c>
      <c r="AB24" s="162" t="s">
        <v>591</v>
      </c>
    </row>
    <row r="25" spans="2:28">
      <c r="B25" t="s">
        <v>480</v>
      </c>
      <c r="K25" t="s">
        <v>506</v>
      </c>
      <c r="AA25" s="162" t="s">
        <v>560</v>
      </c>
      <c r="AB25" s="162" t="s">
        <v>592</v>
      </c>
    </row>
    <row r="26" spans="2:28">
      <c r="B26" t="s">
        <v>519</v>
      </c>
      <c r="K26" t="s">
        <v>173</v>
      </c>
      <c r="AA26" s="162" t="s">
        <v>561</v>
      </c>
      <c r="AB26" s="162" t="s">
        <v>593</v>
      </c>
    </row>
    <row r="27" spans="2:28">
      <c r="B27" t="s">
        <v>471</v>
      </c>
      <c r="K27" t="s">
        <v>507</v>
      </c>
      <c r="AA27" s="162" t="s">
        <v>562</v>
      </c>
      <c r="AB27" s="162" t="s">
        <v>594</v>
      </c>
    </row>
    <row r="28" spans="2:28">
      <c r="B28" t="s">
        <v>531</v>
      </c>
      <c r="K28" s="124" t="s">
        <v>508</v>
      </c>
      <c r="AA28" s="162" t="s">
        <v>563</v>
      </c>
      <c r="AB28" s="162" t="s">
        <v>595</v>
      </c>
    </row>
    <row r="29" spans="2:28">
      <c r="B29" t="s">
        <v>529</v>
      </c>
      <c r="K29" t="s">
        <v>174</v>
      </c>
      <c r="AA29" s="162" t="s">
        <v>564</v>
      </c>
      <c r="AB29" s="162" t="s">
        <v>596</v>
      </c>
    </row>
    <row r="30" spans="2:28">
      <c r="B30" t="s">
        <v>478</v>
      </c>
      <c r="K30" t="s">
        <v>157</v>
      </c>
      <c r="AA30" s="162" t="s">
        <v>565</v>
      </c>
      <c r="AB30" s="162" t="s">
        <v>597</v>
      </c>
    </row>
    <row r="31" spans="2:28">
      <c r="B31" s="115" t="s">
        <v>520</v>
      </c>
      <c r="K31" t="s">
        <v>479</v>
      </c>
      <c r="AA31" s="162" t="s">
        <v>566</v>
      </c>
      <c r="AB31" s="162" t="s">
        <v>598</v>
      </c>
    </row>
    <row r="32" spans="2:28">
      <c r="B32" t="s">
        <v>1773</v>
      </c>
      <c r="AA32" s="162" t="s">
        <v>567</v>
      </c>
      <c r="AB32" s="162" t="s">
        <v>599</v>
      </c>
    </row>
    <row r="33" spans="2:28">
      <c r="B33" t="s">
        <v>518</v>
      </c>
      <c r="AA33" s="162" t="s">
        <v>568</v>
      </c>
      <c r="AB33" s="162" t="s">
        <v>600</v>
      </c>
    </row>
    <row r="34" spans="2:28">
      <c r="B34" t="s">
        <v>473</v>
      </c>
      <c r="AA34" s="162" t="s">
        <v>569</v>
      </c>
      <c r="AB34" s="162" t="s">
        <v>601</v>
      </c>
    </row>
    <row r="35" spans="2:28">
      <c r="B35" t="s">
        <v>489</v>
      </c>
      <c r="AA35" s="162" t="s">
        <v>570</v>
      </c>
      <c r="AB35" s="162" t="s">
        <v>602</v>
      </c>
    </row>
    <row r="36" spans="2:28">
      <c r="B36" t="s">
        <v>1775</v>
      </c>
      <c r="AB36" s="162" t="s">
        <v>603</v>
      </c>
    </row>
    <row r="37" spans="2:28">
      <c r="B37" t="s">
        <v>514</v>
      </c>
      <c r="AB37" s="162" t="s">
        <v>604</v>
      </c>
    </row>
    <row r="38" spans="2:28">
      <c r="B38" t="s">
        <v>525</v>
      </c>
      <c r="AB38" s="162" t="s">
        <v>605</v>
      </c>
    </row>
    <row r="39" spans="2:28">
      <c r="B39" t="s">
        <v>466</v>
      </c>
      <c r="AB39" s="162" t="s">
        <v>606</v>
      </c>
    </row>
    <row r="40" spans="2:28">
      <c r="B40" t="s">
        <v>1606</v>
      </c>
      <c r="AB40" s="162" t="s">
        <v>607</v>
      </c>
    </row>
    <row r="41" spans="2:28">
      <c r="B41" t="s">
        <v>1842</v>
      </c>
      <c r="AB41" s="162" t="s">
        <v>608</v>
      </c>
    </row>
    <row r="42" spans="2:28">
      <c r="AB42" s="162" t="s">
        <v>609</v>
      </c>
    </row>
    <row r="43" spans="2:28">
      <c r="AB43" s="162" t="s">
        <v>610</v>
      </c>
    </row>
    <row r="44" spans="2:28">
      <c r="AB44" s="162" t="s">
        <v>611</v>
      </c>
    </row>
    <row r="45" spans="2:28">
      <c r="AB45" s="162" t="s">
        <v>612</v>
      </c>
    </row>
    <row r="46" spans="2:28">
      <c r="AB46" s="162" t="s">
        <v>613</v>
      </c>
    </row>
    <row r="47" spans="2:28">
      <c r="AB47" s="162" t="s">
        <v>614</v>
      </c>
    </row>
    <row r="48" spans="2:28">
      <c r="AB48" s="162" t="s">
        <v>615</v>
      </c>
    </row>
    <row r="49" spans="28:28">
      <c r="AB49" s="162" t="s">
        <v>616</v>
      </c>
    </row>
    <row r="50" spans="28:28">
      <c r="AB50" s="162" t="s">
        <v>617</v>
      </c>
    </row>
    <row r="51" spans="28:28">
      <c r="AB51" s="162" t="s">
        <v>618</v>
      </c>
    </row>
    <row r="52" spans="28:28">
      <c r="AB52" s="162" t="s">
        <v>619</v>
      </c>
    </row>
    <row r="53" spans="28:28">
      <c r="AB53" s="162" t="s">
        <v>620</v>
      </c>
    </row>
    <row r="54" spans="28:28">
      <c r="AB54" s="162" t="s">
        <v>621</v>
      </c>
    </row>
    <row r="55" spans="28:28">
      <c r="AB55" s="162" t="s">
        <v>622</v>
      </c>
    </row>
    <row r="56" spans="28:28">
      <c r="AB56" s="162" t="s">
        <v>539</v>
      </c>
    </row>
    <row r="57" spans="28:28">
      <c r="AB57" s="162" t="s">
        <v>623</v>
      </c>
    </row>
    <row r="58" spans="28:28">
      <c r="AB58" s="162" t="s">
        <v>624</v>
      </c>
    </row>
    <row r="59" spans="28:28">
      <c r="AB59" s="162" t="s">
        <v>625</v>
      </c>
    </row>
    <row r="60" spans="28:28">
      <c r="AB60" s="162" t="s">
        <v>626</v>
      </c>
    </row>
    <row r="61" spans="28:28">
      <c r="AB61" s="162" t="s">
        <v>627</v>
      </c>
    </row>
    <row r="62" spans="28:28">
      <c r="AB62" s="162" t="s">
        <v>628</v>
      </c>
    </row>
    <row r="63" spans="28:28">
      <c r="AB63" s="162" t="s">
        <v>629</v>
      </c>
    </row>
    <row r="64" spans="28:28">
      <c r="AB64" s="162" t="s">
        <v>630</v>
      </c>
    </row>
    <row r="65" spans="28:28">
      <c r="AB65" s="162" t="s">
        <v>630</v>
      </c>
    </row>
    <row r="66" spans="28:28">
      <c r="AB66" s="162" t="s">
        <v>630</v>
      </c>
    </row>
    <row r="67" spans="28:28">
      <c r="AB67" s="162" t="s">
        <v>631</v>
      </c>
    </row>
    <row r="68" spans="28:28">
      <c r="AB68" s="162" t="s">
        <v>632</v>
      </c>
    </row>
    <row r="69" spans="28:28">
      <c r="AB69" s="162" t="s">
        <v>633</v>
      </c>
    </row>
    <row r="70" spans="28:28">
      <c r="AB70" s="162" t="s">
        <v>633</v>
      </c>
    </row>
    <row r="71" spans="28:28">
      <c r="AB71" s="162" t="s">
        <v>634</v>
      </c>
    </row>
    <row r="72" spans="28:28">
      <c r="AB72" s="162" t="s">
        <v>635</v>
      </c>
    </row>
    <row r="73" spans="28:28">
      <c r="AB73" s="162" t="s">
        <v>636</v>
      </c>
    </row>
    <row r="74" spans="28:28">
      <c r="AB74" s="162" t="s">
        <v>637</v>
      </c>
    </row>
    <row r="75" spans="28:28">
      <c r="AB75" s="162" t="s">
        <v>638</v>
      </c>
    </row>
    <row r="76" spans="28:28">
      <c r="AB76" s="162" t="s">
        <v>639</v>
      </c>
    </row>
    <row r="77" spans="28:28">
      <c r="AB77" s="162" t="s">
        <v>640</v>
      </c>
    </row>
    <row r="78" spans="28:28">
      <c r="AB78" s="162" t="s">
        <v>641</v>
      </c>
    </row>
    <row r="79" spans="28:28">
      <c r="AB79" s="162" t="s">
        <v>642</v>
      </c>
    </row>
    <row r="80" spans="28:28">
      <c r="AB80" s="162" t="s">
        <v>643</v>
      </c>
    </row>
    <row r="81" spans="28:28">
      <c r="AB81" s="162" t="s">
        <v>643</v>
      </c>
    </row>
    <row r="82" spans="28:28">
      <c r="AB82" s="162" t="s">
        <v>644</v>
      </c>
    </row>
    <row r="83" spans="28:28">
      <c r="AB83" s="162" t="s">
        <v>645</v>
      </c>
    </row>
    <row r="84" spans="28:28">
      <c r="AB84" s="162" t="s">
        <v>646</v>
      </c>
    </row>
    <row r="85" spans="28:28">
      <c r="AB85" s="162" t="s">
        <v>647</v>
      </c>
    </row>
    <row r="86" spans="28:28">
      <c r="AB86" s="162" t="s">
        <v>647</v>
      </c>
    </row>
    <row r="87" spans="28:28">
      <c r="AB87" s="162" t="s">
        <v>648</v>
      </c>
    </row>
    <row r="88" spans="28:28">
      <c r="AB88" s="162" t="s">
        <v>649</v>
      </c>
    </row>
    <row r="89" spans="28:28">
      <c r="AB89" s="162" t="s">
        <v>650</v>
      </c>
    </row>
    <row r="90" spans="28:28">
      <c r="AB90" s="162" t="s">
        <v>651</v>
      </c>
    </row>
    <row r="91" spans="28:28">
      <c r="AB91" s="162" t="s">
        <v>652</v>
      </c>
    </row>
    <row r="92" spans="28:28">
      <c r="AB92" s="162" t="s">
        <v>653</v>
      </c>
    </row>
    <row r="93" spans="28:28">
      <c r="AB93" s="162" t="s">
        <v>654</v>
      </c>
    </row>
    <row r="94" spans="28:28">
      <c r="AB94" s="162" t="s">
        <v>655</v>
      </c>
    </row>
    <row r="95" spans="28:28">
      <c r="AB95" s="162" t="s">
        <v>656</v>
      </c>
    </row>
    <row r="96" spans="28:28">
      <c r="AB96" s="162" t="s">
        <v>657</v>
      </c>
    </row>
    <row r="97" spans="28:28">
      <c r="AB97" s="162" t="s">
        <v>657</v>
      </c>
    </row>
    <row r="98" spans="28:28">
      <c r="AB98" s="162" t="s">
        <v>658</v>
      </c>
    </row>
    <row r="99" spans="28:28">
      <c r="AB99" s="162" t="s">
        <v>659</v>
      </c>
    </row>
    <row r="100" spans="28:28">
      <c r="AB100" s="162" t="s">
        <v>660</v>
      </c>
    </row>
    <row r="101" spans="28:28">
      <c r="AB101" s="162" t="s">
        <v>661</v>
      </c>
    </row>
    <row r="102" spans="28:28">
      <c r="AB102" s="162" t="s">
        <v>662</v>
      </c>
    </row>
    <row r="103" spans="28:28">
      <c r="AB103" s="162" t="s">
        <v>663</v>
      </c>
    </row>
    <row r="104" spans="28:28">
      <c r="AB104" s="162" t="s">
        <v>664</v>
      </c>
    </row>
    <row r="105" spans="28:28">
      <c r="AB105" s="162" t="s">
        <v>665</v>
      </c>
    </row>
    <row r="106" spans="28:28">
      <c r="AB106" s="162" t="s">
        <v>666</v>
      </c>
    </row>
    <row r="107" spans="28:28">
      <c r="AB107" s="162" t="s">
        <v>666</v>
      </c>
    </row>
    <row r="108" spans="28:28">
      <c r="AB108" s="162" t="s">
        <v>667</v>
      </c>
    </row>
    <row r="109" spans="28:28">
      <c r="AB109" s="162" t="s">
        <v>668</v>
      </c>
    </row>
    <row r="110" spans="28:28">
      <c r="AB110" s="162" t="s">
        <v>669</v>
      </c>
    </row>
    <row r="111" spans="28:28">
      <c r="AB111" s="162" t="s">
        <v>670</v>
      </c>
    </row>
    <row r="112" spans="28:28">
      <c r="AB112" s="162" t="s">
        <v>671</v>
      </c>
    </row>
    <row r="113" spans="28:28">
      <c r="AB113" s="162" t="s">
        <v>672</v>
      </c>
    </row>
    <row r="114" spans="28:28">
      <c r="AB114" s="162" t="s">
        <v>543</v>
      </c>
    </row>
    <row r="115" spans="28:28">
      <c r="AB115" s="162" t="s">
        <v>543</v>
      </c>
    </row>
    <row r="116" spans="28:28">
      <c r="AB116" s="162" t="s">
        <v>543</v>
      </c>
    </row>
    <row r="117" spans="28:28">
      <c r="AB117" s="162" t="s">
        <v>673</v>
      </c>
    </row>
    <row r="118" spans="28:28">
      <c r="AB118" s="162" t="s">
        <v>544</v>
      </c>
    </row>
    <row r="119" spans="28:28">
      <c r="AB119" s="162" t="s">
        <v>674</v>
      </c>
    </row>
    <row r="120" spans="28:28">
      <c r="AB120" s="162" t="s">
        <v>674</v>
      </c>
    </row>
    <row r="121" spans="28:28">
      <c r="AB121" s="162" t="s">
        <v>675</v>
      </c>
    </row>
    <row r="122" spans="28:28">
      <c r="AB122" s="162" t="s">
        <v>676</v>
      </c>
    </row>
    <row r="123" spans="28:28">
      <c r="AB123" s="162" t="s">
        <v>677</v>
      </c>
    </row>
    <row r="124" spans="28:28">
      <c r="AB124" s="162" t="s">
        <v>678</v>
      </c>
    </row>
    <row r="125" spans="28:28">
      <c r="AB125" s="162" t="s">
        <v>678</v>
      </c>
    </row>
    <row r="126" spans="28:28">
      <c r="AB126" s="162" t="s">
        <v>678</v>
      </c>
    </row>
    <row r="127" spans="28:28">
      <c r="AB127" s="162" t="s">
        <v>678</v>
      </c>
    </row>
    <row r="128" spans="28:28">
      <c r="AB128" s="162" t="s">
        <v>679</v>
      </c>
    </row>
    <row r="129" spans="3:28">
      <c r="AB129" s="162" t="s">
        <v>680</v>
      </c>
    </row>
    <row r="130" spans="3:28">
      <c r="AB130" s="162" t="s">
        <v>681</v>
      </c>
    </row>
    <row r="131" spans="3:28">
      <c r="AB131" s="162" t="s">
        <v>682</v>
      </c>
    </row>
    <row r="132" spans="3:28">
      <c r="AB132" s="162" t="s">
        <v>683</v>
      </c>
    </row>
    <row r="133" spans="3:28">
      <c r="AB133" s="162" t="s">
        <v>684</v>
      </c>
    </row>
    <row r="134" spans="3:28">
      <c r="AB134" s="162" t="s">
        <v>684</v>
      </c>
    </row>
    <row r="135" spans="3:28">
      <c r="AB135" s="162" t="s">
        <v>685</v>
      </c>
    </row>
    <row r="136" spans="3:28">
      <c r="AB136" s="162" t="s">
        <v>686</v>
      </c>
    </row>
    <row r="137" spans="3:28">
      <c r="AB137" s="162" t="s">
        <v>687</v>
      </c>
    </row>
    <row r="138" spans="3:28">
      <c r="AB138" s="162" t="s">
        <v>688</v>
      </c>
    </row>
    <row r="139" spans="3:28">
      <c r="AB139" s="162" t="s">
        <v>689</v>
      </c>
    </row>
    <row r="140" spans="3:28">
      <c r="AB140" s="162" t="s">
        <v>690</v>
      </c>
    </row>
    <row r="141" spans="3:28">
      <c r="C141" t="str">
        <f t="shared" ref="C141:C160" si="0">+UPPER(B110)</f>
        <v/>
      </c>
      <c r="AB141" s="162" t="s">
        <v>691</v>
      </c>
    </row>
    <row r="142" spans="3:28">
      <c r="C142" t="str">
        <f t="shared" si="0"/>
        <v/>
      </c>
      <c r="AB142" s="162" t="s">
        <v>692</v>
      </c>
    </row>
    <row r="143" spans="3:28">
      <c r="C143" t="str">
        <f t="shared" si="0"/>
        <v/>
      </c>
      <c r="AB143" s="162" t="s">
        <v>693</v>
      </c>
    </row>
    <row r="144" spans="3:28">
      <c r="C144" t="str">
        <f t="shared" si="0"/>
        <v/>
      </c>
      <c r="AB144" s="162" t="s">
        <v>694</v>
      </c>
    </row>
    <row r="145" spans="3:28">
      <c r="C145" t="str">
        <f t="shared" si="0"/>
        <v/>
      </c>
      <c r="AB145" s="162" t="s">
        <v>695</v>
      </c>
    </row>
    <row r="146" spans="3:28">
      <c r="C146" t="str">
        <f t="shared" si="0"/>
        <v/>
      </c>
      <c r="AB146" s="162" t="s">
        <v>696</v>
      </c>
    </row>
    <row r="147" spans="3:28">
      <c r="C147" t="str">
        <f t="shared" si="0"/>
        <v/>
      </c>
      <c r="AB147" s="162" t="s">
        <v>697</v>
      </c>
    </row>
    <row r="148" spans="3:28">
      <c r="C148" t="str">
        <f t="shared" si="0"/>
        <v/>
      </c>
      <c r="AB148" s="162" t="s">
        <v>697</v>
      </c>
    </row>
    <row r="149" spans="3:28">
      <c r="C149" t="str">
        <f t="shared" si="0"/>
        <v/>
      </c>
      <c r="AB149" s="162" t="s">
        <v>698</v>
      </c>
    </row>
    <row r="150" spans="3:28">
      <c r="C150" t="str">
        <f t="shared" si="0"/>
        <v/>
      </c>
      <c r="AB150" s="162" t="s">
        <v>545</v>
      </c>
    </row>
    <row r="151" spans="3:28">
      <c r="C151" t="str">
        <f t="shared" si="0"/>
        <v/>
      </c>
      <c r="AB151" s="162" t="s">
        <v>545</v>
      </c>
    </row>
    <row r="152" spans="3:28">
      <c r="C152" t="str">
        <f t="shared" si="0"/>
        <v/>
      </c>
      <c r="AB152" s="162" t="s">
        <v>699</v>
      </c>
    </row>
    <row r="153" spans="3:28">
      <c r="C153" t="str">
        <f t="shared" si="0"/>
        <v/>
      </c>
      <c r="AB153" s="162" t="s">
        <v>700</v>
      </c>
    </row>
    <row r="154" spans="3:28">
      <c r="C154" t="str">
        <f t="shared" si="0"/>
        <v/>
      </c>
      <c r="AB154" s="162" t="s">
        <v>701</v>
      </c>
    </row>
    <row r="155" spans="3:28">
      <c r="C155" t="str">
        <f t="shared" si="0"/>
        <v/>
      </c>
      <c r="AB155" s="162" t="s">
        <v>702</v>
      </c>
    </row>
    <row r="156" spans="3:28">
      <c r="C156" t="str">
        <f t="shared" si="0"/>
        <v/>
      </c>
      <c r="AB156" s="162" t="s">
        <v>703</v>
      </c>
    </row>
    <row r="157" spans="3:28">
      <c r="C157" t="str">
        <f t="shared" si="0"/>
        <v/>
      </c>
      <c r="AB157" s="162" t="s">
        <v>704</v>
      </c>
    </row>
    <row r="158" spans="3:28">
      <c r="C158" t="str">
        <f t="shared" si="0"/>
        <v/>
      </c>
      <c r="AB158" s="162" t="s">
        <v>705</v>
      </c>
    </row>
    <row r="159" spans="3:28">
      <c r="C159" t="str">
        <f t="shared" si="0"/>
        <v/>
      </c>
      <c r="AB159" s="162" t="s">
        <v>706</v>
      </c>
    </row>
    <row r="160" spans="3:28">
      <c r="C160" t="str">
        <f t="shared" si="0"/>
        <v/>
      </c>
      <c r="AB160" s="162" t="s">
        <v>707</v>
      </c>
    </row>
    <row r="161" spans="28:28">
      <c r="AB161" s="162" t="s">
        <v>708</v>
      </c>
    </row>
    <row r="162" spans="28:28">
      <c r="AB162" s="162" t="s">
        <v>709</v>
      </c>
    </row>
    <row r="163" spans="28:28">
      <c r="AB163" s="162" t="s">
        <v>709</v>
      </c>
    </row>
    <row r="164" spans="28:28">
      <c r="AB164" s="162" t="s">
        <v>710</v>
      </c>
    </row>
    <row r="165" spans="28:28">
      <c r="AB165" s="162" t="s">
        <v>711</v>
      </c>
    </row>
    <row r="166" spans="28:28">
      <c r="AB166" s="162" t="s">
        <v>712</v>
      </c>
    </row>
    <row r="167" spans="28:28">
      <c r="AB167" s="162" t="s">
        <v>713</v>
      </c>
    </row>
    <row r="168" spans="28:28">
      <c r="AB168" s="162" t="s">
        <v>714</v>
      </c>
    </row>
    <row r="169" spans="28:28">
      <c r="AB169" s="162" t="s">
        <v>715</v>
      </c>
    </row>
    <row r="170" spans="28:28">
      <c r="AB170" s="162" t="s">
        <v>716</v>
      </c>
    </row>
    <row r="171" spans="28:28">
      <c r="AB171" s="162" t="s">
        <v>717</v>
      </c>
    </row>
    <row r="172" spans="28:28">
      <c r="AB172" s="162" t="s">
        <v>718</v>
      </c>
    </row>
    <row r="173" spans="28:28">
      <c r="AB173" s="162" t="s">
        <v>719</v>
      </c>
    </row>
    <row r="174" spans="28:28">
      <c r="AB174" s="162" t="s">
        <v>720</v>
      </c>
    </row>
    <row r="175" spans="28:28">
      <c r="AB175" s="162" t="s">
        <v>721</v>
      </c>
    </row>
    <row r="176" spans="28:28">
      <c r="AB176" s="162" t="s">
        <v>722</v>
      </c>
    </row>
    <row r="177" spans="28:28">
      <c r="AB177" s="162" t="s">
        <v>723</v>
      </c>
    </row>
    <row r="178" spans="28:28">
      <c r="AB178" s="162" t="s">
        <v>724</v>
      </c>
    </row>
    <row r="179" spans="28:28">
      <c r="AB179" s="162" t="s">
        <v>725</v>
      </c>
    </row>
    <row r="180" spans="28:28">
      <c r="AB180" s="162" t="s">
        <v>726</v>
      </c>
    </row>
    <row r="181" spans="28:28">
      <c r="AB181" s="162" t="s">
        <v>727</v>
      </c>
    </row>
    <row r="182" spans="28:28">
      <c r="AB182" s="162" t="s">
        <v>728</v>
      </c>
    </row>
    <row r="183" spans="28:28">
      <c r="AB183" s="162" t="s">
        <v>729</v>
      </c>
    </row>
    <row r="184" spans="28:28">
      <c r="AB184" s="162" t="s">
        <v>730</v>
      </c>
    </row>
    <row r="185" spans="28:28">
      <c r="AB185" s="162" t="s">
        <v>731</v>
      </c>
    </row>
    <row r="186" spans="28:28">
      <c r="AB186" s="162" t="s">
        <v>732</v>
      </c>
    </row>
    <row r="187" spans="28:28">
      <c r="AB187" s="162" t="s">
        <v>733</v>
      </c>
    </row>
    <row r="188" spans="28:28">
      <c r="AB188" s="162" t="s">
        <v>734</v>
      </c>
    </row>
    <row r="189" spans="28:28">
      <c r="AB189" s="162" t="s">
        <v>735</v>
      </c>
    </row>
    <row r="190" spans="28:28">
      <c r="AB190" s="162" t="s">
        <v>736</v>
      </c>
    </row>
    <row r="191" spans="28:28">
      <c r="AB191" s="162" t="s">
        <v>737</v>
      </c>
    </row>
    <row r="192" spans="28:28">
      <c r="AB192" s="162" t="s">
        <v>738</v>
      </c>
    </row>
    <row r="193" spans="28:28">
      <c r="AB193" s="162" t="s">
        <v>739</v>
      </c>
    </row>
    <row r="194" spans="28:28">
      <c r="AB194" s="162" t="s">
        <v>740</v>
      </c>
    </row>
    <row r="195" spans="28:28">
      <c r="AB195" s="162" t="s">
        <v>741</v>
      </c>
    </row>
    <row r="196" spans="28:28">
      <c r="AB196" s="162" t="s">
        <v>742</v>
      </c>
    </row>
    <row r="197" spans="28:28">
      <c r="AB197" s="162" t="s">
        <v>743</v>
      </c>
    </row>
    <row r="198" spans="28:28">
      <c r="AB198" s="162" t="s">
        <v>744</v>
      </c>
    </row>
    <row r="199" spans="28:28">
      <c r="AB199" s="162" t="s">
        <v>745</v>
      </c>
    </row>
    <row r="200" spans="28:28">
      <c r="AB200" s="162" t="s">
        <v>746</v>
      </c>
    </row>
    <row r="201" spans="28:28">
      <c r="AB201" s="162" t="s">
        <v>747</v>
      </c>
    </row>
    <row r="202" spans="28:28">
      <c r="AB202" s="162" t="s">
        <v>748</v>
      </c>
    </row>
    <row r="203" spans="28:28">
      <c r="AB203" s="162" t="s">
        <v>749</v>
      </c>
    </row>
    <row r="204" spans="28:28">
      <c r="AB204" s="162" t="s">
        <v>750</v>
      </c>
    </row>
    <row r="205" spans="28:28">
      <c r="AB205" s="162" t="s">
        <v>751</v>
      </c>
    </row>
    <row r="206" spans="28:28">
      <c r="AB206" s="162" t="s">
        <v>752</v>
      </c>
    </row>
    <row r="207" spans="28:28">
      <c r="AB207" s="162" t="s">
        <v>753</v>
      </c>
    </row>
    <row r="208" spans="28:28">
      <c r="AB208" s="162" t="s">
        <v>754</v>
      </c>
    </row>
    <row r="209" spans="28:28">
      <c r="AB209" s="162" t="s">
        <v>755</v>
      </c>
    </row>
    <row r="210" spans="28:28">
      <c r="AB210" s="162" t="s">
        <v>756</v>
      </c>
    </row>
    <row r="211" spans="28:28">
      <c r="AB211" s="162" t="s">
        <v>757</v>
      </c>
    </row>
    <row r="212" spans="28:28">
      <c r="AB212" s="162" t="s">
        <v>758</v>
      </c>
    </row>
    <row r="213" spans="28:28">
      <c r="AB213" s="162" t="s">
        <v>759</v>
      </c>
    </row>
    <row r="214" spans="28:28">
      <c r="AB214" s="162" t="s">
        <v>760</v>
      </c>
    </row>
    <row r="215" spans="28:28">
      <c r="AB215" s="162" t="s">
        <v>761</v>
      </c>
    </row>
    <row r="216" spans="28:28">
      <c r="AB216" s="162" t="s">
        <v>762</v>
      </c>
    </row>
    <row r="217" spans="28:28">
      <c r="AB217" s="162" t="s">
        <v>763</v>
      </c>
    </row>
    <row r="218" spans="28:28">
      <c r="AB218" s="162" t="s">
        <v>764</v>
      </c>
    </row>
    <row r="219" spans="28:28">
      <c r="AB219" s="162" t="s">
        <v>765</v>
      </c>
    </row>
    <row r="220" spans="28:28">
      <c r="AB220" s="162" t="s">
        <v>766</v>
      </c>
    </row>
    <row r="221" spans="28:28">
      <c r="AB221" s="162" t="s">
        <v>767</v>
      </c>
    </row>
    <row r="222" spans="28:28">
      <c r="AB222" s="162" t="s">
        <v>768</v>
      </c>
    </row>
    <row r="223" spans="28:28">
      <c r="AB223" s="162" t="s">
        <v>769</v>
      </c>
    </row>
    <row r="224" spans="28:28">
      <c r="AB224" s="162" t="s">
        <v>770</v>
      </c>
    </row>
    <row r="225" spans="28:28">
      <c r="AB225" s="162" t="s">
        <v>771</v>
      </c>
    </row>
    <row r="226" spans="28:28">
      <c r="AB226" s="162" t="s">
        <v>772</v>
      </c>
    </row>
    <row r="227" spans="28:28">
      <c r="AB227" s="162" t="s">
        <v>773</v>
      </c>
    </row>
    <row r="228" spans="28:28">
      <c r="AB228" s="162" t="s">
        <v>774</v>
      </c>
    </row>
    <row r="229" spans="28:28">
      <c r="AB229" s="162" t="s">
        <v>775</v>
      </c>
    </row>
    <row r="230" spans="28:28">
      <c r="AB230" s="162" t="s">
        <v>776</v>
      </c>
    </row>
    <row r="231" spans="28:28">
      <c r="AB231" s="162" t="s">
        <v>777</v>
      </c>
    </row>
    <row r="232" spans="28:28">
      <c r="AB232" s="162" t="s">
        <v>778</v>
      </c>
    </row>
    <row r="233" spans="28:28">
      <c r="AB233" s="162" t="s">
        <v>779</v>
      </c>
    </row>
    <row r="234" spans="28:28">
      <c r="AB234" s="162" t="s">
        <v>779</v>
      </c>
    </row>
    <row r="235" spans="28:28">
      <c r="AB235" s="162" t="s">
        <v>780</v>
      </c>
    </row>
    <row r="236" spans="28:28">
      <c r="AB236" s="162" t="s">
        <v>781</v>
      </c>
    </row>
    <row r="237" spans="28:28">
      <c r="AB237" s="162" t="s">
        <v>782</v>
      </c>
    </row>
    <row r="238" spans="28:28">
      <c r="AB238" s="162" t="s">
        <v>782</v>
      </c>
    </row>
    <row r="239" spans="28:28">
      <c r="AB239" s="162" t="s">
        <v>783</v>
      </c>
    </row>
    <row r="240" spans="28:28">
      <c r="AB240" s="162" t="s">
        <v>783</v>
      </c>
    </row>
    <row r="241" spans="28:28">
      <c r="AB241" s="162" t="s">
        <v>784</v>
      </c>
    </row>
    <row r="242" spans="28:28">
      <c r="AB242" s="162" t="s">
        <v>785</v>
      </c>
    </row>
    <row r="243" spans="28:28">
      <c r="AB243" s="162" t="s">
        <v>786</v>
      </c>
    </row>
    <row r="244" spans="28:28">
      <c r="AB244" s="162" t="s">
        <v>787</v>
      </c>
    </row>
    <row r="245" spans="28:28">
      <c r="AB245" s="162" t="s">
        <v>788</v>
      </c>
    </row>
    <row r="246" spans="28:28">
      <c r="AB246" s="162" t="s">
        <v>789</v>
      </c>
    </row>
    <row r="247" spans="28:28">
      <c r="AB247" s="162" t="s">
        <v>790</v>
      </c>
    </row>
    <row r="248" spans="28:28">
      <c r="AB248" s="162" t="s">
        <v>791</v>
      </c>
    </row>
    <row r="249" spans="28:28">
      <c r="AB249" s="162" t="s">
        <v>551</v>
      </c>
    </row>
    <row r="250" spans="28:28">
      <c r="AB250" s="162" t="s">
        <v>551</v>
      </c>
    </row>
    <row r="251" spans="28:28">
      <c r="AB251" s="162" t="s">
        <v>551</v>
      </c>
    </row>
    <row r="252" spans="28:28">
      <c r="AB252" s="162" t="s">
        <v>792</v>
      </c>
    </row>
    <row r="253" spans="28:28">
      <c r="AB253" s="162" t="s">
        <v>793</v>
      </c>
    </row>
    <row r="254" spans="28:28">
      <c r="AB254" s="162" t="s">
        <v>794</v>
      </c>
    </row>
    <row r="255" spans="28:28">
      <c r="AB255" s="162" t="s">
        <v>795</v>
      </c>
    </row>
    <row r="256" spans="28:28">
      <c r="AB256" s="162" t="s">
        <v>796</v>
      </c>
    </row>
    <row r="257" spans="28:28">
      <c r="AB257" s="162" t="s">
        <v>797</v>
      </c>
    </row>
    <row r="258" spans="28:28">
      <c r="AB258" s="162" t="s">
        <v>798</v>
      </c>
    </row>
    <row r="259" spans="28:28">
      <c r="AB259" s="162" t="s">
        <v>799</v>
      </c>
    </row>
    <row r="260" spans="28:28">
      <c r="AB260" s="162" t="s">
        <v>800</v>
      </c>
    </row>
    <row r="261" spans="28:28">
      <c r="AB261" s="162" t="s">
        <v>801</v>
      </c>
    </row>
    <row r="262" spans="28:28">
      <c r="AB262" s="162" t="s">
        <v>802</v>
      </c>
    </row>
    <row r="263" spans="28:28">
      <c r="AB263" s="162" t="s">
        <v>803</v>
      </c>
    </row>
    <row r="264" spans="28:28">
      <c r="AB264" s="162" t="s">
        <v>804</v>
      </c>
    </row>
    <row r="265" spans="28:28">
      <c r="AB265" s="162" t="s">
        <v>805</v>
      </c>
    </row>
    <row r="266" spans="28:28">
      <c r="AB266" s="162" t="s">
        <v>806</v>
      </c>
    </row>
    <row r="267" spans="28:28">
      <c r="AB267" s="162" t="s">
        <v>807</v>
      </c>
    </row>
    <row r="268" spans="28:28">
      <c r="AB268" s="162" t="s">
        <v>808</v>
      </c>
    </row>
    <row r="269" spans="28:28">
      <c r="AB269" s="162" t="s">
        <v>809</v>
      </c>
    </row>
    <row r="270" spans="28:28">
      <c r="AB270" s="162" t="s">
        <v>810</v>
      </c>
    </row>
    <row r="271" spans="28:28">
      <c r="AB271" s="162" t="s">
        <v>811</v>
      </c>
    </row>
    <row r="272" spans="28:28">
      <c r="AB272" s="162" t="s">
        <v>812</v>
      </c>
    </row>
    <row r="273" spans="28:28">
      <c r="AB273" s="162" t="s">
        <v>813</v>
      </c>
    </row>
    <row r="274" spans="28:28">
      <c r="AB274" s="162" t="s">
        <v>814</v>
      </c>
    </row>
    <row r="275" spans="28:28">
      <c r="AB275" s="162" t="s">
        <v>815</v>
      </c>
    </row>
    <row r="276" spans="28:28">
      <c r="AB276" s="162" t="s">
        <v>816</v>
      </c>
    </row>
    <row r="277" spans="28:28">
      <c r="AB277" s="162" t="s">
        <v>817</v>
      </c>
    </row>
    <row r="278" spans="28:28">
      <c r="AB278" s="162" t="s">
        <v>818</v>
      </c>
    </row>
    <row r="279" spans="28:28">
      <c r="AB279" s="162" t="s">
        <v>819</v>
      </c>
    </row>
    <row r="280" spans="28:28">
      <c r="AB280" s="162" t="s">
        <v>820</v>
      </c>
    </row>
    <row r="281" spans="28:28">
      <c r="AB281" s="162" t="s">
        <v>821</v>
      </c>
    </row>
    <row r="282" spans="28:28">
      <c r="AB282" s="162" t="s">
        <v>822</v>
      </c>
    </row>
    <row r="283" spans="28:28">
      <c r="AB283" s="162" t="s">
        <v>823</v>
      </c>
    </row>
    <row r="284" spans="28:28">
      <c r="AB284" s="162" t="s">
        <v>824</v>
      </c>
    </row>
    <row r="285" spans="28:28">
      <c r="AB285" s="162" t="s">
        <v>825</v>
      </c>
    </row>
    <row r="286" spans="28:28">
      <c r="AB286" s="162" t="s">
        <v>826</v>
      </c>
    </row>
    <row r="287" spans="28:28">
      <c r="AB287" s="162" t="s">
        <v>827</v>
      </c>
    </row>
    <row r="288" spans="28:28">
      <c r="AB288" s="162" t="s">
        <v>828</v>
      </c>
    </row>
    <row r="289" spans="28:28">
      <c r="AB289" s="162" t="s">
        <v>829</v>
      </c>
    </row>
    <row r="290" spans="28:28">
      <c r="AB290" s="162" t="s">
        <v>830</v>
      </c>
    </row>
    <row r="291" spans="28:28">
      <c r="AB291" s="162" t="s">
        <v>831</v>
      </c>
    </row>
    <row r="292" spans="28:28">
      <c r="AB292" s="162" t="s">
        <v>832</v>
      </c>
    </row>
    <row r="293" spans="28:28">
      <c r="AB293" s="162" t="s">
        <v>833</v>
      </c>
    </row>
    <row r="294" spans="28:28">
      <c r="AB294" s="162" t="s">
        <v>834</v>
      </c>
    </row>
    <row r="295" spans="28:28">
      <c r="AB295" s="162" t="s">
        <v>835</v>
      </c>
    </row>
    <row r="296" spans="28:28">
      <c r="AB296" s="162" t="s">
        <v>836</v>
      </c>
    </row>
    <row r="297" spans="28:28">
      <c r="AB297" s="162" t="s">
        <v>837</v>
      </c>
    </row>
    <row r="298" spans="28:28">
      <c r="AB298" s="162" t="s">
        <v>838</v>
      </c>
    </row>
    <row r="299" spans="28:28">
      <c r="AB299" s="162" t="s">
        <v>839</v>
      </c>
    </row>
    <row r="300" spans="28:28">
      <c r="AB300" s="162" t="s">
        <v>840</v>
      </c>
    </row>
    <row r="301" spans="28:28">
      <c r="AB301" s="162" t="s">
        <v>841</v>
      </c>
    </row>
    <row r="302" spans="28:28">
      <c r="AB302" s="162" t="s">
        <v>842</v>
      </c>
    </row>
    <row r="303" spans="28:28">
      <c r="AB303" s="162" t="s">
        <v>843</v>
      </c>
    </row>
    <row r="304" spans="28:28">
      <c r="AB304" s="162" t="s">
        <v>844</v>
      </c>
    </row>
    <row r="305" spans="28:28">
      <c r="AB305" s="162" t="s">
        <v>845</v>
      </c>
    </row>
    <row r="306" spans="28:28">
      <c r="AB306" s="162" t="s">
        <v>846</v>
      </c>
    </row>
    <row r="307" spans="28:28">
      <c r="AB307" s="162" t="s">
        <v>847</v>
      </c>
    </row>
    <row r="308" spans="28:28">
      <c r="AB308" s="162" t="s">
        <v>848</v>
      </c>
    </row>
    <row r="309" spans="28:28">
      <c r="AB309" s="162" t="s">
        <v>849</v>
      </c>
    </row>
    <row r="310" spans="28:28">
      <c r="AB310" s="162" t="s">
        <v>850</v>
      </c>
    </row>
    <row r="311" spans="28:28">
      <c r="AB311" s="162" t="s">
        <v>851</v>
      </c>
    </row>
    <row r="312" spans="28:28">
      <c r="AB312" s="162" t="s">
        <v>852</v>
      </c>
    </row>
    <row r="313" spans="28:28">
      <c r="AB313" s="162" t="s">
        <v>853</v>
      </c>
    </row>
    <row r="314" spans="28:28">
      <c r="AB314" s="162" t="s">
        <v>854</v>
      </c>
    </row>
    <row r="315" spans="28:28">
      <c r="AB315" s="162" t="s">
        <v>855</v>
      </c>
    </row>
    <row r="316" spans="28:28">
      <c r="AB316" s="162" t="s">
        <v>856</v>
      </c>
    </row>
    <row r="317" spans="28:28">
      <c r="AB317" s="162" t="s">
        <v>856</v>
      </c>
    </row>
    <row r="318" spans="28:28">
      <c r="AB318" s="162" t="s">
        <v>856</v>
      </c>
    </row>
    <row r="319" spans="28:28">
      <c r="AB319" s="162" t="s">
        <v>857</v>
      </c>
    </row>
    <row r="320" spans="28:28">
      <c r="AB320" s="162" t="s">
        <v>858</v>
      </c>
    </row>
    <row r="321" spans="28:28">
      <c r="AB321" s="162" t="s">
        <v>859</v>
      </c>
    </row>
    <row r="322" spans="28:28">
      <c r="AB322" s="162" t="s">
        <v>860</v>
      </c>
    </row>
    <row r="323" spans="28:28">
      <c r="AB323" s="162" t="s">
        <v>861</v>
      </c>
    </row>
    <row r="324" spans="28:28">
      <c r="AB324" s="162" t="s">
        <v>862</v>
      </c>
    </row>
    <row r="325" spans="28:28">
      <c r="AB325" s="162" t="s">
        <v>863</v>
      </c>
    </row>
    <row r="326" spans="28:28">
      <c r="AB326" s="162" t="s">
        <v>864</v>
      </c>
    </row>
    <row r="327" spans="28:28">
      <c r="AB327" s="162" t="s">
        <v>865</v>
      </c>
    </row>
    <row r="328" spans="28:28">
      <c r="AB328" s="162" t="s">
        <v>866</v>
      </c>
    </row>
    <row r="329" spans="28:28">
      <c r="AB329" s="162" t="s">
        <v>866</v>
      </c>
    </row>
    <row r="330" spans="28:28">
      <c r="AB330" s="162" t="s">
        <v>867</v>
      </c>
    </row>
    <row r="331" spans="28:28">
      <c r="AB331" s="162" t="s">
        <v>868</v>
      </c>
    </row>
    <row r="332" spans="28:28">
      <c r="AB332" s="162" t="s">
        <v>869</v>
      </c>
    </row>
    <row r="333" spans="28:28">
      <c r="AB333" s="162" t="s">
        <v>870</v>
      </c>
    </row>
    <row r="334" spans="28:28">
      <c r="AB334" s="162" t="s">
        <v>871</v>
      </c>
    </row>
    <row r="335" spans="28:28">
      <c r="AB335" s="162" t="s">
        <v>872</v>
      </c>
    </row>
    <row r="336" spans="28:28">
      <c r="AB336" s="162" t="s">
        <v>873</v>
      </c>
    </row>
    <row r="337" spans="28:28">
      <c r="AB337" s="162" t="s">
        <v>874</v>
      </c>
    </row>
    <row r="338" spans="28:28">
      <c r="AB338" s="162" t="s">
        <v>875</v>
      </c>
    </row>
    <row r="339" spans="28:28">
      <c r="AB339" s="162" t="s">
        <v>876</v>
      </c>
    </row>
    <row r="340" spans="28:28">
      <c r="AB340" s="162" t="s">
        <v>877</v>
      </c>
    </row>
    <row r="341" spans="28:28">
      <c r="AB341" s="162" t="s">
        <v>878</v>
      </c>
    </row>
    <row r="342" spans="28:28">
      <c r="AB342" s="162" t="s">
        <v>879</v>
      </c>
    </row>
    <row r="343" spans="28:28">
      <c r="AB343" s="162" t="s">
        <v>880</v>
      </c>
    </row>
    <row r="344" spans="28:28">
      <c r="AB344" s="162" t="s">
        <v>881</v>
      </c>
    </row>
    <row r="345" spans="28:28">
      <c r="AB345" s="162" t="s">
        <v>881</v>
      </c>
    </row>
    <row r="346" spans="28:28">
      <c r="AB346" s="162" t="s">
        <v>882</v>
      </c>
    </row>
    <row r="347" spans="28:28">
      <c r="AB347" s="162" t="s">
        <v>883</v>
      </c>
    </row>
    <row r="348" spans="28:28">
      <c r="AB348" s="162" t="s">
        <v>884</v>
      </c>
    </row>
    <row r="349" spans="28:28">
      <c r="AB349" s="162" t="s">
        <v>885</v>
      </c>
    </row>
    <row r="350" spans="28:28">
      <c r="AB350" s="162" t="s">
        <v>886</v>
      </c>
    </row>
    <row r="351" spans="28:28">
      <c r="AB351" s="162" t="s">
        <v>887</v>
      </c>
    </row>
    <row r="352" spans="28:28">
      <c r="AB352" s="162" t="s">
        <v>888</v>
      </c>
    </row>
    <row r="353" spans="28:28">
      <c r="AB353" s="162" t="s">
        <v>889</v>
      </c>
    </row>
    <row r="354" spans="28:28">
      <c r="AB354" s="162" t="s">
        <v>890</v>
      </c>
    </row>
    <row r="355" spans="28:28">
      <c r="AB355" s="162" t="s">
        <v>891</v>
      </c>
    </row>
    <row r="356" spans="28:28">
      <c r="AB356" s="162" t="s">
        <v>892</v>
      </c>
    </row>
    <row r="357" spans="28:28">
      <c r="AB357" s="162" t="s">
        <v>893</v>
      </c>
    </row>
    <row r="358" spans="28:28">
      <c r="AB358" s="162" t="s">
        <v>894</v>
      </c>
    </row>
    <row r="359" spans="28:28">
      <c r="AB359" s="162" t="s">
        <v>895</v>
      </c>
    </row>
    <row r="360" spans="28:28">
      <c r="AB360" s="162" t="s">
        <v>896</v>
      </c>
    </row>
    <row r="361" spans="28:28">
      <c r="AB361" s="162" t="s">
        <v>897</v>
      </c>
    </row>
    <row r="362" spans="28:28">
      <c r="AB362" s="162" t="s">
        <v>898</v>
      </c>
    </row>
    <row r="363" spans="28:28">
      <c r="AB363" s="162" t="s">
        <v>899</v>
      </c>
    </row>
    <row r="364" spans="28:28">
      <c r="AB364" s="162" t="s">
        <v>900</v>
      </c>
    </row>
    <row r="365" spans="28:28">
      <c r="AB365" s="162" t="s">
        <v>901</v>
      </c>
    </row>
    <row r="366" spans="28:28">
      <c r="AB366" s="162" t="s">
        <v>902</v>
      </c>
    </row>
    <row r="367" spans="28:28">
      <c r="AB367" s="162" t="s">
        <v>903</v>
      </c>
    </row>
    <row r="368" spans="28:28">
      <c r="AB368" s="162" t="s">
        <v>904</v>
      </c>
    </row>
    <row r="369" spans="28:28">
      <c r="AB369" s="162" t="s">
        <v>905</v>
      </c>
    </row>
    <row r="370" spans="28:28">
      <c r="AB370" s="162" t="s">
        <v>906</v>
      </c>
    </row>
    <row r="371" spans="28:28">
      <c r="AB371" s="162" t="s">
        <v>907</v>
      </c>
    </row>
    <row r="372" spans="28:28">
      <c r="AB372" s="162" t="s">
        <v>908</v>
      </c>
    </row>
    <row r="373" spans="28:28">
      <c r="AB373" s="162" t="s">
        <v>909</v>
      </c>
    </row>
    <row r="374" spans="28:28">
      <c r="AB374" s="162" t="s">
        <v>910</v>
      </c>
    </row>
    <row r="375" spans="28:28">
      <c r="AB375" s="162" t="s">
        <v>911</v>
      </c>
    </row>
    <row r="376" spans="28:28">
      <c r="AB376" s="162" t="s">
        <v>912</v>
      </c>
    </row>
    <row r="377" spans="28:28">
      <c r="AB377" s="162" t="s">
        <v>913</v>
      </c>
    </row>
    <row r="378" spans="28:28">
      <c r="AB378" s="162" t="s">
        <v>914</v>
      </c>
    </row>
    <row r="379" spans="28:28">
      <c r="AB379" s="162" t="s">
        <v>915</v>
      </c>
    </row>
    <row r="380" spans="28:28">
      <c r="AB380" s="162" t="s">
        <v>916</v>
      </c>
    </row>
    <row r="381" spans="28:28">
      <c r="AB381" s="162" t="s">
        <v>917</v>
      </c>
    </row>
    <row r="382" spans="28:28">
      <c r="AB382" s="162" t="s">
        <v>918</v>
      </c>
    </row>
    <row r="383" spans="28:28">
      <c r="AB383" s="162" t="s">
        <v>919</v>
      </c>
    </row>
    <row r="384" spans="28:28">
      <c r="AB384" s="162" t="s">
        <v>920</v>
      </c>
    </row>
    <row r="385" spans="28:28">
      <c r="AB385" s="162" t="s">
        <v>921</v>
      </c>
    </row>
    <row r="386" spans="28:28">
      <c r="AB386" s="162" t="s">
        <v>922</v>
      </c>
    </row>
    <row r="387" spans="28:28">
      <c r="AB387" s="162" t="s">
        <v>923</v>
      </c>
    </row>
    <row r="388" spans="28:28">
      <c r="AB388" s="162" t="s">
        <v>923</v>
      </c>
    </row>
    <row r="389" spans="28:28">
      <c r="AB389" s="162" t="s">
        <v>923</v>
      </c>
    </row>
    <row r="390" spans="28:28">
      <c r="AB390" s="162" t="s">
        <v>924</v>
      </c>
    </row>
    <row r="391" spans="28:28">
      <c r="AB391" s="162" t="s">
        <v>925</v>
      </c>
    </row>
    <row r="392" spans="28:28">
      <c r="AB392" s="162" t="s">
        <v>926</v>
      </c>
    </row>
    <row r="393" spans="28:28">
      <c r="AB393" s="162" t="s">
        <v>927</v>
      </c>
    </row>
    <row r="394" spans="28:28">
      <c r="AB394" s="162" t="s">
        <v>928</v>
      </c>
    </row>
    <row r="395" spans="28:28">
      <c r="AB395" s="162" t="s">
        <v>929</v>
      </c>
    </row>
    <row r="396" spans="28:28">
      <c r="AB396" s="162" t="s">
        <v>930</v>
      </c>
    </row>
    <row r="397" spans="28:28">
      <c r="AB397" s="162" t="s">
        <v>931</v>
      </c>
    </row>
    <row r="398" spans="28:28">
      <c r="AB398" s="162" t="s">
        <v>931</v>
      </c>
    </row>
    <row r="399" spans="28:28">
      <c r="AB399" s="162" t="s">
        <v>931</v>
      </c>
    </row>
    <row r="400" spans="28:28">
      <c r="AB400" s="162" t="s">
        <v>932</v>
      </c>
    </row>
    <row r="401" spans="28:28">
      <c r="AB401" s="162" t="s">
        <v>933</v>
      </c>
    </row>
    <row r="402" spans="28:28">
      <c r="AB402" s="162" t="s">
        <v>934</v>
      </c>
    </row>
    <row r="403" spans="28:28">
      <c r="AB403" s="162" t="s">
        <v>935</v>
      </c>
    </row>
    <row r="404" spans="28:28">
      <c r="AB404" s="162" t="s">
        <v>935</v>
      </c>
    </row>
    <row r="405" spans="28:28">
      <c r="AB405" s="162" t="s">
        <v>936</v>
      </c>
    </row>
    <row r="406" spans="28:28">
      <c r="AB406" s="162" t="s">
        <v>937</v>
      </c>
    </row>
    <row r="407" spans="28:28">
      <c r="AB407" s="162" t="s">
        <v>938</v>
      </c>
    </row>
    <row r="408" spans="28:28">
      <c r="AB408" s="162" t="s">
        <v>939</v>
      </c>
    </row>
    <row r="409" spans="28:28">
      <c r="AB409" s="162" t="s">
        <v>940</v>
      </c>
    </row>
    <row r="410" spans="28:28">
      <c r="AB410" s="162" t="s">
        <v>941</v>
      </c>
    </row>
    <row r="411" spans="28:28">
      <c r="AB411" s="162" t="s">
        <v>942</v>
      </c>
    </row>
    <row r="412" spans="28:28">
      <c r="AB412" s="162" t="s">
        <v>943</v>
      </c>
    </row>
    <row r="413" spans="28:28">
      <c r="AB413" s="162" t="s">
        <v>944</v>
      </c>
    </row>
    <row r="414" spans="28:28">
      <c r="AB414" s="162" t="s">
        <v>945</v>
      </c>
    </row>
    <row r="415" spans="28:28">
      <c r="AB415" s="162" t="s">
        <v>946</v>
      </c>
    </row>
    <row r="416" spans="28:28">
      <c r="AB416" s="162" t="s">
        <v>947</v>
      </c>
    </row>
    <row r="417" spans="28:28">
      <c r="AB417" s="162" t="s">
        <v>948</v>
      </c>
    </row>
    <row r="418" spans="28:28">
      <c r="AB418" s="162" t="s">
        <v>949</v>
      </c>
    </row>
    <row r="419" spans="28:28">
      <c r="AB419" s="162" t="s">
        <v>950</v>
      </c>
    </row>
    <row r="420" spans="28:28">
      <c r="AB420" s="162" t="s">
        <v>951</v>
      </c>
    </row>
    <row r="421" spans="28:28">
      <c r="AB421" s="162" t="s">
        <v>952</v>
      </c>
    </row>
    <row r="422" spans="28:28">
      <c r="AB422" s="162" t="s">
        <v>953</v>
      </c>
    </row>
    <row r="423" spans="28:28">
      <c r="AB423" s="162" t="s">
        <v>954</v>
      </c>
    </row>
    <row r="424" spans="28:28">
      <c r="AB424" s="162" t="s">
        <v>955</v>
      </c>
    </row>
    <row r="425" spans="28:28">
      <c r="AB425" s="162" t="s">
        <v>956</v>
      </c>
    </row>
    <row r="426" spans="28:28">
      <c r="AB426" s="162" t="s">
        <v>957</v>
      </c>
    </row>
    <row r="427" spans="28:28">
      <c r="AB427" s="162" t="s">
        <v>958</v>
      </c>
    </row>
    <row r="428" spans="28:28">
      <c r="AB428" s="162" t="s">
        <v>959</v>
      </c>
    </row>
    <row r="429" spans="28:28">
      <c r="AB429" s="162" t="s">
        <v>960</v>
      </c>
    </row>
    <row r="430" spans="28:28">
      <c r="AB430" s="162" t="s">
        <v>961</v>
      </c>
    </row>
    <row r="431" spans="28:28">
      <c r="AB431" s="162" t="s">
        <v>962</v>
      </c>
    </row>
    <row r="432" spans="28:28">
      <c r="AB432" s="162" t="s">
        <v>963</v>
      </c>
    </row>
    <row r="433" spans="28:28">
      <c r="AB433" s="162" t="s">
        <v>964</v>
      </c>
    </row>
    <row r="434" spans="28:28">
      <c r="AB434" s="162" t="s">
        <v>965</v>
      </c>
    </row>
    <row r="435" spans="28:28">
      <c r="AB435" s="162" t="s">
        <v>966</v>
      </c>
    </row>
    <row r="436" spans="28:28">
      <c r="AB436" s="162" t="s">
        <v>967</v>
      </c>
    </row>
    <row r="437" spans="28:28">
      <c r="AB437" s="162" t="s">
        <v>968</v>
      </c>
    </row>
    <row r="438" spans="28:28">
      <c r="AB438" s="162" t="s">
        <v>969</v>
      </c>
    </row>
    <row r="439" spans="28:28">
      <c r="AB439" s="162" t="s">
        <v>970</v>
      </c>
    </row>
    <row r="440" spans="28:28">
      <c r="AB440" s="162" t="s">
        <v>971</v>
      </c>
    </row>
    <row r="441" spans="28:28">
      <c r="AB441" s="162" t="s">
        <v>972</v>
      </c>
    </row>
    <row r="442" spans="28:28">
      <c r="AB442" s="162" t="s">
        <v>973</v>
      </c>
    </row>
    <row r="443" spans="28:28">
      <c r="AB443" s="162" t="s">
        <v>974</v>
      </c>
    </row>
    <row r="444" spans="28:28">
      <c r="AB444" s="162" t="s">
        <v>975</v>
      </c>
    </row>
    <row r="445" spans="28:28">
      <c r="AB445" s="162" t="s">
        <v>976</v>
      </c>
    </row>
    <row r="446" spans="28:28">
      <c r="AB446" s="162" t="s">
        <v>977</v>
      </c>
    </row>
    <row r="447" spans="28:28">
      <c r="AB447" s="162" t="s">
        <v>978</v>
      </c>
    </row>
    <row r="448" spans="28:28">
      <c r="AB448" s="162" t="s">
        <v>979</v>
      </c>
    </row>
    <row r="449" spans="28:28">
      <c r="AB449" s="162" t="s">
        <v>980</v>
      </c>
    </row>
    <row r="450" spans="28:28">
      <c r="AB450" s="162" t="s">
        <v>981</v>
      </c>
    </row>
    <row r="451" spans="28:28">
      <c r="AB451" s="162" t="s">
        <v>982</v>
      </c>
    </row>
    <row r="452" spans="28:28">
      <c r="AB452" s="162" t="s">
        <v>982</v>
      </c>
    </row>
    <row r="453" spans="28:28">
      <c r="AB453" s="162" t="s">
        <v>983</v>
      </c>
    </row>
    <row r="454" spans="28:28">
      <c r="AB454" s="162" t="s">
        <v>984</v>
      </c>
    </row>
    <row r="455" spans="28:28">
      <c r="AB455" s="162" t="s">
        <v>985</v>
      </c>
    </row>
    <row r="456" spans="28:28">
      <c r="AB456" s="162" t="s">
        <v>986</v>
      </c>
    </row>
    <row r="457" spans="28:28">
      <c r="AB457" s="162" t="s">
        <v>987</v>
      </c>
    </row>
    <row r="458" spans="28:28">
      <c r="AB458" s="162" t="s">
        <v>988</v>
      </c>
    </row>
    <row r="459" spans="28:28">
      <c r="AB459" s="162" t="s">
        <v>989</v>
      </c>
    </row>
    <row r="460" spans="28:28">
      <c r="AB460" s="162" t="s">
        <v>990</v>
      </c>
    </row>
    <row r="461" spans="28:28">
      <c r="AB461" s="162" t="s">
        <v>991</v>
      </c>
    </row>
    <row r="462" spans="28:28">
      <c r="AB462" s="162" t="s">
        <v>992</v>
      </c>
    </row>
    <row r="463" spans="28:28">
      <c r="AB463" s="162" t="s">
        <v>993</v>
      </c>
    </row>
    <row r="464" spans="28:28">
      <c r="AB464" s="162" t="s">
        <v>994</v>
      </c>
    </row>
    <row r="465" spans="28:28">
      <c r="AB465" s="162" t="s">
        <v>995</v>
      </c>
    </row>
    <row r="466" spans="28:28">
      <c r="AB466" s="162" t="s">
        <v>996</v>
      </c>
    </row>
    <row r="467" spans="28:28">
      <c r="AB467" s="162" t="s">
        <v>997</v>
      </c>
    </row>
    <row r="468" spans="28:28">
      <c r="AB468" s="162" t="s">
        <v>998</v>
      </c>
    </row>
    <row r="469" spans="28:28">
      <c r="AB469" s="162" t="s">
        <v>999</v>
      </c>
    </row>
    <row r="470" spans="28:28">
      <c r="AB470" s="162" t="s">
        <v>1000</v>
      </c>
    </row>
    <row r="471" spans="28:28">
      <c r="AB471" s="162" t="s">
        <v>1001</v>
      </c>
    </row>
    <row r="472" spans="28:28">
      <c r="AB472" s="162" t="s">
        <v>1002</v>
      </c>
    </row>
    <row r="473" spans="28:28">
      <c r="AB473" s="162" t="s">
        <v>1003</v>
      </c>
    </row>
    <row r="474" spans="28:28">
      <c r="AB474" s="162" t="s">
        <v>1004</v>
      </c>
    </row>
    <row r="475" spans="28:28">
      <c r="AB475" s="162" t="s">
        <v>1005</v>
      </c>
    </row>
    <row r="476" spans="28:28">
      <c r="AB476" s="162" t="s">
        <v>1006</v>
      </c>
    </row>
    <row r="477" spans="28:28">
      <c r="AB477" s="162" t="s">
        <v>1007</v>
      </c>
    </row>
    <row r="478" spans="28:28">
      <c r="AB478" s="162" t="s">
        <v>1008</v>
      </c>
    </row>
    <row r="479" spans="28:28">
      <c r="AB479" s="162" t="s">
        <v>1009</v>
      </c>
    </row>
    <row r="480" spans="28:28">
      <c r="AB480" s="162" t="s">
        <v>1010</v>
      </c>
    </row>
    <row r="481" spans="28:28">
      <c r="AB481" s="162" t="s">
        <v>1011</v>
      </c>
    </row>
    <row r="482" spans="28:28">
      <c r="AB482" s="162" t="s">
        <v>1012</v>
      </c>
    </row>
    <row r="483" spans="28:28">
      <c r="AB483" s="162" t="s">
        <v>1013</v>
      </c>
    </row>
    <row r="484" spans="28:28">
      <c r="AB484" s="162" t="s">
        <v>1013</v>
      </c>
    </row>
    <row r="485" spans="28:28">
      <c r="AB485" s="162" t="s">
        <v>1014</v>
      </c>
    </row>
    <row r="486" spans="28:28">
      <c r="AB486" s="162" t="s">
        <v>1015</v>
      </c>
    </row>
    <row r="487" spans="28:28">
      <c r="AB487" s="162" t="s">
        <v>1016</v>
      </c>
    </row>
    <row r="488" spans="28:28">
      <c r="AB488" s="162" t="s">
        <v>1017</v>
      </c>
    </row>
    <row r="489" spans="28:28">
      <c r="AB489" s="162" t="s">
        <v>1018</v>
      </c>
    </row>
    <row r="490" spans="28:28">
      <c r="AB490" s="162" t="s">
        <v>1019</v>
      </c>
    </row>
    <row r="491" spans="28:28">
      <c r="AB491" s="162" t="s">
        <v>1020</v>
      </c>
    </row>
    <row r="492" spans="28:28">
      <c r="AB492" s="162" t="s">
        <v>1021</v>
      </c>
    </row>
    <row r="493" spans="28:28">
      <c r="AB493" s="162" t="s">
        <v>1022</v>
      </c>
    </row>
    <row r="494" spans="28:28">
      <c r="AB494" s="162" t="s">
        <v>1023</v>
      </c>
    </row>
    <row r="495" spans="28:28">
      <c r="AB495" s="162" t="s">
        <v>1024</v>
      </c>
    </row>
    <row r="496" spans="28:28">
      <c r="AB496" s="162" t="s">
        <v>1024</v>
      </c>
    </row>
    <row r="497" spans="28:28">
      <c r="AB497" s="162" t="s">
        <v>1024</v>
      </c>
    </row>
    <row r="498" spans="28:28">
      <c r="AB498" s="162" t="s">
        <v>1024</v>
      </c>
    </row>
    <row r="499" spans="28:28">
      <c r="AB499" s="162" t="s">
        <v>1025</v>
      </c>
    </row>
    <row r="500" spans="28:28">
      <c r="AB500" s="162" t="s">
        <v>1026</v>
      </c>
    </row>
    <row r="501" spans="28:28">
      <c r="AB501" s="162" t="s">
        <v>1026</v>
      </c>
    </row>
    <row r="502" spans="28:28">
      <c r="AB502" s="162" t="s">
        <v>1027</v>
      </c>
    </row>
    <row r="503" spans="28:28">
      <c r="AB503" s="162" t="s">
        <v>1027</v>
      </c>
    </row>
    <row r="504" spans="28:28">
      <c r="AB504" s="162" t="s">
        <v>1027</v>
      </c>
    </row>
    <row r="505" spans="28:28">
      <c r="AB505" s="162" t="s">
        <v>1028</v>
      </c>
    </row>
    <row r="506" spans="28:28">
      <c r="AB506" s="162" t="s">
        <v>1029</v>
      </c>
    </row>
    <row r="507" spans="28:28">
      <c r="AB507" s="162" t="s">
        <v>1030</v>
      </c>
    </row>
    <row r="508" spans="28:28">
      <c r="AB508" s="162" t="s">
        <v>1031</v>
      </c>
    </row>
    <row r="509" spans="28:28">
      <c r="AB509" s="162" t="s">
        <v>1032</v>
      </c>
    </row>
    <row r="510" spans="28:28">
      <c r="AB510" s="162" t="s">
        <v>1033</v>
      </c>
    </row>
    <row r="511" spans="28:28">
      <c r="AB511" s="162" t="s">
        <v>1034</v>
      </c>
    </row>
    <row r="512" spans="28:28">
      <c r="AB512" s="162" t="s">
        <v>1035</v>
      </c>
    </row>
    <row r="513" spans="28:28">
      <c r="AB513" s="162" t="s">
        <v>1036</v>
      </c>
    </row>
    <row r="514" spans="28:28">
      <c r="AB514" s="162" t="s">
        <v>1037</v>
      </c>
    </row>
    <row r="515" spans="28:28">
      <c r="AB515" s="162" t="s">
        <v>1038</v>
      </c>
    </row>
    <row r="516" spans="28:28">
      <c r="AB516" s="162" t="s">
        <v>1039</v>
      </c>
    </row>
    <row r="517" spans="28:28">
      <c r="AB517" s="162" t="s">
        <v>1040</v>
      </c>
    </row>
    <row r="518" spans="28:28">
      <c r="AB518" s="162" t="s">
        <v>1041</v>
      </c>
    </row>
    <row r="519" spans="28:28">
      <c r="AB519" s="162" t="s">
        <v>1042</v>
      </c>
    </row>
    <row r="520" spans="28:28">
      <c r="AB520" s="162" t="s">
        <v>1043</v>
      </c>
    </row>
    <row r="521" spans="28:28">
      <c r="AB521" s="162" t="s">
        <v>1044</v>
      </c>
    </row>
    <row r="522" spans="28:28">
      <c r="AB522" s="162" t="s">
        <v>1045</v>
      </c>
    </row>
    <row r="523" spans="28:28">
      <c r="AB523" s="162" t="s">
        <v>1046</v>
      </c>
    </row>
    <row r="524" spans="28:28">
      <c r="AB524" s="162" t="s">
        <v>1047</v>
      </c>
    </row>
    <row r="525" spans="28:28">
      <c r="AB525" s="162" t="s">
        <v>1048</v>
      </c>
    </row>
    <row r="526" spans="28:28">
      <c r="AB526" s="162" t="s">
        <v>1049</v>
      </c>
    </row>
    <row r="527" spans="28:28">
      <c r="AB527" s="162" t="s">
        <v>1050</v>
      </c>
    </row>
    <row r="528" spans="28:28">
      <c r="AB528" s="162" t="s">
        <v>1051</v>
      </c>
    </row>
    <row r="529" spans="28:28">
      <c r="AB529" s="162" t="s">
        <v>1052</v>
      </c>
    </row>
    <row r="530" spans="28:28">
      <c r="AB530" s="162" t="s">
        <v>1053</v>
      </c>
    </row>
    <row r="531" spans="28:28">
      <c r="AB531" s="162" t="s">
        <v>1054</v>
      </c>
    </row>
    <row r="532" spans="28:28">
      <c r="AB532" s="162" t="s">
        <v>1055</v>
      </c>
    </row>
    <row r="533" spans="28:28">
      <c r="AB533" s="162" t="s">
        <v>1056</v>
      </c>
    </row>
    <row r="534" spans="28:28">
      <c r="AB534" s="162" t="s">
        <v>1057</v>
      </c>
    </row>
    <row r="535" spans="28:28">
      <c r="AB535" s="162" t="s">
        <v>1058</v>
      </c>
    </row>
    <row r="536" spans="28:28">
      <c r="AB536" s="162" t="s">
        <v>1059</v>
      </c>
    </row>
    <row r="537" spans="28:28">
      <c r="AB537" s="162" t="s">
        <v>1060</v>
      </c>
    </row>
    <row r="538" spans="28:28">
      <c r="AB538" s="162" t="s">
        <v>1061</v>
      </c>
    </row>
    <row r="539" spans="28:28">
      <c r="AB539" s="162" t="s">
        <v>1062</v>
      </c>
    </row>
    <row r="540" spans="28:28">
      <c r="AB540" s="162" t="s">
        <v>1063</v>
      </c>
    </row>
    <row r="541" spans="28:28">
      <c r="AB541" s="162" t="s">
        <v>1064</v>
      </c>
    </row>
    <row r="542" spans="28:28">
      <c r="AB542" s="162" t="s">
        <v>1065</v>
      </c>
    </row>
    <row r="543" spans="28:28">
      <c r="AB543" s="162" t="s">
        <v>1066</v>
      </c>
    </row>
    <row r="544" spans="28:28">
      <c r="AB544" s="162" t="s">
        <v>1067</v>
      </c>
    </row>
    <row r="545" spans="28:28">
      <c r="AB545" s="162" t="s">
        <v>1068</v>
      </c>
    </row>
    <row r="546" spans="28:28">
      <c r="AB546" s="162" t="s">
        <v>1069</v>
      </c>
    </row>
    <row r="547" spans="28:28">
      <c r="AB547" s="162" t="s">
        <v>1070</v>
      </c>
    </row>
    <row r="548" spans="28:28">
      <c r="AB548" s="162" t="s">
        <v>1071</v>
      </c>
    </row>
    <row r="549" spans="28:28">
      <c r="AB549" s="162" t="s">
        <v>1072</v>
      </c>
    </row>
    <row r="550" spans="28:28">
      <c r="AB550" s="162" t="s">
        <v>1073</v>
      </c>
    </row>
    <row r="551" spans="28:28">
      <c r="AB551" s="162" t="s">
        <v>1074</v>
      </c>
    </row>
    <row r="552" spans="28:28">
      <c r="AB552" s="162" t="s">
        <v>1075</v>
      </c>
    </row>
    <row r="553" spans="28:28">
      <c r="AB553" s="162" t="s">
        <v>1076</v>
      </c>
    </row>
    <row r="554" spans="28:28">
      <c r="AB554" s="162" t="s">
        <v>1077</v>
      </c>
    </row>
    <row r="555" spans="28:28">
      <c r="AB555" s="162" t="s">
        <v>1078</v>
      </c>
    </row>
    <row r="556" spans="28:28">
      <c r="AB556" s="162" t="s">
        <v>1079</v>
      </c>
    </row>
    <row r="557" spans="28:28">
      <c r="AB557" s="162" t="s">
        <v>1080</v>
      </c>
    </row>
    <row r="558" spans="28:28">
      <c r="AB558" s="162" t="s">
        <v>1081</v>
      </c>
    </row>
    <row r="559" spans="28:28">
      <c r="AB559" s="162" t="s">
        <v>1082</v>
      </c>
    </row>
    <row r="560" spans="28:28">
      <c r="AB560" s="162" t="s">
        <v>1083</v>
      </c>
    </row>
    <row r="561" spans="28:28">
      <c r="AB561" s="162" t="s">
        <v>1084</v>
      </c>
    </row>
    <row r="562" spans="28:28">
      <c r="AB562" s="162" t="s">
        <v>1085</v>
      </c>
    </row>
    <row r="563" spans="28:28">
      <c r="AB563" s="162" t="s">
        <v>1086</v>
      </c>
    </row>
    <row r="564" spans="28:28">
      <c r="AB564" s="162" t="s">
        <v>1087</v>
      </c>
    </row>
    <row r="565" spans="28:28">
      <c r="AB565" s="162" t="s">
        <v>1088</v>
      </c>
    </row>
    <row r="566" spans="28:28">
      <c r="AB566" s="162" t="s">
        <v>1089</v>
      </c>
    </row>
    <row r="567" spans="28:28">
      <c r="AB567" s="162" t="s">
        <v>1090</v>
      </c>
    </row>
    <row r="568" spans="28:28">
      <c r="AB568" s="162" t="s">
        <v>1091</v>
      </c>
    </row>
    <row r="569" spans="28:28">
      <c r="AB569" s="162" t="s">
        <v>1091</v>
      </c>
    </row>
    <row r="570" spans="28:28">
      <c r="AB570" s="162" t="s">
        <v>1092</v>
      </c>
    </row>
    <row r="571" spans="28:28">
      <c r="AB571" s="162" t="s">
        <v>1093</v>
      </c>
    </row>
    <row r="572" spans="28:28">
      <c r="AB572" s="162" t="s">
        <v>1094</v>
      </c>
    </row>
    <row r="573" spans="28:28">
      <c r="AB573" s="162" t="s">
        <v>1095</v>
      </c>
    </row>
    <row r="574" spans="28:28">
      <c r="AB574" s="162" t="s">
        <v>1096</v>
      </c>
    </row>
    <row r="575" spans="28:28">
      <c r="AB575" s="162" t="s">
        <v>1097</v>
      </c>
    </row>
    <row r="576" spans="28:28">
      <c r="AB576" s="162" t="s">
        <v>1098</v>
      </c>
    </row>
    <row r="577" spans="16:28">
      <c r="AB577" s="162" t="s">
        <v>1099</v>
      </c>
    </row>
    <row r="578" spans="16:28">
      <c r="AB578" s="162" t="s">
        <v>1100</v>
      </c>
    </row>
    <row r="579" spans="16:28">
      <c r="AB579" s="162" t="s">
        <v>1101</v>
      </c>
    </row>
    <row r="580" spans="16:28">
      <c r="AB580" s="162" t="s">
        <v>1102</v>
      </c>
    </row>
    <row r="581" spans="16:28">
      <c r="AB581" s="162" t="s">
        <v>1103</v>
      </c>
    </row>
    <row r="582" spans="16:28">
      <c r="AB582" s="162" t="s">
        <v>1104</v>
      </c>
    </row>
    <row r="583" spans="16:28">
      <c r="AB583" s="162" t="s">
        <v>1105</v>
      </c>
    </row>
    <row r="584" spans="16:28">
      <c r="AB584" s="162" t="s">
        <v>1106</v>
      </c>
    </row>
    <row r="585" spans="16:28">
      <c r="AB585" s="162" t="s">
        <v>1107</v>
      </c>
    </row>
    <row r="586" spans="16:28">
      <c r="P586" t="s">
        <v>111</v>
      </c>
      <c r="AB586" s="162" t="s">
        <v>1108</v>
      </c>
    </row>
    <row r="587" spans="16:28">
      <c r="AB587" s="162" t="s">
        <v>1109</v>
      </c>
    </row>
    <row r="588" spans="16:28">
      <c r="AB588" s="162" t="s">
        <v>1110</v>
      </c>
    </row>
    <row r="589" spans="16:28">
      <c r="AB589" s="162" t="s">
        <v>1110</v>
      </c>
    </row>
    <row r="590" spans="16:28">
      <c r="AB590" s="162" t="s">
        <v>1111</v>
      </c>
    </row>
    <row r="591" spans="16:28">
      <c r="AB591" s="162" t="s">
        <v>1112</v>
      </c>
    </row>
    <row r="592" spans="16:28">
      <c r="AB592" s="162" t="s">
        <v>1113</v>
      </c>
    </row>
    <row r="593" spans="28:28">
      <c r="AB593" s="162" t="s">
        <v>1114</v>
      </c>
    </row>
    <row r="594" spans="28:28">
      <c r="AB594" s="162" t="s">
        <v>1114</v>
      </c>
    </row>
    <row r="595" spans="28:28">
      <c r="AB595" s="162" t="s">
        <v>1115</v>
      </c>
    </row>
    <row r="596" spans="28:28">
      <c r="AB596" s="162" t="s">
        <v>1116</v>
      </c>
    </row>
    <row r="597" spans="28:28">
      <c r="AB597" s="162" t="s">
        <v>1117</v>
      </c>
    </row>
    <row r="598" spans="28:28">
      <c r="AB598" s="162" t="s">
        <v>1118</v>
      </c>
    </row>
    <row r="599" spans="28:28">
      <c r="AB599" s="162" t="s">
        <v>1119</v>
      </c>
    </row>
    <row r="600" spans="28:28">
      <c r="AB600" s="162" t="s">
        <v>1120</v>
      </c>
    </row>
    <row r="601" spans="28:28">
      <c r="AB601" s="162" t="s">
        <v>559</v>
      </c>
    </row>
    <row r="602" spans="28:28">
      <c r="AB602" s="162" t="s">
        <v>559</v>
      </c>
    </row>
    <row r="603" spans="28:28">
      <c r="AB603" s="162" t="s">
        <v>559</v>
      </c>
    </row>
    <row r="604" spans="28:28">
      <c r="AB604" s="162" t="s">
        <v>1121</v>
      </c>
    </row>
    <row r="605" spans="28:28">
      <c r="AB605" s="162" t="s">
        <v>1122</v>
      </c>
    </row>
    <row r="606" spans="28:28">
      <c r="AB606" s="162" t="s">
        <v>1123</v>
      </c>
    </row>
    <row r="607" spans="28:28">
      <c r="AB607" s="162" t="s">
        <v>1124</v>
      </c>
    </row>
    <row r="608" spans="28:28">
      <c r="AB608" s="162" t="s">
        <v>1125</v>
      </c>
    </row>
    <row r="609" spans="28:28">
      <c r="AB609" s="162" t="s">
        <v>1126</v>
      </c>
    </row>
    <row r="610" spans="28:28">
      <c r="AB610" s="162" t="s">
        <v>1127</v>
      </c>
    </row>
    <row r="611" spans="28:28">
      <c r="AB611" s="162" t="s">
        <v>1128</v>
      </c>
    </row>
    <row r="612" spans="28:28">
      <c r="AB612" s="162" t="s">
        <v>1129</v>
      </c>
    </row>
    <row r="613" spans="28:28">
      <c r="AB613" s="162" t="s">
        <v>1130</v>
      </c>
    </row>
    <row r="614" spans="28:28">
      <c r="AB614" s="162" t="s">
        <v>1131</v>
      </c>
    </row>
    <row r="615" spans="28:28">
      <c r="AB615" s="162" t="s">
        <v>1132</v>
      </c>
    </row>
    <row r="616" spans="28:28">
      <c r="AB616" s="162" t="s">
        <v>1133</v>
      </c>
    </row>
    <row r="617" spans="28:28">
      <c r="AB617" s="162" t="s">
        <v>1134</v>
      </c>
    </row>
    <row r="618" spans="28:28">
      <c r="AB618" s="162" t="s">
        <v>1135</v>
      </c>
    </row>
    <row r="619" spans="28:28">
      <c r="AB619" s="162" t="s">
        <v>1136</v>
      </c>
    </row>
    <row r="620" spans="28:28">
      <c r="AB620" s="162" t="s">
        <v>1137</v>
      </c>
    </row>
    <row r="621" spans="28:28">
      <c r="AB621" s="162" t="s">
        <v>1138</v>
      </c>
    </row>
    <row r="622" spans="28:28">
      <c r="AB622" s="162" t="s">
        <v>1139</v>
      </c>
    </row>
    <row r="623" spans="28:28">
      <c r="AB623" s="162" t="s">
        <v>1140</v>
      </c>
    </row>
    <row r="624" spans="28:28">
      <c r="AB624" s="162" t="s">
        <v>1141</v>
      </c>
    </row>
    <row r="625" spans="28:28">
      <c r="AB625" s="162" t="s">
        <v>1142</v>
      </c>
    </row>
    <row r="626" spans="28:28">
      <c r="AB626" s="162" t="s">
        <v>1143</v>
      </c>
    </row>
    <row r="627" spans="28:28">
      <c r="AB627" s="162" t="s">
        <v>1144</v>
      </c>
    </row>
    <row r="628" spans="28:28">
      <c r="AB628" s="162" t="s">
        <v>1145</v>
      </c>
    </row>
    <row r="629" spans="28:28">
      <c r="AB629" s="162" t="s">
        <v>1146</v>
      </c>
    </row>
    <row r="630" spans="28:28">
      <c r="AB630" s="162" t="s">
        <v>1147</v>
      </c>
    </row>
    <row r="631" spans="28:28">
      <c r="AB631" s="162" t="s">
        <v>1148</v>
      </c>
    </row>
    <row r="632" spans="28:28">
      <c r="AB632" s="162" t="s">
        <v>1149</v>
      </c>
    </row>
    <row r="633" spans="28:28">
      <c r="AB633" s="162" t="s">
        <v>1150</v>
      </c>
    </row>
    <row r="634" spans="28:28">
      <c r="AB634" s="162" t="s">
        <v>1151</v>
      </c>
    </row>
    <row r="635" spans="28:28">
      <c r="AB635" s="162" t="s">
        <v>1152</v>
      </c>
    </row>
    <row r="636" spans="28:28">
      <c r="AB636" s="162" t="s">
        <v>1153</v>
      </c>
    </row>
    <row r="637" spans="28:28">
      <c r="AB637" s="162" t="s">
        <v>1154</v>
      </c>
    </row>
    <row r="638" spans="28:28">
      <c r="AB638" s="162" t="s">
        <v>1155</v>
      </c>
    </row>
    <row r="639" spans="28:28">
      <c r="AB639" s="162" t="s">
        <v>1156</v>
      </c>
    </row>
    <row r="640" spans="28:28">
      <c r="AB640" s="162" t="s">
        <v>1157</v>
      </c>
    </row>
    <row r="641" spans="28:28">
      <c r="AB641" s="162" t="s">
        <v>1158</v>
      </c>
    </row>
    <row r="642" spans="28:28">
      <c r="AB642" s="162" t="s">
        <v>1159</v>
      </c>
    </row>
    <row r="643" spans="28:28">
      <c r="AB643" s="162" t="s">
        <v>1159</v>
      </c>
    </row>
    <row r="644" spans="28:28">
      <c r="AB644" s="162" t="s">
        <v>1160</v>
      </c>
    </row>
    <row r="645" spans="28:28">
      <c r="AB645" s="162" t="s">
        <v>1161</v>
      </c>
    </row>
    <row r="646" spans="28:28">
      <c r="AB646" s="162" t="s">
        <v>1162</v>
      </c>
    </row>
    <row r="647" spans="28:28">
      <c r="AB647" s="162" t="s">
        <v>1163</v>
      </c>
    </row>
    <row r="648" spans="28:28">
      <c r="AB648" s="162" t="s">
        <v>1164</v>
      </c>
    </row>
    <row r="649" spans="28:28">
      <c r="AB649" s="162" t="s">
        <v>1165</v>
      </c>
    </row>
    <row r="650" spans="28:28">
      <c r="AB650" s="162" t="s">
        <v>1166</v>
      </c>
    </row>
    <row r="651" spans="28:28">
      <c r="AB651" s="162" t="s">
        <v>1166</v>
      </c>
    </row>
    <row r="652" spans="28:28">
      <c r="AB652" s="162" t="s">
        <v>1167</v>
      </c>
    </row>
    <row r="653" spans="28:28">
      <c r="AB653" s="162" t="s">
        <v>1168</v>
      </c>
    </row>
    <row r="654" spans="28:28">
      <c r="AB654" s="162" t="s">
        <v>1169</v>
      </c>
    </row>
    <row r="655" spans="28:28">
      <c r="AB655" s="162" t="s">
        <v>1170</v>
      </c>
    </row>
    <row r="656" spans="28:28">
      <c r="AB656" s="162" t="s">
        <v>1171</v>
      </c>
    </row>
    <row r="657" spans="28:28">
      <c r="AB657" s="162" t="s">
        <v>1172</v>
      </c>
    </row>
    <row r="658" spans="28:28">
      <c r="AB658" s="162" t="s">
        <v>1173</v>
      </c>
    </row>
    <row r="659" spans="28:28">
      <c r="AB659" s="162" t="s">
        <v>1174</v>
      </c>
    </row>
    <row r="660" spans="28:28">
      <c r="AB660" s="162" t="s">
        <v>1175</v>
      </c>
    </row>
    <row r="661" spans="28:28">
      <c r="AB661" s="162" t="s">
        <v>1176</v>
      </c>
    </row>
    <row r="662" spans="28:28">
      <c r="AB662" s="162" t="s">
        <v>1177</v>
      </c>
    </row>
    <row r="663" spans="28:28">
      <c r="AB663" s="162" t="s">
        <v>1178</v>
      </c>
    </row>
    <row r="664" spans="28:28">
      <c r="AB664" s="162" t="s">
        <v>1179</v>
      </c>
    </row>
    <row r="665" spans="28:28">
      <c r="AB665" s="162" t="s">
        <v>1180</v>
      </c>
    </row>
    <row r="666" spans="28:28">
      <c r="AB666" s="162" t="s">
        <v>1181</v>
      </c>
    </row>
    <row r="667" spans="28:28">
      <c r="AB667" s="162" t="s">
        <v>1182</v>
      </c>
    </row>
    <row r="668" spans="28:28">
      <c r="AB668" s="162" t="s">
        <v>1183</v>
      </c>
    </row>
    <row r="669" spans="28:28">
      <c r="AB669" s="162" t="s">
        <v>1184</v>
      </c>
    </row>
    <row r="670" spans="28:28">
      <c r="AB670" s="162" t="s">
        <v>1185</v>
      </c>
    </row>
    <row r="671" spans="28:28">
      <c r="AB671" s="162" t="s">
        <v>1186</v>
      </c>
    </row>
    <row r="672" spans="28:28">
      <c r="AB672" s="162" t="s">
        <v>1187</v>
      </c>
    </row>
    <row r="673" spans="28:28">
      <c r="AB673" s="162" t="s">
        <v>1188</v>
      </c>
    </row>
    <row r="674" spans="28:28">
      <c r="AB674" s="162" t="s">
        <v>1189</v>
      </c>
    </row>
    <row r="675" spans="28:28">
      <c r="AB675" s="162" t="s">
        <v>1190</v>
      </c>
    </row>
    <row r="676" spans="28:28">
      <c r="AB676" s="162" t="s">
        <v>1191</v>
      </c>
    </row>
    <row r="677" spans="28:28">
      <c r="AB677" s="162" t="s">
        <v>1192</v>
      </c>
    </row>
    <row r="678" spans="28:28">
      <c r="AB678" s="162" t="s">
        <v>1193</v>
      </c>
    </row>
    <row r="679" spans="28:28">
      <c r="AB679" s="162" t="s">
        <v>1194</v>
      </c>
    </row>
    <row r="680" spans="28:28">
      <c r="AB680" s="162" t="s">
        <v>1195</v>
      </c>
    </row>
    <row r="681" spans="28:28">
      <c r="AB681" s="162" t="s">
        <v>1196</v>
      </c>
    </row>
    <row r="682" spans="28:28">
      <c r="AB682" s="162" t="s">
        <v>1197</v>
      </c>
    </row>
    <row r="683" spans="28:28">
      <c r="AB683" s="162" t="s">
        <v>1198</v>
      </c>
    </row>
    <row r="684" spans="28:28">
      <c r="AB684" s="162" t="s">
        <v>1199</v>
      </c>
    </row>
    <row r="685" spans="28:28">
      <c r="AB685" s="162" t="s">
        <v>1200</v>
      </c>
    </row>
    <row r="686" spans="28:28">
      <c r="AB686" s="162" t="s">
        <v>1201</v>
      </c>
    </row>
    <row r="687" spans="28:28">
      <c r="AB687" s="162" t="s">
        <v>1202</v>
      </c>
    </row>
    <row r="688" spans="28:28">
      <c r="AB688" s="162" t="s">
        <v>1203</v>
      </c>
    </row>
    <row r="689" spans="28:28">
      <c r="AB689" s="162" t="s">
        <v>1204</v>
      </c>
    </row>
    <row r="690" spans="28:28">
      <c r="AB690" s="162" t="s">
        <v>1205</v>
      </c>
    </row>
    <row r="691" spans="28:28">
      <c r="AB691" s="162" t="s">
        <v>1206</v>
      </c>
    </row>
    <row r="692" spans="28:28">
      <c r="AB692" s="162" t="s">
        <v>1207</v>
      </c>
    </row>
    <row r="693" spans="28:28">
      <c r="AB693" s="162" t="s">
        <v>1208</v>
      </c>
    </row>
    <row r="694" spans="28:28">
      <c r="AB694" s="162" t="s">
        <v>1209</v>
      </c>
    </row>
    <row r="695" spans="28:28">
      <c r="AB695" s="162" t="s">
        <v>1210</v>
      </c>
    </row>
    <row r="696" spans="28:28">
      <c r="AB696" s="162" t="s">
        <v>1211</v>
      </c>
    </row>
    <row r="697" spans="28:28">
      <c r="AB697" s="162" t="s">
        <v>1212</v>
      </c>
    </row>
    <row r="698" spans="28:28">
      <c r="AB698" s="162" t="s">
        <v>1213</v>
      </c>
    </row>
    <row r="699" spans="28:28">
      <c r="AB699" s="162" t="s">
        <v>1214</v>
      </c>
    </row>
    <row r="700" spans="28:28">
      <c r="AB700" s="162" t="s">
        <v>1215</v>
      </c>
    </row>
    <row r="701" spans="28:28">
      <c r="AB701" s="162" t="s">
        <v>1216</v>
      </c>
    </row>
    <row r="702" spans="28:28">
      <c r="AB702" s="162" t="s">
        <v>1217</v>
      </c>
    </row>
    <row r="703" spans="28:28">
      <c r="AB703" s="162" t="s">
        <v>1218</v>
      </c>
    </row>
    <row r="704" spans="28:28">
      <c r="AB704" s="162" t="s">
        <v>1219</v>
      </c>
    </row>
    <row r="705" spans="28:28">
      <c r="AB705" s="162" t="s">
        <v>1219</v>
      </c>
    </row>
    <row r="706" spans="28:28">
      <c r="AB706" s="162" t="s">
        <v>1220</v>
      </c>
    </row>
    <row r="707" spans="28:28">
      <c r="AB707" s="162" t="s">
        <v>1221</v>
      </c>
    </row>
    <row r="708" spans="28:28">
      <c r="AB708" s="162" t="s">
        <v>1222</v>
      </c>
    </row>
    <row r="709" spans="28:28">
      <c r="AB709" s="162" t="s">
        <v>1223</v>
      </c>
    </row>
    <row r="710" spans="28:28">
      <c r="AB710" s="162" t="s">
        <v>1224</v>
      </c>
    </row>
    <row r="711" spans="28:28">
      <c r="AB711" s="162" t="s">
        <v>1225</v>
      </c>
    </row>
    <row r="712" spans="28:28">
      <c r="AB712" s="162" t="s">
        <v>1226</v>
      </c>
    </row>
    <row r="713" spans="28:28">
      <c r="AB713" s="162" t="s">
        <v>1227</v>
      </c>
    </row>
    <row r="714" spans="28:28">
      <c r="AB714" s="162" t="s">
        <v>1228</v>
      </c>
    </row>
    <row r="715" spans="28:28">
      <c r="AB715" s="162" t="s">
        <v>1229</v>
      </c>
    </row>
    <row r="716" spans="28:28">
      <c r="AB716" s="162" t="s">
        <v>1230</v>
      </c>
    </row>
    <row r="717" spans="28:28">
      <c r="AB717" s="162" t="s">
        <v>1231</v>
      </c>
    </row>
    <row r="718" spans="28:28">
      <c r="AB718" s="162" t="s">
        <v>1232</v>
      </c>
    </row>
    <row r="719" spans="28:28">
      <c r="AB719" s="162" t="s">
        <v>1233</v>
      </c>
    </row>
    <row r="720" spans="28:28">
      <c r="AB720" s="162" t="s">
        <v>1234</v>
      </c>
    </row>
    <row r="721" spans="28:28">
      <c r="AB721" s="162" t="s">
        <v>1234</v>
      </c>
    </row>
    <row r="722" spans="28:28">
      <c r="AB722" s="162" t="s">
        <v>1235</v>
      </c>
    </row>
    <row r="723" spans="28:28">
      <c r="AB723" s="162" t="s">
        <v>1236</v>
      </c>
    </row>
    <row r="724" spans="28:28">
      <c r="AB724" s="162" t="s">
        <v>1237</v>
      </c>
    </row>
    <row r="725" spans="28:28">
      <c r="AB725" s="162" t="s">
        <v>1238</v>
      </c>
    </row>
    <row r="726" spans="28:28">
      <c r="AB726" s="162" t="s">
        <v>1239</v>
      </c>
    </row>
    <row r="727" spans="28:28">
      <c r="AB727" s="162" t="s">
        <v>1240</v>
      </c>
    </row>
    <row r="728" spans="28:28">
      <c r="AB728" s="162" t="s">
        <v>1241</v>
      </c>
    </row>
    <row r="729" spans="28:28">
      <c r="AB729" s="162" t="s">
        <v>1242</v>
      </c>
    </row>
    <row r="730" spans="28:28">
      <c r="AB730" s="162" t="s">
        <v>1243</v>
      </c>
    </row>
    <row r="731" spans="28:28">
      <c r="AB731" s="162" t="s">
        <v>1244</v>
      </c>
    </row>
    <row r="732" spans="28:28">
      <c r="AB732" s="162" t="s">
        <v>1245</v>
      </c>
    </row>
    <row r="733" spans="28:28">
      <c r="AB733" s="162" t="s">
        <v>1246</v>
      </c>
    </row>
    <row r="734" spans="28:28">
      <c r="AB734" s="162" t="s">
        <v>1246</v>
      </c>
    </row>
    <row r="735" spans="28:28">
      <c r="AB735" s="162" t="s">
        <v>1247</v>
      </c>
    </row>
    <row r="736" spans="28:28">
      <c r="AB736" s="162" t="s">
        <v>1248</v>
      </c>
    </row>
    <row r="737" spans="28:28">
      <c r="AB737" s="162" t="s">
        <v>1249</v>
      </c>
    </row>
    <row r="738" spans="28:28">
      <c r="AB738" s="162" t="s">
        <v>1249</v>
      </c>
    </row>
    <row r="739" spans="28:28">
      <c r="AB739" s="162" t="s">
        <v>1250</v>
      </c>
    </row>
    <row r="740" spans="28:28">
      <c r="AB740" s="162" t="s">
        <v>1251</v>
      </c>
    </row>
    <row r="741" spans="28:28">
      <c r="AB741" s="162" t="s">
        <v>1252</v>
      </c>
    </row>
    <row r="742" spans="28:28">
      <c r="AB742" s="162" t="s">
        <v>1253</v>
      </c>
    </row>
    <row r="743" spans="28:28">
      <c r="AB743" s="162" t="s">
        <v>1254</v>
      </c>
    </row>
    <row r="744" spans="28:28">
      <c r="AB744" s="162" t="s">
        <v>1255</v>
      </c>
    </row>
    <row r="745" spans="28:28">
      <c r="AB745" s="162" t="s">
        <v>1256</v>
      </c>
    </row>
    <row r="746" spans="28:28">
      <c r="AB746" s="162" t="s">
        <v>1257</v>
      </c>
    </row>
    <row r="747" spans="28:28">
      <c r="AB747" s="162" t="s">
        <v>1258</v>
      </c>
    </row>
    <row r="748" spans="28:28">
      <c r="AB748" s="162" t="s">
        <v>1259</v>
      </c>
    </row>
    <row r="749" spans="28:28">
      <c r="AB749" s="162" t="s">
        <v>1260</v>
      </c>
    </row>
    <row r="750" spans="28:28">
      <c r="AB750" s="162" t="s">
        <v>1261</v>
      </c>
    </row>
    <row r="751" spans="28:28">
      <c r="AB751" s="162" t="s">
        <v>1262</v>
      </c>
    </row>
    <row r="752" spans="28:28">
      <c r="AB752" s="162" t="s">
        <v>1263</v>
      </c>
    </row>
    <row r="753" spans="28:28">
      <c r="AB753" s="162" t="s">
        <v>1264</v>
      </c>
    </row>
    <row r="754" spans="28:28">
      <c r="AB754" s="162" t="s">
        <v>1265</v>
      </c>
    </row>
    <row r="755" spans="28:28">
      <c r="AB755" s="162" t="s">
        <v>1266</v>
      </c>
    </row>
    <row r="756" spans="28:28">
      <c r="AB756" s="162" t="s">
        <v>1267</v>
      </c>
    </row>
    <row r="757" spans="28:28">
      <c r="AB757" s="162" t="s">
        <v>1268</v>
      </c>
    </row>
    <row r="758" spans="28:28">
      <c r="AB758" s="162" t="s">
        <v>1269</v>
      </c>
    </row>
    <row r="759" spans="28:28">
      <c r="AB759" s="162" t="s">
        <v>1270</v>
      </c>
    </row>
    <row r="760" spans="28:28">
      <c r="AB760" s="162" t="s">
        <v>1271</v>
      </c>
    </row>
    <row r="761" spans="28:28">
      <c r="AB761" s="162" t="s">
        <v>1272</v>
      </c>
    </row>
    <row r="762" spans="28:28">
      <c r="AB762" s="162" t="s">
        <v>1273</v>
      </c>
    </row>
    <row r="763" spans="28:28">
      <c r="AB763" s="162" t="s">
        <v>1273</v>
      </c>
    </row>
    <row r="764" spans="28:28">
      <c r="AB764" s="162" t="s">
        <v>1274</v>
      </c>
    </row>
    <row r="765" spans="28:28">
      <c r="AB765" s="162" t="s">
        <v>1275</v>
      </c>
    </row>
    <row r="766" spans="28:28">
      <c r="AB766" s="162" t="s">
        <v>1275</v>
      </c>
    </row>
    <row r="767" spans="28:28">
      <c r="AB767" s="162" t="s">
        <v>1276</v>
      </c>
    </row>
    <row r="768" spans="28:28">
      <c r="AB768" s="162" t="s">
        <v>1277</v>
      </c>
    </row>
    <row r="769" spans="28:28">
      <c r="AB769" s="162" t="s">
        <v>1278</v>
      </c>
    </row>
    <row r="770" spans="28:28">
      <c r="AB770" s="162" t="s">
        <v>1279</v>
      </c>
    </row>
    <row r="771" spans="28:28">
      <c r="AB771" s="162" t="s">
        <v>1280</v>
      </c>
    </row>
    <row r="772" spans="28:28">
      <c r="AB772" s="162" t="s">
        <v>1281</v>
      </c>
    </row>
    <row r="773" spans="28:28">
      <c r="AB773" s="162" t="s">
        <v>1282</v>
      </c>
    </row>
    <row r="774" spans="28:28">
      <c r="AB774" s="162" t="s">
        <v>1283</v>
      </c>
    </row>
    <row r="775" spans="28:28">
      <c r="AB775" s="162" t="s">
        <v>1283</v>
      </c>
    </row>
    <row r="776" spans="28:28">
      <c r="AB776" s="162" t="s">
        <v>1284</v>
      </c>
    </row>
    <row r="777" spans="28:28">
      <c r="AB777" s="162" t="s">
        <v>1284</v>
      </c>
    </row>
    <row r="778" spans="28:28">
      <c r="AB778" s="162" t="s">
        <v>563</v>
      </c>
    </row>
    <row r="779" spans="28:28">
      <c r="AB779" s="162" t="s">
        <v>1285</v>
      </c>
    </row>
    <row r="780" spans="28:28">
      <c r="AB780" s="162" t="s">
        <v>1286</v>
      </c>
    </row>
    <row r="781" spans="28:28">
      <c r="AB781" s="162" t="s">
        <v>1287</v>
      </c>
    </row>
    <row r="782" spans="28:28">
      <c r="AB782" s="162" t="s">
        <v>1288</v>
      </c>
    </row>
    <row r="783" spans="28:28">
      <c r="AB783" s="162" t="s">
        <v>1289</v>
      </c>
    </row>
    <row r="784" spans="28:28">
      <c r="AB784" s="162" t="s">
        <v>1290</v>
      </c>
    </row>
    <row r="785" spans="28:28">
      <c r="AB785" s="162" t="s">
        <v>1291</v>
      </c>
    </row>
    <row r="786" spans="28:28">
      <c r="AB786" s="162" t="s">
        <v>1292</v>
      </c>
    </row>
    <row r="787" spans="28:28">
      <c r="AB787" s="162" t="s">
        <v>1293</v>
      </c>
    </row>
    <row r="788" spans="28:28">
      <c r="AB788" s="162" t="s">
        <v>1294</v>
      </c>
    </row>
    <row r="789" spans="28:28">
      <c r="AB789" s="162" t="s">
        <v>1294</v>
      </c>
    </row>
    <row r="790" spans="28:28">
      <c r="AB790" s="162" t="s">
        <v>1294</v>
      </c>
    </row>
    <row r="791" spans="28:28">
      <c r="AB791" s="162" t="s">
        <v>1295</v>
      </c>
    </row>
    <row r="792" spans="28:28">
      <c r="AB792" s="162" t="s">
        <v>1296</v>
      </c>
    </row>
    <row r="793" spans="28:28">
      <c r="AB793" s="162" t="s">
        <v>1297</v>
      </c>
    </row>
    <row r="794" spans="28:28">
      <c r="AB794" s="162" t="s">
        <v>1298</v>
      </c>
    </row>
    <row r="795" spans="28:28">
      <c r="AB795" s="162" t="s">
        <v>1299</v>
      </c>
    </row>
    <row r="796" spans="28:28">
      <c r="AB796" s="162" t="s">
        <v>1300</v>
      </c>
    </row>
    <row r="797" spans="28:28">
      <c r="AB797" s="162" t="s">
        <v>1301</v>
      </c>
    </row>
    <row r="798" spans="28:28">
      <c r="AB798" s="162" t="s">
        <v>1302</v>
      </c>
    </row>
    <row r="799" spans="28:28">
      <c r="AB799" s="162" t="s">
        <v>1302</v>
      </c>
    </row>
    <row r="800" spans="28:28">
      <c r="AB800" s="162" t="s">
        <v>1303</v>
      </c>
    </row>
    <row r="801" spans="28:28">
      <c r="AB801" s="162" t="s">
        <v>1304</v>
      </c>
    </row>
    <row r="802" spans="28:28">
      <c r="AB802" s="162" t="s">
        <v>1305</v>
      </c>
    </row>
    <row r="803" spans="28:28">
      <c r="AB803" s="162" t="s">
        <v>1306</v>
      </c>
    </row>
    <row r="804" spans="28:28">
      <c r="AB804" s="162" t="s">
        <v>1307</v>
      </c>
    </row>
    <row r="805" spans="28:28">
      <c r="AB805" s="162" t="s">
        <v>1308</v>
      </c>
    </row>
    <row r="806" spans="28:28">
      <c r="AB806" s="162" t="s">
        <v>1309</v>
      </c>
    </row>
    <row r="807" spans="28:28">
      <c r="AB807" s="162" t="s">
        <v>1310</v>
      </c>
    </row>
    <row r="808" spans="28:28">
      <c r="AB808" s="162" t="s">
        <v>1311</v>
      </c>
    </row>
    <row r="809" spans="28:28">
      <c r="AB809" s="162" t="s">
        <v>1312</v>
      </c>
    </row>
    <row r="810" spans="28:28">
      <c r="AB810" s="162" t="s">
        <v>1313</v>
      </c>
    </row>
    <row r="811" spans="28:28">
      <c r="AB811" s="162" t="s">
        <v>1313</v>
      </c>
    </row>
    <row r="812" spans="28:28">
      <c r="AB812" s="162" t="s">
        <v>1314</v>
      </c>
    </row>
    <row r="813" spans="28:28">
      <c r="AB813" s="162" t="s">
        <v>1315</v>
      </c>
    </row>
    <row r="814" spans="28:28">
      <c r="AB814" s="162" t="s">
        <v>1316</v>
      </c>
    </row>
    <row r="815" spans="28:28">
      <c r="AB815" s="162" t="s">
        <v>1317</v>
      </c>
    </row>
    <row r="816" spans="28:28">
      <c r="AB816" s="162" t="s">
        <v>1318</v>
      </c>
    </row>
    <row r="817" spans="28:28">
      <c r="AB817" s="162" t="s">
        <v>1319</v>
      </c>
    </row>
    <row r="818" spans="28:28">
      <c r="AB818" s="162" t="s">
        <v>1320</v>
      </c>
    </row>
    <row r="819" spans="28:28">
      <c r="AB819" s="162" t="s">
        <v>1321</v>
      </c>
    </row>
    <row r="820" spans="28:28">
      <c r="AB820" s="162" t="s">
        <v>1322</v>
      </c>
    </row>
    <row r="821" spans="28:28">
      <c r="AB821" s="162" t="s">
        <v>1322</v>
      </c>
    </row>
    <row r="822" spans="28:28">
      <c r="AB822" s="162" t="s">
        <v>1323</v>
      </c>
    </row>
    <row r="823" spans="28:28">
      <c r="AB823" s="162" t="s">
        <v>1324</v>
      </c>
    </row>
    <row r="824" spans="28:28">
      <c r="AB824" s="162" t="s">
        <v>1325</v>
      </c>
    </row>
    <row r="825" spans="28:28">
      <c r="AB825" s="162" t="s">
        <v>1325</v>
      </c>
    </row>
    <row r="826" spans="28:28">
      <c r="AB826" s="162" t="s">
        <v>1326</v>
      </c>
    </row>
    <row r="827" spans="28:28">
      <c r="AB827" s="162" t="s">
        <v>1327</v>
      </c>
    </row>
    <row r="828" spans="28:28">
      <c r="AB828" s="162" t="s">
        <v>1327</v>
      </c>
    </row>
    <row r="829" spans="28:28">
      <c r="AB829" s="162" t="s">
        <v>1328</v>
      </c>
    </row>
    <row r="830" spans="28:28">
      <c r="AB830" s="162" t="s">
        <v>1329</v>
      </c>
    </row>
    <row r="831" spans="28:28">
      <c r="AB831" s="162" t="s">
        <v>1330</v>
      </c>
    </row>
    <row r="832" spans="28:28">
      <c r="AB832" s="162" t="s">
        <v>1331</v>
      </c>
    </row>
    <row r="833" spans="28:28">
      <c r="AB833" s="162" t="s">
        <v>1332</v>
      </c>
    </row>
    <row r="834" spans="28:28">
      <c r="AB834" s="162" t="s">
        <v>1333</v>
      </c>
    </row>
    <row r="835" spans="28:28">
      <c r="AB835" s="162" t="s">
        <v>1334</v>
      </c>
    </row>
    <row r="836" spans="28:28">
      <c r="AB836" s="162" t="s">
        <v>1334</v>
      </c>
    </row>
    <row r="837" spans="28:28">
      <c r="AB837" s="162" t="s">
        <v>1334</v>
      </c>
    </row>
    <row r="838" spans="28:28">
      <c r="AB838" s="162" t="s">
        <v>1335</v>
      </c>
    </row>
    <row r="839" spans="28:28">
      <c r="AB839" s="162" t="s">
        <v>1336</v>
      </c>
    </row>
    <row r="840" spans="28:28">
      <c r="AB840" s="162" t="s">
        <v>1337</v>
      </c>
    </row>
    <row r="841" spans="28:28">
      <c r="AB841" s="162" t="s">
        <v>1338</v>
      </c>
    </row>
    <row r="842" spans="28:28">
      <c r="AB842" s="162" t="s">
        <v>1339</v>
      </c>
    </row>
    <row r="843" spans="28:28">
      <c r="AB843" s="162" t="s">
        <v>1340</v>
      </c>
    </row>
    <row r="844" spans="28:28">
      <c r="AB844" s="162" t="s">
        <v>1341</v>
      </c>
    </row>
    <row r="845" spans="28:28">
      <c r="AB845" s="162" t="s">
        <v>1342</v>
      </c>
    </row>
    <row r="846" spans="28:28">
      <c r="AB846" s="162" t="s">
        <v>1343</v>
      </c>
    </row>
    <row r="847" spans="28:28">
      <c r="AB847" s="162" t="s">
        <v>1344</v>
      </c>
    </row>
    <row r="848" spans="28:28">
      <c r="AB848" s="162" t="s">
        <v>1345</v>
      </c>
    </row>
    <row r="849" spans="28:28">
      <c r="AB849" s="162" t="s">
        <v>1346</v>
      </c>
    </row>
    <row r="850" spans="28:28">
      <c r="AB850" s="162" t="s">
        <v>1347</v>
      </c>
    </row>
    <row r="851" spans="28:28">
      <c r="AB851" s="162" t="s">
        <v>1348</v>
      </c>
    </row>
    <row r="852" spans="28:28">
      <c r="AB852" s="162" t="s">
        <v>1349</v>
      </c>
    </row>
    <row r="853" spans="28:28">
      <c r="AB853" s="162" t="s">
        <v>1350</v>
      </c>
    </row>
    <row r="854" spans="28:28">
      <c r="AB854" s="162" t="s">
        <v>1351</v>
      </c>
    </row>
    <row r="855" spans="28:28">
      <c r="AB855" s="162" t="s">
        <v>1352</v>
      </c>
    </row>
    <row r="856" spans="28:28">
      <c r="AB856" s="162" t="s">
        <v>1353</v>
      </c>
    </row>
    <row r="857" spans="28:28">
      <c r="AB857" s="162" t="s">
        <v>1354</v>
      </c>
    </row>
    <row r="858" spans="28:28">
      <c r="AB858" s="162" t="s">
        <v>1355</v>
      </c>
    </row>
    <row r="859" spans="28:28">
      <c r="AB859" s="162" t="s">
        <v>1356</v>
      </c>
    </row>
    <row r="860" spans="28:28">
      <c r="AB860" s="162" t="s">
        <v>1357</v>
      </c>
    </row>
    <row r="861" spans="28:28">
      <c r="AB861" s="162" t="s">
        <v>1358</v>
      </c>
    </row>
    <row r="862" spans="28:28">
      <c r="AB862" s="162" t="s">
        <v>1358</v>
      </c>
    </row>
    <row r="863" spans="28:28">
      <c r="AB863" s="162" t="s">
        <v>1359</v>
      </c>
    </row>
    <row r="864" spans="28:28">
      <c r="AB864" s="162" t="s">
        <v>1360</v>
      </c>
    </row>
    <row r="865" spans="28:28">
      <c r="AB865" s="162" t="s">
        <v>1361</v>
      </c>
    </row>
    <row r="866" spans="28:28">
      <c r="AB866" s="162" t="s">
        <v>1362</v>
      </c>
    </row>
    <row r="867" spans="28:28">
      <c r="AB867" s="162" t="s">
        <v>1363</v>
      </c>
    </row>
    <row r="868" spans="28:28">
      <c r="AB868" s="162" t="s">
        <v>1363</v>
      </c>
    </row>
    <row r="869" spans="28:28">
      <c r="AB869" s="162" t="s">
        <v>1364</v>
      </c>
    </row>
    <row r="870" spans="28:28">
      <c r="AB870" s="162" t="s">
        <v>1365</v>
      </c>
    </row>
    <row r="871" spans="28:28">
      <c r="AB871" s="162" t="s">
        <v>1366</v>
      </c>
    </row>
    <row r="872" spans="28:28">
      <c r="AB872" s="162" t="s">
        <v>1366</v>
      </c>
    </row>
    <row r="873" spans="28:28">
      <c r="AB873" s="162" t="s">
        <v>1367</v>
      </c>
    </row>
    <row r="874" spans="28:28">
      <c r="AB874" s="162" t="s">
        <v>1368</v>
      </c>
    </row>
    <row r="875" spans="28:28">
      <c r="AB875" s="162" t="s">
        <v>1369</v>
      </c>
    </row>
    <row r="876" spans="28:28">
      <c r="AB876" s="162" t="s">
        <v>1369</v>
      </c>
    </row>
    <row r="877" spans="28:28">
      <c r="AB877" s="162" t="s">
        <v>1370</v>
      </c>
    </row>
    <row r="878" spans="28:28">
      <c r="AB878" s="162" t="s">
        <v>1371</v>
      </c>
    </row>
    <row r="879" spans="28:28">
      <c r="AB879" s="162" t="s">
        <v>1371</v>
      </c>
    </row>
    <row r="880" spans="28:28">
      <c r="AB880" s="162" t="s">
        <v>1372</v>
      </c>
    </row>
    <row r="881" spans="28:28">
      <c r="AB881" s="162" t="s">
        <v>1373</v>
      </c>
    </row>
    <row r="882" spans="28:28">
      <c r="AB882" s="162" t="s">
        <v>1374</v>
      </c>
    </row>
    <row r="883" spans="28:28">
      <c r="AB883" s="162" t="s">
        <v>1375</v>
      </c>
    </row>
    <row r="884" spans="28:28">
      <c r="AB884" s="162" t="s">
        <v>1376</v>
      </c>
    </row>
    <row r="885" spans="28:28">
      <c r="AB885" s="162" t="s">
        <v>1377</v>
      </c>
    </row>
    <row r="886" spans="28:28">
      <c r="AB886" s="162" t="s">
        <v>1378</v>
      </c>
    </row>
    <row r="887" spans="28:28">
      <c r="AB887" s="162" t="s">
        <v>1379</v>
      </c>
    </row>
    <row r="888" spans="28:28">
      <c r="AB888" s="162" t="s">
        <v>1380</v>
      </c>
    </row>
    <row r="889" spans="28:28">
      <c r="AB889" s="162" t="s">
        <v>1381</v>
      </c>
    </row>
    <row r="890" spans="28:28">
      <c r="AB890" s="162" t="s">
        <v>1382</v>
      </c>
    </row>
    <row r="891" spans="28:28">
      <c r="AB891" s="162" t="s">
        <v>1383</v>
      </c>
    </row>
    <row r="892" spans="28:28">
      <c r="AB892" s="162" t="s">
        <v>1384</v>
      </c>
    </row>
    <row r="893" spans="28:28">
      <c r="AB893" s="162" t="s">
        <v>1385</v>
      </c>
    </row>
    <row r="894" spans="28:28">
      <c r="AB894" s="162" t="s">
        <v>1386</v>
      </c>
    </row>
    <row r="895" spans="28:28">
      <c r="AB895" s="162" t="s">
        <v>1387</v>
      </c>
    </row>
    <row r="896" spans="28:28">
      <c r="AB896" s="162" t="s">
        <v>1387</v>
      </c>
    </row>
    <row r="897" spans="28:28">
      <c r="AB897" s="162" t="s">
        <v>1387</v>
      </c>
    </row>
    <row r="898" spans="28:28">
      <c r="AB898" s="162" t="s">
        <v>1388</v>
      </c>
    </row>
    <row r="899" spans="28:28">
      <c r="AB899" s="162" t="s">
        <v>1389</v>
      </c>
    </row>
    <row r="900" spans="28:28">
      <c r="AB900" s="162" t="s">
        <v>1390</v>
      </c>
    </row>
    <row r="901" spans="28:28">
      <c r="AB901" s="162" t="s">
        <v>1391</v>
      </c>
    </row>
    <row r="902" spans="28:28">
      <c r="AB902" s="162" t="s">
        <v>1392</v>
      </c>
    </row>
    <row r="903" spans="28:28">
      <c r="AB903" s="162" t="s">
        <v>1393</v>
      </c>
    </row>
    <row r="904" spans="28:28">
      <c r="AB904" s="162" t="s">
        <v>1394</v>
      </c>
    </row>
    <row r="905" spans="28:28">
      <c r="AB905" s="162" t="s">
        <v>1395</v>
      </c>
    </row>
    <row r="906" spans="28:28">
      <c r="AB906" s="162" t="s">
        <v>1395</v>
      </c>
    </row>
    <row r="907" spans="28:28">
      <c r="AB907" s="162" t="s">
        <v>1396</v>
      </c>
    </row>
    <row r="908" spans="28:28">
      <c r="AB908" s="162" t="s">
        <v>1397</v>
      </c>
    </row>
    <row r="909" spans="28:28">
      <c r="AB909" s="162" t="s">
        <v>1397</v>
      </c>
    </row>
    <row r="910" spans="28:28">
      <c r="AB910" s="162" t="s">
        <v>1398</v>
      </c>
    </row>
    <row r="911" spans="28:28">
      <c r="AB911" s="162" t="s">
        <v>1399</v>
      </c>
    </row>
    <row r="912" spans="28:28">
      <c r="AB912" s="162" t="s">
        <v>1400</v>
      </c>
    </row>
    <row r="913" spans="28:28">
      <c r="AB913" s="162" t="s">
        <v>1401</v>
      </c>
    </row>
    <row r="914" spans="28:28">
      <c r="AB914" s="162" t="s">
        <v>1402</v>
      </c>
    </row>
    <row r="915" spans="28:28">
      <c r="AB915" s="162" t="s">
        <v>1403</v>
      </c>
    </row>
    <row r="916" spans="28:28">
      <c r="AB916" s="162" t="s">
        <v>1404</v>
      </c>
    </row>
    <row r="917" spans="28:28">
      <c r="AB917" s="162" t="s">
        <v>1405</v>
      </c>
    </row>
    <row r="918" spans="28:28">
      <c r="AB918" s="162" t="s">
        <v>1406</v>
      </c>
    </row>
    <row r="919" spans="28:28">
      <c r="AB919" s="162" t="s">
        <v>1407</v>
      </c>
    </row>
    <row r="920" spans="28:28">
      <c r="AB920" s="162" t="s">
        <v>1407</v>
      </c>
    </row>
    <row r="921" spans="28:28">
      <c r="AB921" s="162" t="s">
        <v>1408</v>
      </c>
    </row>
    <row r="922" spans="28:28">
      <c r="AB922" s="162" t="s">
        <v>1409</v>
      </c>
    </row>
    <row r="923" spans="28:28">
      <c r="AB923" s="162" t="s">
        <v>1410</v>
      </c>
    </row>
    <row r="924" spans="28:28">
      <c r="AB924" s="162" t="s">
        <v>1411</v>
      </c>
    </row>
    <row r="925" spans="28:28">
      <c r="AB925" s="162" t="s">
        <v>1412</v>
      </c>
    </row>
    <row r="926" spans="28:28">
      <c r="AB926" s="162" t="s">
        <v>1413</v>
      </c>
    </row>
    <row r="927" spans="28:28">
      <c r="AB927" s="162" t="s">
        <v>1414</v>
      </c>
    </row>
    <row r="928" spans="28:28">
      <c r="AB928" s="162" t="s">
        <v>1415</v>
      </c>
    </row>
    <row r="929" spans="28:28">
      <c r="AB929" s="162" t="s">
        <v>1416</v>
      </c>
    </row>
    <row r="930" spans="28:28">
      <c r="AB930" s="162" t="s">
        <v>1417</v>
      </c>
    </row>
    <row r="931" spans="28:28">
      <c r="AB931" s="162" t="s">
        <v>1418</v>
      </c>
    </row>
    <row r="932" spans="28:28">
      <c r="AB932" s="162" t="s">
        <v>1419</v>
      </c>
    </row>
    <row r="933" spans="28:28">
      <c r="AB933" s="162" t="s">
        <v>1420</v>
      </c>
    </row>
    <row r="934" spans="28:28">
      <c r="AB934" s="162" t="s">
        <v>1421</v>
      </c>
    </row>
    <row r="935" spans="28:28">
      <c r="AB935" s="162" t="s">
        <v>1422</v>
      </c>
    </row>
    <row r="936" spans="28:28">
      <c r="AB936" s="162" t="s">
        <v>1423</v>
      </c>
    </row>
    <row r="937" spans="28:28">
      <c r="AB937" s="162" t="s">
        <v>1424</v>
      </c>
    </row>
    <row r="938" spans="28:28">
      <c r="AB938" s="162" t="s">
        <v>1425</v>
      </c>
    </row>
    <row r="939" spans="28:28">
      <c r="AB939" s="162" t="s">
        <v>1426</v>
      </c>
    </row>
    <row r="940" spans="28:28">
      <c r="AB940" s="162" t="s">
        <v>1427</v>
      </c>
    </row>
    <row r="941" spans="28:28">
      <c r="AB941" s="162" t="s">
        <v>1428</v>
      </c>
    </row>
    <row r="942" spans="28:28">
      <c r="AB942" s="162" t="s">
        <v>1429</v>
      </c>
    </row>
    <row r="943" spans="28:28">
      <c r="AB943" s="162" t="s">
        <v>1430</v>
      </c>
    </row>
    <row r="944" spans="28:28">
      <c r="AB944" s="162" t="s">
        <v>1431</v>
      </c>
    </row>
    <row r="945" spans="28:28">
      <c r="AB945" s="162" t="s">
        <v>1432</v>
      </c>
    </row>
    <row r="946" spans="28:28">
      <c r="AB946" s="162" t="s">
        <v>1433</v>
      </c>
    </row>
    <row r="947" spans="28:28">
      <c r="AB947" s="162" t="s">
        <v>1434</v>
      </c>
    </row>
    <row r="948" spans="28:28">
      <c r="AB948" s="162" t="s">
        <v>1435</v>
      </c>
    </row>
    <row r="949" spans="28:28">
      <c r="AB949" s="162" t="s">
        <v>1436</v>
      </c>
    </row>
    <row r="950" spans="28:28">
      <c r="AB950" s="162" t="s">
        <v>1437</v>
      </c>
    </row>
    <row r="951" spans="28:28">
      <c r="AB951" s="162" t="s">
        <v>1438</v>
      </c>
    </row>
    <row r="952" spans="28:28">
      <c r="AB952" s="162" t="s">
        <v>1439</v>
      </c>
    </row>
    <row r="953" spans="28:28">
      <c r="AB953" s="162" t="s">
        <v>1440</v>
      </c>
    </row>
    <row r="954" spans="28:28">
      <c r="AB954" s="162" t="s">
        <v>1441</v>
      </c>
    </row>
    <row r="955" spans="28:28">
      <c r="AB955" s="162" t="s">
        <v>1442</v>
      </c>
    </row>
    <row r="956" spans="28:28">
      <c r="AB956" s="162" t="s">
        <v>1443</v>
      </c>
    </row>
    <row r="957" spans="28:28">
      <c r="AB957" s="162" t="s">
        <v>1444</v>
      </c>
    </row>
    <row r="958" spans="28:28">
      <c r="AB958" s="162" t="s">
        <v>1445</v>
      </c>
    </row>
    <row r="959" spans="28:28">
      <c r="AB959" s="162" t="s">
        <v>1446</v>
      </c>
    </row>
    <row r="960" spans="28:28">
      <c r="AB960" s="162" t="s">
        <v>1447</v>
      </c>
    </row>
    <row r="961" spans="28:28">
      <c r="AB961" s="162" t="s">
        <v>1448</v>
      </c>
    </row>
    <row r="962" spans="28:28">
      <c r="AB962" s="162" t="s">
        <v>1449</v>
      </c>
    </row>
    <row r="963" spans="28:28">
      <c r="AB963" s="162" t="s">
        <v>1450</v>
      </c>
    </row>
    <row r="964" spans="28:28">
      <c r="AB964" s="162" t="s">
        <v>1451</v>
      </c>
    </row>
    <row r="965" spans="28:28">
      <c r="AB965" s="162" t="s">
        <v>1452</v>
      </c>
    </row>
    <row r="966" spans="28:28">
      <c r="AB966" s="162" t="s">
        <v>1453</v>
      </c>
    </row>
    <row r="967" spans="28:28">
      <c r="AB967" s="162" t="s">
        <v>1453</v>
      </c>
    </row>
    <row r="968" spans="28:28">
      <c r="AB968" s="162" t="s">
        <v>1454</v>
      </c>
    </row>
    <row r="969" spans="28:28">
      <c r="AB969" s="162" t="s">
        <v>1455</v>
      </c>
    </row>
    <row r="970" spans="28:28">
      <c r="AB970" s="162" t="s">
        <v>565</v>
      </c>
    </row>
    <row r="971" spans="28:28">
      <c r="AB971" s="162" t="s">
        <v>565</v>
      </c>
    </row>
    <row r="972" spans="28:28">
      <c r="AB972" s="162" t="s">
        <v>565</v>
      </c>
    </row>
    <row r="973" spans="28:28">
      <c r="AB973" s="162" t="s">
        <v>1456</v>
      </c>
    </row>
    <row r="974" spans="28:28">
      <c r="AB974" s="162" t="s">
        <v>1457</v>
      </c>
    </row>
    <row r="975" spans="28:28">
      <c r="AB975" s="162" t="s">
        <v>1458</v>
      </c>
    </row>
    <row r="976" spans="28:28">
      <c r="AB976" s="162" t="s">
        <v>1459</v>
      </c>
    </row>
    <row r="977" spans="28:28">
      <c r="AB977" s="162" t="s">
        <v>1460</v>
      </c>
    </row>
    <row r="978" spans="28:28">
      <c r="AB978" s="162" t="s">
        <v>1461</v>
      </c>
    </row>
    <row r="979" spans="28:28">
      <c r="AB979" s="162" t="s">
        <v>1462</v>
      </c>
    </row>
    <row r="980" spans="28:28">
      <c r="AB980" s="162" t="s">
        <v>1463</v>
      </c>
    </row>
    <row r="981" spans="28:28">
      <c r="AB981" s="162" t="s">
        <v>1464</v>
      </c>
    </row>
    <row r="982" spans="28:28">
      <c r="AB982" s="162" t="s">
        <v>1465</v>
      </c>
    </row>
    <row r="983" spans="28:28">
      <c r="AB983" s="162" t="s">
        <v>1466</v>
      </c>
    </row>
    <row r="984" spans="28:28">
      <c r="AB984" s="162" t="s">
        <v>1467</v>
      </c>
    </row>
    <row r="985" spans="28:28">
      <c r="AB985" s="162" t="s">
        <v>1468</v>
      </c>
    </row>
    <row r="986" spans="28:28">
      <c r="AB986" s="162" t="s">
        <v>1469</v>
      </c>
    </row>
    <row r="987" spans="28:28">
      <c r="AB987" s="162" t="s">
        <v>1470</v>
      </c>
    </row>
    <row r="988" spans="28:28">
      <c r="AB988" s="162" t="s">
        <v>1471</v>
      </c>
    </row>
    <row r="989" spans="28:28">
      <c r="AB989" s="162" t="s">
        <v>1472</v>
      </c>
    </row>
    <row r="990" spans="28:28">
      <c r="AB990" s="162" t="s">
        <v>1473</v>
      </c>
    </row>
    <row r="991" spans="28:28">
      <c r="AB991" s="162" t="s">
        <v>1474</v>
      </c>
    </row>
    <row r="992" spans="28:28">
      <c r="AB992" s="162" t="s">
        <v>1475</v>
      </c>
    </row>
    <row r="993" spans="28:28">
      <c r="AB993" s="162" t="s">
        <v>1476</v>
      </c>
    </row>
    <row r="994" spans="28:28">
      <c r="AB994" s="162" t="s">
        <v>1477</v>
      </c>
    </row>
    <row r="995" spans="28:28">
      <c r="AB995" s="162" t="s">
        <v>1478</v>
      </c>
    </row>
    <row r="996" spans="28:28">
      <c r="AB996" s="162" t="s">
        <v>1479</v>
      </c>
    </row>
    <row r="997" spans="28:28">
      <c r="AB997" s="162" t="s">
        <v>1480</v>
      </c>
    </row>
    <row r="998" spans="28:28">
      <c r="AB998" s="162" t="s">
        <v>1481</v>
      </c>
    </row>
    <row r="999" spans="28:28">
      <c r="AB999" s="162" t="s">
        <v>1482</v>
      </c>
    </row>
    <row r="1000" spans="28:28">
      <c r="AB1000" s="162" t="s">
        <v>1483</v>
      </c>
    </row>
    <row r="1001" spans="28:28">
      <c r="AB1001" s="162" t="s">
        <v>1484</v>
      </c>
    </row>
    <row r="1002" spans="28:28">
      <c r="AB1002" s="162" t="s">
        <v>1485</v>
      </c>
    </row>
    <row r="1003" spans="28:28">
      <c r="AB1003" s="162" t="s">
        <v>1486</v>
      </c>
    </row>
    <row r="1004" spans="28:28">
      <c r="AB1004" s="162" t="s">
        <v>1487</v>
      </c>
    </row>
    <row r="1005" spans="28:28">
      <c r="AB1005" s="162" t="s">
        <v>1488</v>
      </c>
    </row>
    <row r="1006" spans="28:28">
      <c r="AB1006" s="162" t="s">
        <v>1489</v>
      </c>
    </row>
    <row r="1007" spans="28:28">
      <c r="AB1007" s="162" t="s">
        <v>1490</v>
      </c>
    </row>
    <row r="1008" spans="28:28">
      <c r="AB1008" s="162" t="s">
        <v>1491</v>
      </c>
    </row>
    <row r="1009" spans="28:28">
      <c r="AB1009" s="162" t="s">
        <v>1492</v>
      </c>
    </row>
    <row r="1010" spans="28:28">
      <c r="AB1010" s="162" t="s">
        <v>1493</v>
      </c>
    </row>
    <row r="1011" spans="28:28">
      <c r="AB1011" s="162" t="s">
        <v>1494</v>
      </c>
    </row>
    <row r="1012" spans="28:28">
      <c r="AB1012" s="162" t="s">
        <v>1495</v>
      </c>
    </row>
    <row r="1013" spans="28:28">
      <c r="AB1013" s="162" t="s">
        <v>1496</v>
      </c>
    </row>
    <row r="1014" spans="28:28">
      <c r="AB1014" s="162" t="s">
        <v>1497</v>
      </c>
    </row>
    <row r="1015" spans="28:28">
      <c r="AB1015" s="162" t="s">
        <v>1498</v>
      </c>
    </row>
    <row r="1016" spans="28:28">
      <c r="AB1016" s="162" t="s">
        <v>1499</v>
      </c>
    </row>
    <row r="1017" spans="28:28">
      <c r="AB1017" s="162" t="s">
        <v>1500</v>
      </c>
    </row>
    <row r="1018" spans="28:28">
      <c r="AB1018" s="162" t="s">
        <v>1501</v>
      </c>
    </row>
    <row r="1019" spans="28:28">
      <c r="AB1019" s="162" t="s">
        <v>1502</v>
      </c>
    </row>
    <row r="1020" spans="28:28">
      <c r="AB1020" s="162" t="s">
        <v>1503</v>
      </c>
    </row>
    <row r="1021" spans="28:28">
      <c r="AB1021" s="162" t="s">
        <v>1504</v>
      </c>
    </row>
    <row r="1022" spans="28:28">
      <c r="AB1022" s="162" t="s">
        <v>1505</v>
      </c>
    </row>
    <row r="1023" spans="28:28">
      <c r="AB1023" s="162" t="s">
        <v>1506</v>
      </c>
    </row>
    <row r="1024" spans="28:28">
      <c r="AB1024" s="162" t="s">
        <v>1507</v>
      </c>
    </row>
    <row r="1025" spans="28:28">
      <c r="AB1025" s="162" t="s">
        <v>1507</v>
      </c>
    </row>
    <row r="1026" spans="28:28">
      <c r="AB1026" s="162" t="s">
        <v>1508</v>
      </c>
    </row>
    <row r="1027" spans="28:28">
      <c r="AB1027" s="162" t="s">
        <v>1509</v>
      </c>
    </row>
    <row r="1028" spans="28:28">
      <c r="AB1028" s="162" t="s">
        <v>1510</v>
      </c>
    </row>
    <row r="1029" spans="28:28">
      <c r="AB1029" s="162" t="s">
        <v>1511</v>
      </c>
    </row>
    <row r="1030" spans="28:28">
      <c r="AB1030" s="162" t="s">
        <v>1512</v>
      </c>
    </row>
    <row r="1031" spans="28:28">
      <c r="AB1031" s="162" t="s">
        <v>1513</v>
      </c>
    </row>
    <row r="1032" spans="28:28">
      <c r="AB1032" s="162" t="s">
        <v>1514</v>
      </c>
    </row>
    <row r="1033" spans="28:28">
      <c r="AB1033" s="162" t="s">
        <v>1515</v>
      </c>
    </row>
    <row r="1034" spans="28:28">
      <c r="AB1034" s="162" t="s">
        <v>1516</v>
      </c>
    </row>
    <row r="1035" spans="28:28">
      <c r="AB1035" s="162" t="s">
        <v>1517</v>
      </c>
    </row>
    <row r="1036" spans="28:28">
      <c r="AB1036" s="162" t="s">
        <v>1518</v>
      </c>
    </row>
    <row r="1037" spans="28:28">
      <c r="AB1037" s="162" t="s">
        <v>1519</v>
      </c>
    </row>
    <row r="1038" spans="28:28">
      <c r="AB1038" s="162" t="s">
        <v>1520</v>
      </c>
    </row>
    <row r="1039" spans="28:28">
      <c r="AB1039" s="162" t="s">
        <v>1521</v>
      </c>
    </row>
    <row r="1040" spans="28:28">
      <c r="AB1040" s="162" t="s">
        <v>1522</v>
      </c>
    </row>
    <row r="1041" spans="28:28">
      <c r="AB1041" s="162" t="s">
        <v>1523</v>
      </c>
    </row>
    <row r="1042" spans="28:28">
      <c r="AB1042" s="162" t="s">
        <v>1524</v>
      </c>
    </row>
    <row r="1043" spans="28:28">
      <c r="AB1043" s="162" t="s">
        <v>1525</v>
      </c>
    </row>
    <row r="1044" spans="28:28">
      <c r="AB1044" s="162" t="s">
        <v>1526</v>
      </c>
    </row>
    <row r="1045" spans="28:28">
      <c r="AB1045" s="162" t="s">
        <v>1527</v>
      </c>
    </row>
    <row r="1046" spans="28:28">
      <c r="AB1046" s="162" t="s">
        <v>1528</v>
      </c>
    </row>
    <row r="1047" spans="28:28">
      <c r="AB1047" s="162" t="s">
        <v>1529</v>
      </c>
    </row>
    <row r="1048" spans="28:28">
      <c r="AB1048" s="162" t="s">
        <v>1530</v>
      </c>
    </row>
    <row r="1049" spans="28:28">
      <c r="AB1049" s="162" t="s">
        <v>1531</v>
      </c>
    </row>
    <row r="1050" spans="28:28">
      <c r="AB1050" s="162" t="s">
        <v>1532</v>
      </c>
    </row>
    <row r="1051" spans="28:28">
      <c r="AB1051" s="162" t="s">
        <v>1533</v>
      </c>
    </row>
    <row r="1052" spans="28:28">
      <c r="AB1052" s="162" t="s">
        <v>1534</v>
      </c>
    </row>
    <row r="1053" spans="28:28">
      <c r="AB1053" s="162" t="s">
        <v>1535</v>
      </c>
    </row>
    <row r="1054" spans="28:28">
      <c r="AB1054" s="162" t="s">
        <v>1536</v>
      </c>
    </row>
    <row r="1055" spans="28:28">
      <c r="AB1055" s="162" t="s">
        <v>1537</v>
      </c>
    </row>
    <row r="1056" spans="28:28">
      <c r="AB1056" s="162" t="s">
        <v>1538</v>
      </c>
    </row>
    <row r="1057" spans="28:28">
      <c r="AB1057" s="162" t="s">
        <v>1539</v>
      </c>
    </row>
    <row r="1058" spans="28:28">
      <c r="AB1058" s="162" t="s">
        <v>1540</v>
      </c>
    </row>
    <row r="1059" spans="28:28">
      <c r="AB1059" s="162" t="s">
        <v>1541</v>
      </c>
    </row>
    <row r="1060" spans="28:28">
      <c r="AB1060" s="162" t="s">
        <v>1542</v>
      </c>
    </row>
    <row r="1061" spans="28:28">
      <c r="AB1061" s="162" t="s">
        <v>1543</v>
      </c>
    </row>
    <row r="1062" spans="28:28">
      <c r="AB1062" s="162" t="s">
        <v>1544</v>
      </c>
    </row>
    <row r="1063" spans="28:28">
      <c r="AB1063" s="162" t="s">
        <v>1545</v>
      </c>
    </row>
    <row r="1064" spans="28:28">
      <c r="AB1064" s="162" t="s">
        <v>1546</v>
      </c>
    </row>
    <row r="1065" spans="28:28">
      <c r="AB1065" s="162" t="s">
        <v>1547</v>
      </c>
    </row>
    <row r="1066" spans="28:28">
      <c r="AB1066" s="162" t="s">
        <v>1548</v>
      </c>
    </row>
    <row r="1067" spans="28:28">
      <c r="AB1067" s="162" t="s">
        <v>1549</v>
      </c>
    </row>
    <row r="1068" spans="28:28">
      <c r="AB1068" s="162" t="s">
        <v>1549</v>
      </c>
    </row>
    <row r="1069" spans="28:28">
      <c r="AB1069" s="162" t="s">
        <v>1550</v>
      </c>
    </row>
    <row r="1070" spans="28:28">
      <c r="AB1070" s="162" t="s">
        <v>1551</v>
      </c>
    </row>
    <row r="1071" spans="28:28">
      <c r="AB1071" s="162" t="s">
        <v>1552</v>
      </c>
    </row>
    <row r="1072" spans="28:28">
      <c r="AB1072" s="162" t="s">
        <v>1553</v>
      </c>
    </row>
    <row r="1073" spans="28:28">
      <c r="AB1073" s="162" t="s">
        <v>1553</v>
      </c>
    </row>
    <row r="1074" spans="28:28">
      <c r="AB1074" s="162" t="s">
        <v>1554</v>
      </c>
    </row>
    <row r="1075" spans="28:28">
      <c r="AB1075" s="162" t="s">
        <v>1555</v>
      </c>
    </row>
    <row r="1076" spans="28:28">
      <c r="AB1076" s="162" t="s">
        <v>1556</v>
      </c>
    </row>
    <row r="1077" spans="28:28">
      <c r="AB1077" s="162" t="s">
        <v>1557</v>
      </c>
    </row>
    <row r="1078" spans="28:28">
      <c r="AB1078" s="162" t="s">
        <v>1558</v>
      </c>
    </row>
    <row r="1079" spans="28:28">
      <c r="AB1079" s="162" t="s">
        <v>1559</v>
      </c>
    </row>
    <row r="1080" spans="28:28">
      <c r="AB1080" s="162" t="s">
        <v>1560</v>
      </c>
    </row>
    <row r="1081" spans="28:28">
      <c r="AB1081" s="162" t="s">
        <v>1561</v>
      </c>
    </row>
    <row r="1082" spans="28:28">
      <c r="AB1082" s="162" t="s">
        <v>1562</v>
      </c>
    </row>
    <row r="1083" spans="28:28">
      <c r="AB1083" s="162" t="s">
        <v>1563</v>
      </c>
    </row>
    <row r="1084" spans="28:28">
      <c r="AB1084" s="162" t="s">
        <v>1564</v>
      </c>
    </row>
    <row r="1085" spans="28:28">
      <c r="AB1085" s="162" t="s">
        <v>1565</v>
      </c>
    </row>
    <row r="1086" spans="28:28">
      <c r="AB1086" s="162" t="s">
        <v>1566</v>
      </c>
    </row>
    <row r="1087" spans="28:28">
      <c r="AB1087" s="162" t="s">
        <v>1567</v>
      </c>
    </row>
    <row r="1088" spans="28:28">
      <c r="AB1088" s="162" t="s">
        <v>1568</v>
      </c>
    </row>
    <row r="1089" spans="28:28">
      <c r="AB1089" s="162" t="s">
        <v>1569</v>
      </c>
    </row>
    <row r="1090" spans="28:28">
      <c r="AB1090" s="162" t="s">
        <v>1570</v>
      </c>
    </row>
    <row r="1091" spans="28:28">
      <c r="AB1091" s="162" t="s">
        <v>1571</v>
      </c>
    </row>
    <row r="1092" spans="28:28">
      <c r="AB1092" s="162" t="s">
        <v>1571</v>
      </c>
    </row>
    <row r="1093" spans="28:28">
      <c r="AB1093" s="162" t="s">
        <v>1571</v>
      </c>
    </row>
    <row r="1094" spans="28:28">
      <c r="AB1094" s="162" t="s">
        <v>1571</v>
      </c>
    </row>
    <row r="1095" spans="28:28">
      <c r="AB1095" s="162" t="s">
        <v>1572</v>
      </c>
    </row>
    <row r="1096" spans="28:28">
      <c r="AB1096" s="162" t="s">
        <v>1573</v>
      </c>
    </row>
    <row r="1097" spans="28:28">
      <c r="AB1097" s="162" t="s">
        <v>1574</v>
      </c>
    </row>
    <row r="1098" spans="28:28">
      <c r="AB1098" s="162" t="s">
        <v>1575</v>
      </c>
    </row>
    <row r="1099" spans="28:28">
      <c r="AB1099" s="162" t="s">
        <v>1576</v>
      </c>
    </row>
    <row r="1100" spans="28:28">
      <c r="AB1100" s="162" t="s">
        <v>1577</v>
      </c>
    </row>
    <row r="1101" spans="28:28">
      <c r="AB1101" s="162" t="s">
        <v>1578</v>
      </c>
    </row>
    <row r="1102" spans="28:28">
      <c r="AB1102" s="162" t="s">
        <v>1579</v>
      </c>
    </row>
    <row r="1103" spans="28:28">
      <c r="AB1103" s="162" t="s">
        <v>1580</v>
      </c>
    </row>
    <row r="1104" spans="28:28">
      <c r="AB1104" s="162" t="s">
        <v>1581</v>
      </c>
    </row>
    <row r="1105" spans="28:28">
      <c r="AB1105" s="162" t="s">
        <v>1582</v>
      </c>
    </row>
    <row r="1106" spans="28:28">
      <c r="AB1106" s="162" t="s">
        <v>1583</v>
      </c>
    </row>
    <row r="1107" spans="28:28">
      <c r="AB1107" s="162" t="s">
        <v>1584</v>
      </c>
    </row>
    <row r="1108" spans="28:28">
      <c r="AB1108" s="162" t="s">
        <v>1585</v>
      </c>
    </row>
    <row r="1109" spans="28:28">
      <c r="AB1109" s="162" t="s">
        <v>1586</v>
      </c>
    </row>
    <row r="1110" spans="28:28">
      <c r="AB1110" s="162" t="s">
        <v>1587</v>
      </c>
    </row>
    <row r="1111" spans="28:28">
      <c r="AB1111" s="162" t="s">
        <v>1588</v>
      </c>
    </row>
    <row r="1112" spans="28:28">
      <c r="AB1112" s="162" t="s">
        <v>1589</v>
      </c>
    </row>
    <row r="1113" spans="28:28">
      <c r="AB1113" s="162" t="s">
        <v>1590</v>
      </c>
    </row>
    <row r="1114" spans="28:28">
      <c r="AB1114" s="162" t="s">
        <v>1591</v>
      </c>
    </row>
    <row r="1115" spans="28:28">
      <c r="AB1115" s="162" t="s">
        <v>1592</v>
      </c>
    </row>
    <row r="1116" spans="28:28">
      <c r="AB1116" s="162" t="s">
        <v>1593</v>
      </c>
    </row>
    <row r="1117" spans="28:28">
      <c r="AB1117" s="162" t="s">
        <v>1594</v>
      </c>
    </row>
    <row r="1118" spans="28:28">
      <c r="AB1118" s="162" t="s">
        <v>1595</v>
      </c>
    </row>
    <row r="1119" spans="28:28">
      <c r="AB1119" s="162" t="s">
        <v>1596</v>
      </c>
    </row>
    <row r="1120" spans="28:28">
      <c r="AB1120" s="162" t="s">
        <v>1597</v>
      </c>
    </row>
    <row r="1121" spans="28:28">
      <c r="AB1121" s="162" t="s">
        <v>1598</v>
      </c>
    </row>
    <row r="1122" spans="28:28">
      <c r="AB1122" s="162" t="s">
        <v>1599</v>
      </c>
    </row>
    <row r="1123" spans="28:28">
      <c r="AB1123" s="162" t="s">
        <v>1600</v>
      </c>
    </row>
    <row r="1124" spans="28:28">
      <c r="AB1124" s="162" t="s">
        <v>570</v>
      </c>
    </row>
  </sheetData>
  <autoFilter ref="A1:AB1124"/>
  <sortState ref="B2:B45">
    <sortCondition ref="B2:B45"/>
  </sortState>
  <phoneticPr fontId="10" type="noConversion"/>
  <conditionalFormatting sqref="B2:B31 B33:B36">
    <cfRule type="duplicateValues" dxfId="90" priority="2664"/>
  </conditionalFormatting>
  <dataValidations count="3">
    <dataValidation type="list" allowBlank="1" showInputMessage="1" showErrorMessage="1" errorTitle="Entrada no válida" error="Por favor seleccione un elemento de la lista" promptTitle="Seleccione un elemento de la lista" prompt=" Seleccione de la lista EL (LOS) RIESGO(S) que está amparando." sqref="R16">
      <formula1>$J$350982:$J$351037</formula1>
    </dataValidation>
    <dataValidation type="list" allowBlank="1" showInputMessage="1" showErrorMessage="1" sqref="K31">
      <formula1>DEPENDENCIA_SOLICITANTE</formula1>
    </dataValidation>
    <dataValidation type="list" allowBlank="1" showInputMessage="1" showErrorMessage="1" sqref="AC2">
      <formula1>$AC$2:$AC$3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K165"/>
  <sheetViews>
    <sheetView workbookViewId="0">
      <pane xSplit="2" ySplit="1" topLeftCell="C135" activePane="bottomRight" state="frozen"/>
      <selection pane="topRight" activeCell="C1" sqref="C1"/>
      <selection pane="bottomLeft" activeCell="A2" sqref="A2"/>
      <selection pane="bottomRight" activeCell="F2" sqref="F2:F159"/>
    </sheetView>
  </sheetViews>
  <sheetFormatPr baseColWidth="10" defaultColWidth="11.44140625" defaultRowHeight="13.2"/>
  <cols>
    <col min="1" max="1" width="11.88671875" style="42" customWidth="1"/>
    <col min="2" max="2" width="17.44140625" style="42" bestFit="1" customWidth="1"/>
    <col min="3" max="3" width="31.33203125" style="42" bestFit="1" customWidth="1"/>
    <col min="4" max="4" width="30.88671875" style="42" customWidth="1"/>
    <col min="5" max="5" width="17" style="42" customWidth="1"/>
    <col min="6" max="6" width="46.6640625" style="42" customWidth="1"/>
    <col min="7" max="7" width="30.88671875" style="42" customWidth="1"/>
    <col min="8" max="9" width="26.88671875" style="42" customWidth="1"/>
    <col min="10" max="10" width="45.88671875" style="42" bestFit="1" customWidth="1"/>
    <col min="11" max="11" width="23" style="42" customWidth="1"/>
    <col min="12" max="16384" width="11.44140625" style="42"/>
  </cols>
  <sheetData>
    <row r="1" spans="1:11" ht="27.75" customHeight="1">
      <c r="A1" s="39" t="s">
        <v>416</v>
      </c>
      <c r="B1" s="40" t="s">
        <v>408</v>
      </c>
      <c r="C1" s="40" t="s">
        <v>407</v>
      </c>
      <c r="D1" s="40" t="s">
        <v>387</v>
      </c>
      <c r="E1" s="40" t="s">
        <v>415</v>
      </c>
      <c r="F1" s="40" t="s">
        <v>57</v>
      </c>
      <c r="G1" s="40" t="s">
        <v>58</v>
      </c>
      <c r="H1" s="40" t="s">
        <v>412</v>
      </c>
      <c r="I1" s="40" t="s">
        <v>411</v>
      </c>
      <c r="J1" s="40" t="s">
        <v>410</v>
      </c>
      <c r="K1" s="41" t="s">
        <v>409</v>
      </c>
    </row>
    <row r="2" spans="1:11" ht="20.100000000000001" customHeight="1">
      <c r="A2" s="53">
        <v>1</v>
      </c>
      <c r="B2" s="51">
        <v>59</v>
      </c>
      <c r="C2" s="43" t="s">
        <v>321</v>
      </c>
      <c r="D2" s="43" t="s">
        <v>345</v>
      </c>
      <c r="E2" s="44">
        <v>53122487</v>
      </c>
      <c r="F2" s="43" t="s">
        <v>413</v>
      </c>
      <c r="G2" s="43" t="s">
        <v>335</v>
      </c>
      <c r="H2" s="45">
        <v>43851</v>
      </c>
      <c r="I2" s="45">
        <v>43875</v>
      </c>
      <c r="J2" s="43" t="s">
        <v>403</v>
      </c>
      <c r="K2" s="46" t="s">
        <v>401</v>
      </c>
    </row>
    <row r="3" spans="1:11" ht="20.100000000000001" customHeight="1">
      <c r="A3" s="54"/>
      <c r="B3" s="51">
        <v>59</v>
      </c>
      <c r="C3" s="43" t="s">
        <v>321</v>
      </c>
      <c r="D3" s="43" t="s">
        <v>406</v>
      </c>
      <c r="E3" s="44">
        <v>14396089</v>
      </c>
      <c r="F3" s="43" t="s">
        <v>414</v>
      </c>
      <c r="G3" s="43" t="s">
        <v>335</v>
      </c>
      <c r="H3" s="45">
        <v>43876</v>
      </c>
      <c r="I3" s="45"/>
      <c r="J3" s="43" t="s">
        <v>405</v>
      </c>
      <c r="K3" s="46" t="s">
        <v>401</v>
      </c>
    </row>
    <row r="4" spans="1:11" ht="20.100000000000001" customHeight="1">
      <c r="A4" s="53">
        <v>2</v>
      </c>
      <c r="B4" s="51">
        <v>87</v>
      </c>
      <c r="C4" s="43" t="s">
        <v>334</v>
      </c>
      <c r="D4" s="43" t="s">
        <v>345</v>
      </c>
      <c r="E4" s="44">
        <v>53122487</v>
      </c>
      <c r="F4" s="43" t="s">
        <v>413</v>
      </c>
      <c r="G4" s="43" t="s">
        <v>335</v>
      </c>
      <c r="H4" s="45">
        <v>43854</v>
      </c>
      <c r="I4" s="45">
        <v>44561</v>
      </c>
      <c r="J4" s="43" t="s">
        <v>403</v>
      </c>
      <c r="K4" s="46" t="s">
        <v>401</v>
      </c>
    </row>
    <row r="5" spans="1:11" ht="20.100000000000001" customHeight="1">
      <c r="A5" s="54"/>
      <c r="B5" s="51">
        <v>87</v>
      </c>
      <c r="C5" s="43" t="s">
        <v>334</v>
      </c>
      <c r="D5" s="43" t="s">
        <v>406</v>
      </c>
      <c r="E5" s="44">
        <v>14396089</v>
      </c>
      <c r="F5" s="43" t="s">
        <v>414</v>
      </c>
      <c r="G5" s="43" t="s">
        <v>335</v>
      </c>
      <c r="H5" s="45">
        <v>43876</v>
      </c>
      <c r="I5" s="45"/>
      <c r="J5" s="43" t="s">
        <v>405</v>
      </c>
      <c r="K5" s="46" t="s">
        <v>401</v>
      </c>
    </row>
    <row r="6" spans="1:11" ht="20.100000000000001" customHeight="1">
      <c r="A6" s="53">
        <v>3</v>
      </c>
      <c r="B6" s="51">
        <v>88</v>
      </c>
      <c r="C6" s="43" t="s">
        <v>326</v>
      </c>
      <c r="D6" s="43" t="s">
        <v>345</v>
      </c>
      <c r="E6" s="44">
        <v>53122487</v>
      </c>
      <c r="F6" s="43" t="s">
        <v>413</v>
      </c>
      <c r="G6" s="43" t="s">
        <v>335</v>
      </c>
      <c r="H6" s="45">
        <v>43857</v>
      </c>
      <c r="I6" s="45">
        <v>43875</v>
      </c>
      <c r="J6" s="43" t="s">
        <v>403</v>
      </c>
      <c r="K6" s="46" t="s">
        <v>401</v>
      </c>
    </row>
    <row r="7" spans="1:11" ht="20.100000000000001" customHeight="1">
      <c r="A7" s="54"/>
      <c r="B7" s="51">
        <v>88</v>
      </c>
      <c r="C7" s="43" t="s">
        <v>326</v>
      </c>
      <c r="D7" s="43" t="s">
        <v>406</v>
      </c>
      <c r="E7" s="44">
        <v>14396089</v>
      </c>
      <c r="F7" s="43" t="s">
        <v>414</v>
      </c>
      <c r="G7" s="43" t="s">
        <v>335</v>
      </c>
      <c r="H7" s="45">
        <v>43876</v>
      </c>
      <c r="I7" s="45"/>
      <c r="J7" s="43" t="s">
        <v>405</v>
      </c>
      <c r="K7" s="46" t="s">
        <v>401</v>
      </c>
    </row>
    <row r="8" spans="1:11" ht="20.100000000000001" customHeight="1">
      <c r="A8" s="53">
        <v>4</v>
      </c>
      <c r="B8" s="51">
        <v>89</v>
      </c>
      <c r="C8" s="43" t="s">
        <v>327</v>
      </c>
      <c r="D8" s="43" t="s">
        <v>345</v>
      </c>
      <c r="E8" s="44">
        <v>53122487</v>
      </c>
      <c r="F8" s="43" t="s">
        <v>413</v>
      </c>
      <c r="G8" s="43" t="s">
        <v>335</v>
      </c>
      <c r="H8" s="45">
        <v>43854</v>
      </c>
      <c r="I8" s="45">
        <v>43875</v>
      </c>
      <c r="J8" s="43" t="s">
        <v>403</v>
      </c>
      <c r="K8" s="46" t="s">
        <v>401</v>
      </c>
    </row>
    <row r="9" spans="1:11" ht="20.100000000000001" customHeight="1">
      <c r="A9" s="54"/>
      <c r="B9" s="51">
        <v>89</v>
      </c>
      <c r="C9" s="43" t="s">
        <v>327</v>
      </c>
      <c r="D9" s="43" t="s">
        <v>406</v>
      </c>
      <c r="E9" s="44">
        <v>14396089</v>
      </c>
      <c r="F9" s="43" t="s">
        <v>414</v>
      </c>
      <c r="G9" s="43" t="s">
        <v>335</v>
      </c>
      <c r="H9" s="45">
        <v>43876</v>
      </c>
      <c r="I9" s="45"/>
      <c r="J9" s="43" t="s">
        <v>405</v>
      </c>
      <c r="K9" s="46" t="s">
        <v>401</v>
      </c>
    </row>
    <row r="10" spans="1:11" ht="20.100000000000001" customHeight="1">
      <c r="A10" s="53">
        <v>5</v>
      </c>
      <c r="B10" s="51">
        <v>90</v>
      </c>
      <c r="C10" s="43" t="s">
        <v>328</v>
      </c>
      <c r="D10" s="43" t="s">
        <v>345</v>
      </c>
      <c r="E10" s="44">
        <v>53122487</v>
      </c>
      <c r="F10" s="43" t="s">
        <v>413</v>
      </c>
      <c r="G10" s="43" t="s">
        <v>335</v>
      </c>
      <c r="H10" s="45">
        <v>43854</v>
      </c>
      <c r="I10" s="45">
        <v>43875</v>
      </c>
      <c r="J10" s="43" t="s">
        <v>403</v>
      </c>
      <c r="K10" s="46" t="s">
        <v>401</v>
      </c>
    </row>
    <row r="11" spans="1:11" ht="20.100000000000001" customHeight="1">
      <c r="A11" s="54"/>
      <c r="B11" s="51">
        <v>90</v>
      </c>
      <c r="C11" s="43" t="s">
        <v>328</v>
      </c>
      <c r="D11" s="43" t="s">
        <v>406</v>
      </c>
      <c r="E11" s="44">
        <v>14396089</v>
      </c>
      <c r="F11" s="43" t="s">
        <v>414</v>
      </c>
      <c r="G11" s="43" t="s">
        <v>335</v>
      </c>
      <c r="H11" s="45">
        <v>43876</v>
      </c>
      <c r="I11" s="45"/>
      <c r="J11" s="43" t="s">
        <v>405</v>
      </c>
      <c r="K11" s="46" t="s">
        <v>401</v>
      </c>
    </row>
    <row r="12" spans="1:11" ht="20.100000000000001" customHeight="1">
      <c r="A12" s="53">
        <v>6</v>
      </c>
      <c r="B12" s="51">
        <v>91</v>
      </c>
      <c r="C12" s="43" t="s">
        <v>329</v>
      </c>
      <c r="D12" s="43" t="s">
        <v>345</v>
      </c>
      <c r="E12" s="44">
        <v>53122487</v>
      </c>
      <c r="F12" s="43" t="s">
        <v>413</v>
      </c>
      <c r="G12" s="43" t="s">
        <v>335</v>
      </c>
      <c r="H12" s="45">
        <v>43854</v>
      </c>
      <c r="I12" s="45">
        <v>43875</v>
      </c>
      <c r="J12" s="43" t="s">
        <v>403</v>
      </c>
      <c r="K12" s="46" t="s">
        <v>401</v>
      </c>
    </row>
    <row r="13" spans="1:11" ht="20.100000000000001" customHeight="1">
      <c r="A13" s="54"/>
      <c r="B13" s="51">
        <v>91</v>
      </c>
      <c r="C13" s="43" t="s">
        <v>329</v>
      </c>
      <c r="D13" s="43" t="s">
        <v>406</v>
      </c>
      <c r="E13" s="44">
        <v>14396089</v>
      </c>
      <c r="F13" s="43" t="s">
        <v>414</v>
      </c>
      <c r="G13" s="43" t="s">
        <v>335</v>
      </c>
      <c r="H13" s="45">
        <v>43876</v>
      </c>
      <c r="I13" s="45"/>
      <c r="J13" s="43" t="s">
        <v>405</v>
      </c>
      <c r="K13" s="46" t="s">
        <v>401</v>
      </c>
    </row>
    <row r="14" spans="1:11" ht="20.100000000000001" customHeight="1">
      <c r="A14" s="53">
        <v>7</v>
      </c>
      <c r="B14" s="51">
        <v>119</v>
      </c>
      <c r="C14" s="43" t="s">
        <v>377</v>
      </c>
      <c r="D14" s="43" t="s">
        <v>345</v>
      </c>
      <c r="E14" s="44">
        <v>53122487</v>
      </c>
      <c r="F14" s="43" t="s">
        <v>413</v>
      </c>
      <c r="G14" s="43" t="s">
        <v>335</v>
      </c>
      <c r="H14" s="45">
        <v>43858</v>
      </c>
      <c r="I14" s="45">
        <v>43875</v>
      </c>
      <c r="J14" s="43" t="s">
        <v>403</v>
      </c>
      <c r="K14" s="46" t="s">
        <v>401</v>
      </c>
    </row>
    <row r="15" spans="1:11" ht="20.100000000000001" customHeight="1">
      <c r="A15" s="54"/>
      <c r="B15" s="51">
        <v>119</v>
      </c>
      <c r="C15" s="43" t="s">
        <v>377</v>
      </c>
      <c r="D15" s="43" t="s">
        <v>406</v>
      </c>
      <c r="E15" s="44">
        <v>14396089</v>
      </c>
      <c r="F15" s="43" t="s">
        <v>414</v>
      </c>
      <c r="G15" s="43" t="s">
        <v>335</v>
      </c>
      <c r="H15" s="45">
        <v>43876</v>
      </c>
      <c r="I15" s="45"/>
      <c r="J15" s="43" t="s">
        <v>405</v>
      </c>
      <c r="K15" s="46" t="s">
        <v>401</v>
      </c>
    </row>
    <row r="16" spans="1:11" ht="20.100000000000001" customHeight="1">
      <c r="A16" s="53">
        <v>8</v>
      </c>
      <c r="B16" s="51">
        <v>150</v>
      </c>
      <c r="C16" s="43" t="s">
        <v>336</v>
      </c>
      <c r="D16" s="43" t="s">
        <v>345</v>
      </c>
      <c r="E16" s="44">
        <v>53122487</v>
      </c>
      <c r="F16" s="43" t="s">
        <v>413</v>
      </c>
      <c r="G16" s="43" t="s">
        <v>335</v>
      </c>
      <c r="H16" s="45">
        <v>43860</v>
      </c>
      <c r="I16" s="45">
        <v>43875</v>
      </c>
      <c r="J16" s="43" t="s">
        <v>403</v>
      </c>
      <c r="K16" s="46" t="s">
        <v>401</v>
      </c>
    </row>
    <row r="17" spans="1:11" ht="20.100000000000001" customHeight="1">
      <c r="A17" s="54"/>
      <c r="B17" s="52">
        <v>150</v>
      </c>
      <c r="C17" s="47" t="s">
        <v>336</v>
      </c>
      <c r="D17" s="47" t="s">
        <v>406</v>
      </c>
      <c r="E17" s="48">
        <v>14396089</v>
      </c>
      <c r="F17" s="47" t="s">
        <v>414</v>
      </c>
      <c r="G17" s="47" t="s">
        <v>335</v>
      </c>
      <c r="H17" s="49">
        <v>43876</v>
      </c>
      <c r="I17" s="49"/>
      <c r="J17" s="47" t="s">
        <v>405</v>
      </c>
      <c r="K17" s="50" t="s">
        <v>401</v>
      </c>
    </row>
    <row r="18" spans="1:11">
      <c r="A18" s="54">
        <v>9</v>
      </c>
      <c r="B18" s="52">
        <v>27</v>
      </c>
      <c r="C18" s="47" t="s">
        <v>320</v>
      </c>
      <c r="D18" s="47" t="s">
        <v>323</v>
      </c>
      <c r="E18" s="48">
        <v>71684421</v>
      </c>
      <c r="F18" s="47" t="s">
        <v>324</v>
      </c>
      <c r="G18" s="47" t="s">
        <v>169</v>
      </c>
      <c r="H18" s="49">
        <v>43941</v>
      </c>
      <c r="I18" s="49"/>
      <c r="J18" s="47" t="s">
        <v>403</v>
      </c>
      <c r="K18" s="50"/>
    </row>
    <row r="19" spans="1:11" ht="20.100000000000001" customHeight="1">
      <c r="A19" s="54"/>
      <c r="B19" s="52">
        <v>27</v>
      </c>
      <c r="C19" s="47" t="s">
        <v>320</v>
      </c>
      <c r="D19" s="47" t="s">
        <v>423</v>
      </c>
      <c r="E19" s="48">
        <v>91216136</v>
      </c>
      <c r="F19" s="47" t="s">
        <v>324</v>
      </c>
      <c r="G19" s="47" t="s">
        <v>169</v>
      </c>
      <c r="H19" s="49">
        <v>43941</v>
      </c>
      <c r="I19" s="49"/>
      <c r="J19" s="47" t="s">
        <v>403</v>
      </c>
      <c r="K19" s="50" t="s">
        <v>424</v>
      </c>
    </row>
    <row r="20" spans="1:11">
      <c r="A20" s="55">
        <v>10</v>
      </c>
      <c r="B20" s="56">
        <v>175</v>
      </c>
      <c r="C20" s="57" t="s">
        <v>358</v>
      </c>
      <c r="D20" s="57" t="s">
        <v>397</v>
      </c>
      <c r="E20" s="58">
        <v>1020727432</v>
      </c>
      <c r="F20" s="57" t="s">
        <v>393</v>
      </c>
      <c r="G20" s="57" t="s">
        <v>333</v>
      </c>
      <c r="H20" s="59">
        <v>43868</v>
      </c>
      <c r="I20" s="59">
        <v>43948</v>
      </c>
      <c r="J20" s="57" t="s">
        <v>403</v>
      </c>
      <c r="K20" s="64" t="s">
        <v>427</v>
      </c>
    </row>
    <row r="21" spans="1:11">
      <c r="A21" s="60"/>
      <c r="B21" s="56">
        <v>175</v>
      </c>
      <c r="C21" s="61" t="s">
        <v>320</v>
      </c>
      <c r="D21" s="61" t="s">
        <v>331</v>
      </c>
      <c r="E21" s="62">
        <v>80082348</v>
      </c>
      <c r="F21" s="61" t="s">
        <v>332</v>
      </c>
      <c r="G21" s="61" t="s">
        <v>333</v>
      </c>
      <c r="H21" s="63">
        <v>43948</v>
      </c>
      <c r="I21" s="63"/>
      <c r="J21" s="61" t="s">
        <v>405</v>
      </c>
      <c r="K21" s="64" t="s">
        <v>427</v>
      </c>
    </row>
    <row r="22" spans="1:11">
      <c r="A22" s="55">
        <v>11</v>
      </c>
      <c r="B22" s="56">
        <v>221</v>
      </c>
      <c r="C22" s="57" t="s">
        <v>339</v>
      </c>
      <c r="D22" s="57" t="s">
        <v>397</v>
      </c>
      <c r="E22" s="58">
        <v>1020727432</v>
      </c>
      <c r="F22" s="57" t="s">
        <v>393</v>
      </c>
      <c r="G22" s="57" t="s">
        <v>333</v>
      </c>
      <c r="H22" s="59">
        <v>43869</v>
      </c>
      <c r="I22" s="59">
        <v>43948</v>
      </c>
      <c r="J22" s="57" t="s">
        <v>403</v>
      </c>
      <c r="K22" s="64" t="s">
        <v>427</v>
      </c>
    </row>
    <row r="23" spans="1:11">
      <c r="A23" s="55"/>
      <c r="B23" s="56">
        <v>221</v>
      </c>
      <c r="C23" s="57" t="s">
        <v>339</v>
      </c>
      <c r="D23" s="57" t="s">
        <v>331</v>
      </c>
      <c r="E23" s="58">
        <v>80082348</v>
      </c>
      <c r="F23" s="57" t="s">
        <v>332</v>
      </c>
      <c r="G23" s="57" t="s">
        <v>333</v>
      </c>
      <c r="H23" s="59">
        <v>43948</v>
      </c>
      <c r="I23" s="59"/>
      <c r="J23" s="57"/>
      <c r="K23" s="64" t="s">
        <v>427</v>
      </c>
    </row>
    <row r="24" spans="1:11">
      <c r="A24" s="55">
        <v>12</v>
      </c>
      <c r="B24" s="56">
        <v>232</v>
      </c>
      <c r="C24" s="57" t="s">
        <v>341</v>
      </c>
      <c r="D24" s="57" t="s">
        <v>397</v>
      </c>
      <c r="E24" s="58">
        <v>1020727432</v>
      </c>
      <c r="F24" s="57" t="s">
        <v>393</v>
      </c>
      <c r="G24" s="57" t="s">
        <v>333</v>
      </c>
      <c r="H24" s="59">
        <v>43879</v>
      </c>
      <c r="I24" s="59">
        <v>43948</v>
      </c>
      <c r="J24" s="57" t="s">
        <v>403</v>
      </c>
      <c r="K24" s="64" t="s">
        <v>427</v>
      </c>
    </row>
    <row r="25" spans="1:11">
      <c r="A25" s="55"/>
      <c r="B25" s="56">
        <v>232</v>
      </c>
      <c r="C25" s="57" t="s">
        <v>341</v>
      </c>
      <c r="D25" s="57" t="s">
        <v>331</v>
      </c>
      <c r="E25" s="58">
        <v>80082348</v>
      </c>
      <c r="F25" s="57" t="s">
        <v>332</v>
      </c>
      <c r="G25" s="57" t="s">
        <v>333</v>
      </c>
      <c r="H25" s="59">
        <v>43948</v>
      </c>
      <c r="I25" s="59"/>
      <c r="J25" s="57"/>
      <c r="K25" s="64" t="s">
        <v>427</v>
      </c>
    </row>
    <row r="26" spans="1:11">
      <c r="A26" s="55">
        <v>13</v>
      </c>
      <c r="B26" s="56">
        <v>234</v>
      </c>
      <c r="C26" s="57" t="s">
        <v>425</v>
      </c>
      <c r="D26" s="57" t="s">
        <v>397</v>
      </c>
      <c r="E26" s="58">
        <v>1020727432</v>
      </c>
      <c r="F26" s="57" t="s">
        <v>393</v>
      </c>
      <c r="G26" s="57" t="s">
        <v>333</v>
      </c>
      <c r="H26" s="59">
        <v>43879</v>
      </c>
      <c r="I26" s="59">
        <v>43948</v>
      </c>
      <c r="J26" s="57" t="s">
        <v>403</v>
      </c>
      <c r="K26" s="64" t="s">
        <v>427</v>
      </c>
    </row>
    <row r="27" spans="1:11">
      <c r="A27" s="55"/>
      <c r="B27" s="56">
        <v>234</v>
      </c>
      <c r="C27" s="57" t="s">
        <v>425</v>
      </c>
      <c r="D27" s="57" t="s">
        <v>331</v>
      </c>
      <c r="E27" s="58">
        <v>80082348</v>
      </c>
      <c r="F27" s="57" t="s">
        <v>332</v>
      </c>
      <c r="G27" s="57" t="s">
        <v>333</v>
      </c>
      <c r="H27" s="59">
        <v>43948</v>
      </c>
      <c r="I27" s="59"/>
      <c r="J27" s="57"/>
      <c r="K27" s="64" t="s">
        <v>427</v>
      </c>
    </row>
    <row r="28" spans="1:11">
      <c r="A28" s="55">
        <v>14</v>
      </c>
      <c r="B28" s="56">
        <v>235</v>
      </c>
      <c r="C28" s="57" t="s">
        <v>342</v>
      </c>
      <c r="D28" s="57" t="s">
        <v>397</v>
      </c>
      <c r="E28" s="58">
        <v>1020727432</v>
      </c>
      <c r="F28" s="57" t="s">
        <v>393</v>
      </c>
      <c r="G28" s="57" t="s">
        <v>333</v>
      </c>
      <c r="H28" s="59">
        <v>43880</v>
      </c>
      <c r="I28" s="59">
        <v>43948</v>
      </c>
      <c r="J28" s="57" t="s">
        <v>403</v>
      </c>
      <c r="K28" s="64" t="s">
        <v>427</v>
      </c>
    </row>
    <row r="29" spans="1:11">
      <c r="A29" s="55"/>
      <c r="B29" s="56">
        <v>235</v>
      </c>
      <c r="C29" s="57" t="s">
        <v>342</v>
      </c>
      <c r="D29" s="57" t="s">
        <v>331</v>
      </c>
      <c r="E29" s="58">
        <v>80082348</v>
      </c>
      <c r="F29" s="57" t="s">
        <v>332</v>
      </c>
      <c r="G29" s="57" t="s">
        <v>333</v>
      </c>
      <c r="H29" s="59">
        <v>43948</v>
      </c>
      <c r="I29" s="59"/>
      <c r="J29" s="57"/>
      <c r="K29" s="64" t="s">
        <v>427</v>
      </c>
    </row>
    <row r="30" spans="1:11">
      <c r="A30" s="55">
        <v>15</v>
      </c>
      <c r="B30" s="56">
        <v>233</v>
      </c>
      <c r="C30" s="57" t="s">
        <v>394</v>
      </c>
      <c r="D30" s="57" t="s">
        <v>397</v>
      </c>
      <c r="E30" s="58">
        <v>1020727432</v>
      </c>
      <c r="F30" s="57" t="s">
        <v>393</v>
      </c>
      <c r="G30" s="57" t="s">
        <v>333</v>
      </c>
      <c r="H30" s="59">
        <v>43879</v>
      </c>
      <c r="I30" s="59">
        <v>43948</v>
      </c>
      <c r="J30" s="57" t="s">
        <v>403</v>
      </c>
      <c r="K30" s="64" t="s">
        <v>427</v>
      </c>
    </row>
    <row r="31" spans="1:11">
      <c r="A31" s="55"/>
      <c r="B31" s="56">
        <v>233</v>
      </c>
      <c r="C31" s="57" t="s">
        <v>394</v>
      </c>
      <c r="D31" s="57" t="s">
        <v>331</v>
      </c>
      <c r="E31" s="58">
        <v>80082348</v>
      </c>
      <c r="F31" s="57" t="s">
        <v>332</v>
      </c>
      <c r="G31" s="57" t="s">
        <v>333</v>
      </c>
      <c r="H31" s="59">
        <v>43948</v>
      </c>
      <c r="I31" s="59"/>
      <c r="J31" s="57"/>
      <c r="K31" s="64" t="s">
        <v>427</v>
      </c>
    </row>
    <row r="32" spans="1:11">
      <c r="A32" s="55">
        <v>16</v>
      </c>
      <c r="B32" s="56">
        <v>369</v>
      </c>
      <c r="C32" s="57" t="s">
        <v>400</v>
      </c>
      <c r="D32" s="57" t="s">
        <v>397</v>
      </c>
      <c r="E32" s="58">
        <v>1020727432</v>
      </c>
      <c r="F32" s="57" t="s">
        <v>393</v>
      </c>
      <c r="G32" s="57" t="s">
        <v>333</v>
      </c>
      <c r="H32" s="59">
        <v>43901</v>
      </c>
      <c r="I32" s="59">
        <v>43948</v>
      </c>
      <c r="J32" s="57" t="s">
        <v>403</v>
      </c>
      <c r="K32" s="64" t="s">
        <v>427</v>
      </c>
    </row>
    <row r="33" spans="1:11">
      <c r="A33" s="55"/>
      <c r="B33" s="56">
        <v>369</v>
      </c>
      <c r="C33" s="57" t="s">
        <v>400</v>
      </c>
      <c r="D33" s="57" t="s">
        <v>331</v>
      </c>
      <c r="E33" s="58">
        <v>80082348</v>
      </c>
      <c r="F33" s="57" t="s">
        <v>332</v>
      </c>
      <c r="G33" s="57" t="s">
        <v>333</v>
      </c>
      <c r="H33" s="59">
        <v>43948</v>
      </c>
      <c r="I33" s="59"/>
      <c r="J33" s="57"/>
      <c r="K33" s="64" t="s">
        <v>427</v>
      </c>
    </row>
    <row r="34" spans="1:11">
      <c r="A34" s="55">
        <v>17</v>
      </c>
      <c r="B34" s="56">
        <v>100</v>
      </c>
      <c r="C34" s="57" t="s">
        <v>330</v>
      </c>
      <c r="D34" s="57" t="s">
        <v>323</v>
      </c>
      <c r="E34" s="58">
        <v>71684421</v>
      </c>
      <c r="F34" s="57" t="s">
        <v>324</v>
      </c>
      <c r="G34" s="57" t="s">
        <v>169</v>
      </c>
      <c r="H34" s="59">
        <v>43859</v>
      </c>
      <c r="I34" s="59">
        <v>43949</v>
      </c>
      <c r="J34" s="57" t="s">
        <v>403</v>
      </c>
      <c r="K34" s="64" t="s">
        <v>427</v>
      </c>
    </row>
    <row r="35" spans="1:11">
      <c r="A35" s="55"/>
      <c r="B35" s="56">
        <v>100</v>
      </c>
      <c r="C35" s="57" t="s">
        <v>330</v>
      </c>
      <c r="D35" s="57" t="s">
        <v>423</v>
      </c>
      <c r="E35" s="58">
        <v>91216136</v>
      </c>
      <c r="F35" s="57" t="s">
        <v>324</v>
      </c>
      <c r="G35" s="57" t="s">
        <v>169</v>
      </c>
      <c r="H35" s="59">
        <v>43949</v>
      </c>
      <c r="I35" s="59"/>
      <c r="J35" s="57"/>
      <c r="K35" s="64" t="s">
        <v>427</v>
      </c>
    </row>
    <row r="36" spans="1:11">
      <c r="A36" s="55">
        <v>18</v>
      </c>
      <c r="B36" s="56">
        <v>137</v>
      </c>
      <c r="C36" s="57" t="s">
        <v>378</v>
      </c>
      <c r="D36" s="57" t="s">
        <v>323</v>
      </c>
      <c r="E36" s="58">
        <v>71684421</v>
      </c>
      <c r="F36" s="57" t="s">
        <v>324</v>
      </c>
      <c r="G36" s="57" t="s">
        <v>169</v>
      </c>
      <c r="H36" s="59">
        <v>43861</v>
      </c>
      <c r="I36" s="59">
        <v>43949</v>
      </c>
      <c r="J36" s="57" t="s">
        <v>403</v>
      </c>
      <c r="K36" s="64" t="s">
        <v>427</v>
      </c>
    </row>
    <row r="37" spans="1:11">
      <c r="A37" s="55"/>
      <c r="B37" s="56">
        <v>137</v>
      </c>
      <c r="C37" s="57" t="s">
        <v>378</v>
      </c>
      <c r="D37" s="57" t="s">
        <v>423</v>
      </c>
      <c r="E37" s="58">
        <v>91216136</v>
      </c>
      <c r="F37" s="57" t="s">
        <v>324</v>
      </c>
      <c r="G37" s="57" t="s">
        <v>169</v>
      </c>
      <c r="H37" s="59">
        <v>43949</v>
      </c>
      <c r="I37" s="59"/>
      <c r="J37" s="57"/>
      <c r="K37" s="64" t="s">
        <v>427</v>
      </c>
    </row>
    <row r="38" spans="1:11">
      <c r="A38" s="53">
        <v>19</v>
      </c>
      <c r="B38" s="51">
        <v>278</v>
      </c>
      <c r="C38" s="43" t="s">
        <v>381</v>
      </c>
      <c r="D38" s="57" t="s">
        <v>323</v>
      </c>
      <c r="E38" s="58">
        <v>71684421</v>
      </c>
      <c r="F38" s="57" t="s">
        <v>324</v>
      </c>
      <c r="G38" s="57" t="s">
        <v>169</v>
      </c>
      <c r="H38" s="45">
        <v>43881</v>
      </c>
      <c r="I38" s="45">
        <v>43949</v>
      </c>
      <c r="J38" s="57" t="s">
        <v>403</v>
      </c>
      <c r="K38" s="64" t="s">
        <v>427</v>
      </c>
    </row>
    <row r="39" spans="1:11">
      <c r="A39" s="53"/>
      <c r="B39" s="51">
        <v>278</v>
      </c>
      <c r="C39" s="43" t="s">
        <v>381</v>
      </c>
      <c r="D39" s="57" t="s">
        <v>423</v>
      </c>
      <c r="E39" s="58">
        <v>91216136</v>
      </c>
      <c r="F39" s="57" t="s">
        <v>324</v>
      </c>
      <c r="G39" s="57" t="s">
        <v>169</v>
      </c>
      <c r="H39" s="45">
        <v>43949</v>
      </c>
      <c r="I39" s="45"/>
      <c r="J39" s="43"/>
      <c r="K39" s="64" t="s">
        <v>427</v>
      </c>
    </row>
    <row r="40" spans="1:11">
      <c r="A40" s="53">
        <v>20</v>
      </c>
      <c r="B40" s="51">
        <v>156</v>
      </c>
      <c r="C40" s="43" t="s">
        <v>337</v>
      </c>
      <c r="D40" s="43" t="s">
        <v>347</v>
      </c>
      <c r="E40" s="44">
        <v>52699306</v>
      </c>
      <c r="F40" s="43" t="s">
        <v>373</v>
      </c>
      <c r="G40" s="43" t="s">
        <v>335</v>
      </c>
      <c r="H40" s="45">
        <v>43861</v>
      </c>
      <c r="I40" s="69">
        <v>43953</v>
      </c>
      <c r="J40" s="43" t="s">
        <v>403</v>
      </c>
      <c r="K40" s="50" t="s">
        <v>428</v>
      </c>
    </row>
    <row r="41" spans="1:11">
      <c r="A41" s="65"/>
      <c r="B41" s="51">
        <v>156</v>
      </c>
      <c r="C41" s="43" t="s">
        <v>337</v>
      </c>
      <c r="D41" s="67" t="s">
        <v>346</v>
      </c>
      <c r="E41" s="68">
        <v>80407547</v>
      </c>
      <c r="F41" s="67" t="s">
        <v>349</v>
      </c>
      <c r="G41" s="67" t="s">
        <v>335</v>
      </c>
      <c r="H41" s="69">
        <v>43953</v>
      </c>
      <c r="I41" s="69"/>
      <c r="J41" s="67" t="s">
        <v>405</v>
      </c>
      <c r="K41" s="50" t="s">
        <v>428</v>
      </c>
    </row>
    <row r="42" spans="1:11">
      <c r="A42" s="65">
        <v>21</v>
      </c>
      <c r="B42" s="66">
        <v>223</v>
      </c>
      <c r="C42" s="67" t="s">
        <v>395</v>
      </c>
      <c r="D42" s="43" t="s">
        <v>347</v>
      </c>
      <c r="E42" s="44">
        <v>52699306</v>
      </c>
      <c r="F42" s="43" t="s">
        <v>373</v>
      </c>
      <c r="G42" s="43" t="s">
        <v>335</v>
      </c>
      <c r="H42" s="69">
        <v>43868</v>
      </c>
      <c r="I42" s="69">
        <v>43953</v>
      </c>
      <c r="J42" s="67" t="s">
        <v>403</v>
      </c>
      <c r="K42" s="50" t="s">
        <v>428</v>
      </c>
    </row>
    <row r="43" spans="1:11">
      <c r="A43" s="65"/>
      <c r="B43" s="66">
        <v>223</v>
      </c>
      <c r="C43" s="67" t="s">
        <v>395</v>
      </c>
      <c r="D43" s="67" t="s">
        <v>346</v>
      </c>
      <c r="E43" s="68">
        <v>80407547</v>
      </c>
      <c r="F43" s="67" t="s">
        <v>349</v>
      </c>
      <c r="G43" s="67" t="s">
        <v>335</v>
      </c>
      <c r="H43" s="69">
        <v>43953</v>
      </c>
      <c r="I43" s="69"/>
      <c r="J43" s="67" t="s">
        <v>405</v>
      </c>
      <c r="K43" s="50" t="s">
        <v>428</v>
      </c>
    </row>
    <row r="44" spans="1:11">
      <c r="A44" s="65">
        <v>22</v>
      </c>
      <c r="B44" s="66">
        <v>224</v>
      </c>
      <c r="C44" s="67" t="s">
        <v>369</v>
      </c>
      <c r="D44" s="43" t="s">
        <v>347</v>
      </c>
      <c r="E44" s="44">
        <v>52699306</v>
      </c>
      <c r="F44" s="43" t="s">
        <v>373</v>
      </c>
      <c r="G44" s="43" t="s">
        <v>335</v>
      </c>
      <c r="H44" s="69">
        <v>43868</v>
      </c>
      <c r="I44" s="69">
        <v>43953</v>
      </c>
      <c r="J44" s="67" t="s">
        <v>403</v>
      </c>
      <c r="K44" s="50" t="s">
        <v>428</v>
      </c>
    </row>
    <row r="45" spans="1:11">
      <c r="A45" s="65"/>
      <c r="B45" s="66">
        <v>224</v>
      </c>
      <c r="C45" s="67" t="s">
        <v>369</v>
      </c>
      <c r="D45" s="67" t="s">
        <v>346</v>
      </c>
      <c r="E45" s="68">
        <v>80407547</v>
      </c>
      <c r="F45" s="67" t="s">
        <v>349</v>
      </c>
      <c r="G45" s="67" t="s">
        <v>335</v>
      </c>
      <c r="H45" s="69">
        <v>43953</v>
      </c>
      <c r="I45" s="69"/>
      <c r="J45" s="67" t="s">
        <v>405</v>
      </c>
      <c r="K45" s="50" t="s">
        <v>428</v>
      </c>
    </row>
    <row r="46" spans="1:11">
      <c r="A46" s="65">
        <v>23</v>
      </c>
      <c r="B46" s="66">
        <v>272</v>
      </c>
      <c r="C46" s="67" t="s">
        <v>351</v>
      </c>
      <c r="D46" s="43" t="s">
        <v>347</v>
      </c>
      <c r="E46" s="44">
        <v>52699306</v>
      </c>
      <c r="F46" s="43" t="s">
        <v>373</v>
      </c>
      <c r="G46" s="43" t="s">
        <v>335</v>
      </c>
      <c r="H46" s="69">
        <v>43880</v>
      </c>
      <c r="I46" s="69">
        <v>43953</v>
      </c>
      <c r="J46" s="67" t="s">
        <v>403</v>
      </c>
      <c r="K46" s="50" t="s">
        <v>428</v>
      </c>
    </row>
    <row r="47" spans="1:11">
      <c r="A47" s="65"/>
      <c r="B47" s="66">
        <v>272</v>
      </c>
      <c r="C47" s="67" t="s">
        <v>351</v>
      </c>
      <c r="D47" s="67" t="s">
        <v>346</v>
      </c>
      <c r="E47" s="68">
        <v>80407547</v>
      </c>
      <c r="F47" s="67" t="s">
        <v>349</v>
      </c>
      <c r="G47" s="67" t="s">
        <v>335</v>
      </c>
      <c r="H47" s="69">
        <v>43953</v>
      </c>
      <c r="I47" s="69"/>
      <c r="J47" s="67" t="s">
        <v>405</v>
      </c>
      <c r="K47" s="50" t="s">
        <v>428</v>
      </c>
    </row>
    <row r="48" spans="1:11">
      <c r="A48" s="53">
        <v>24</v>
      </c>
      <c r="B48" s="51">
        <v>282</v>
      </c>
      <c r="C48" s="43" t="s">
        <v>372</v>
      </c>
      <c r="D48" s="43" t="s">
        <v>347</v>
      </c>
      <c r="E48" s="44">
        <v>52699306</v>
      </c>
      <c r="F48" s="43" t="s">
        <v>373</v>
      </c>
      <c r="G48" s="43" t="s">
        <v>335</v>
      </c>
      <c r="H48" s="45">
        <v>43879</v>
      </c>
      <c r="I48" s="69">
        <v>43953</v>
      </c>
      <c r="J48" s="67" t="s">
        <v>403</v>
      </c>
      <c r="K48" s="50" t="s">
        <v>428</v>
      </c>
    </row>
    <row r="49" spans="1:11">
      <c r="A49" s="53"/>
      <c r="B49" s="51">
        <v>282</v>
      </c>
      <c r="C49" s="43" t="s">
        <v>372</v>
      </c>
      <c r="D49" s="67" t="s">
        <v>346</v>
      </c>
      <c r="E49" s="68">
        <v>80407547</v>
      </c>
      <c r="F49" s="67" t="s">
        <v>349</v>
      </c>
      <c r="G49" s="67" t="s">
        <v>335</v>
      </c>
      <c r="H49" s="69">
        <v>43953</v>
      </c>
      <c r="I49" s="45"/>
      <c r="J49" s="67" t="s">
        <v>405</v>
      </c>
      <c r="K49" s="50" t="s">
        <v>428</v>
      </c>
    </row>
    <row r="50" spans="1:11">
      <c r="A50" s="53">
        <v>25</v>
      </c>
      <c r="B50" s="51">
        <v>283</v>
      </c>
      <c r="C50" s="43" t="s">
        <v>371</v>
      </c>
      <c r="D50" s="43" t="s">
        <v>347</v>
      </c>
      <c r="E50" s="44">
        <v>52699306</v>
      </c>
      <c r="F50" s="43" t="s">
        <v>373</v>
      </c>
      <c r="G50" s="43" t="s">
        <v>335</v>
      </c>
      <c r="H50" s="45">
        <v>43879</v>
      </c>
      <c r="I50" s="69">
        <v>43953</v>
      </c>
      <c r="J50" s="67" t="s">
        <v>403</v>
      </c>
      <c r="K50" s="50" t="s">
        <v>428</v>
      </c>
    </row>
    <row r="51" spans="1:11">
      <c r="A51" s="53"/>
      <c r="B51" s="51">
        <v>283</v>
      </c>
      <c r="C51" s="43" t="s">
        <v>371</v>
      </c>
      <c r="D51" s="67" t="s">
        <v>346</v>
      </c>
      <c r="E51" s="68">
        <v>80407547</v>
      </c>
      <c r="F51" s="67" t="s">
        <v>349</v>
      </c>
      <c r="G51" s="67" t="s">
        <v>335</v>
      </c>
      <c r="H51" s="69">
        <v>43953</v>
      </c>
      <c r="I51" s="45"/>
      <c r="J51" s="67" t="s">
        <v>405</v>
      </c>
      <c r="K51" s="50" t="s">
        <v>428</v>
      </c>
    </row>
    <row r="52" spans="1:11">
      <c r="A52" s="53">
        <v>26</v>
      </c>
      <c r="B52" s="51">
        <v>284</v>
      </c>
      <c r="C52" s="43" t="s">
        <v>370</v>
      </c>
      <c r="D52" s="43" t="s">
        <v>347</v>
      </c>
      <c r="E52" s="44">
        <v>52699306</v>
      </c>
      <c r="F52" s="43" t="s">
        <v>373</v>
      </c>
      <c r="G52" s="43" t="s">
        <v>335</v>
      </c>
      <c r="H52" s="45">
        <v>43879</v>
      </c>
      <c r="I52" s="69">
        <v>43953</v>
      </c>
      <c r="J52" s="67" t="s">
        <v>403</v>
      </c>
      <c r="K52" s="50" t="s">
        <v>428</v>
      </c>
    </row>
    <row r="53" spans="1:11">
      <c r="A53" s="53"/>
      <c r="B53" s="51">
        <v>284</v>
      </c>
      <c r="C53" s="43" t="s">
        <v>370</v>
      </c>
      <c r="D53" s="67" t="s">
        <v>346</v>
      </c>
      <c r="E53" s="68">
        <v>80407547</v>
      </c>
      <c r="F53" s="67" t="s">
        <v>349</v>
      </c>
      <c r="G53" s="67" t="s">
        <v>335</v>
      </c>
      <c r="H53" s="69">
        <v>43953</v>
      </c>
      <c r="I53" s="45"/>
      <c r="J53" s="67" t="s">
        <v>405</v>
      </c>
      <c r="K53" s="50" t="s">
        <v>428</v>
      </c>
    </row>
    <row r="54" spans="1:11">
      <c r="A54" s="53">
        <v>27</v>
      </c>
      <c r="B54" s="51">
        <v>346</v>
      </c>
      <c r="C54" s="43" t="s">
        <v>379</v>
      </c>
      <c r="D54" s="43" t="s">
        <v>347</v>
      </c>
      <c r="E54" s="44">
        <v>52699306</v>
      </c>
      <c r="F54" s="43" t="s">
        <v>373</v>
      </c>
      <c r="G54" s="43" t="s">
        <v>335</v>
      </c>
      <c r="H54" s="45">
        <v>43894</v>
      </c>
      <c r="I54" s="69">
        <v>43953</v>
      </c>
      <c r="J54" s="67" t="s">
        <v>403</v>
      </c>
      <c r="K54" s="50" t="s">
        <v>428</v>
      </c>
    </row>
    <row r="55" spans="1:11">
      <c r="A55" s="53"/>
      <c r="B55" s="51">
        <v>346</v>
      </c>
      <c r="C55" s="43" t="s">
        <v>379</v>
      </c>
      <c r="D55" s="67" t="s">
        <v>346</v>
      </c>
      <c r="E55" s="68">
        <v>80407547</v>
      </c>
      <c r="F55" s="67" t="s">
        <v>349</v>
      </c>
      <c r="G55" s="67" t="s">
        <v>335</v>
      </c>
      <c r="H55" s="69">
        <v>43953</v>
      </c>
      <c r="I55" s="45"/>
      <c r="J55" s="67" t="s">
        <v>405</v>
      </c>
      <c r="K55" s="50" t="s">
        <v>428</v>
      </c>
    </row>
    <row r="56" spans="1:11">
      <c r="A56" s="53">
        <v>28</v>
      </c>
      <c r="B56" s="51">
        <v>347</v>
      </c>
      <c r="C56" s="43" t="s">
        <v>399</v>
      </c>
      <c r="D56" s="43" t="s">
        <v>347</v>
      </c>
      <c r="E56" s="44">
        <v>52699306</v>
      </c>
      <c r="F56" s="43" t="s">
        <v>373</v>
      </c>
      <c r="G56" s="43" t="s">
        <v>335</v>
      </c>
      <c r="H56" s="45">
        <v>43890</v>
      </c>
      <c r="I56" s="69">
        <v>43953</v>
      </c>
      <c r="J56" s="67" t="s">
        <v>403</v>
      </c>
      <c r="K56" s="50" t="s">
        <v>428</v>
      </c>
    </row>
    <row r="57" spans="1:11">
      <c r="A57" s="53"/>
      <c r="B57" s="51">
        <v>347</v>
      </c>
      <c r="C57" s="43" t="s">
        <v>399</v>
      </c>
      <c r="D57" s="67" t="s">
        <v>346</v>
      </c>
      <c r="E57" s="68">
        <v>80407547</v>
      </c>
      <c r="F57" s="67" t="s">
        <v>349</v>
      </c>
      <c r="G57" s="67" t="s">
        <v>335</v>
      </c>
      <c r="H57" s="69">
        <v>43953</v>
      </c>
      <c r="I57" s="45"/>
      <c r="J57" s="67" t="s">
        <v>405</v>
      </c>
      <c r="K57" s="50" t="s">
        <v>428</v>
      </c>
    </row>
    <row r="58" spans="1:11">
      <c r="A58" s="53">
        <v>29</v>
      </c>
      <c r="B58" s="51">
        <v>174</v>
      </c>
      <c r="C58" s="43" t="s">
        <v>357</v>
      </c>
      <c r="D58" s="57" t="s">
        <v>397</v>
      </c>
      <c r="E58" s="58">
        <v>1020727432</v>
      </c>
      <c r="F58" s="57" t="s">
        <v>393</v>
      </c>
      <c r="G58" s="57" t="s">
        <v>333</v>
      </c>
      <c r="H58" s="45">
        <v>43868</v>
      </c>
      <c r="I58" s="45">
        <v>43955</v>
      </c>
      <c r="J58" s="43" t="s">
        <v>403</v>
      </c>
      <c r="K58" s="46" t="s">
        <v>429</v>
      </c>
    </row>
    <row r="59" spans="1:11">
      <c r="A59" s="53"/>
      <c r="B59" s="51">
        <v>174</v>
      </c>
      <c r="C59" s="43" t="s">
        <v>357</v>
      </c>
      <c r="D59" s="57" t="s">
        <v>331</v>
      </c>
      <c r="E59" s="58">
        <v>80082348</v>
      </c>
      <c r="F59" s="57" t="s">
        <v>332</v>
      </c>
      <c r="G59" s="57" t="s">
        <v>333</v>
      </c>
      <c r="H59" s="45">
        <v>43955</v>
      </c>
      <c r="I59" s="45"/>
      <c r="J59" s="43" t="s">
        <v>405</v>
      </c>
      <c r="K59" s="46" t="s">
        <v>429</v>
      </c>
    </row>
    <row r="60" spans="1:11">
      <c r="A60" s="53">
        <v>30</v>
      </c>
      <c r="B60" s="51">
        <v>81</v>
      </c>
      <c r="C60" s="43" t="s">
        <v>322</v>
      </c>
      <c r="D60" s="57" t="s">
        <v>319</v>
      </c>
      <c r="E60" s="58">
        <v>79280471</v>
      </c>
      <c r="F60" s="57" t="s">
        <v>186</v>
      </c>
      <c r="G60" s="57" t="s">
        <v>422</v>
      </c>
      <c r="H60" s="45">
        <v>43847</v>
      </c>
      <c r="I60" s="45">
        <v>43992</v>
      </c>
      <c r="J60" s="43" t="s">
        <v>403</v>
      </c>
      <c r="K60" s="46" t="s">
        <v>435</v>
      </c>
    </row>
    <row r="61" spans="1:11">
      <c r="A61" s="53"/>
      <c r="B61" s="51">
        <v>81</v>
      </c>
      <c r="C61" s="43" t="s">
        <v>322</v>
      </c>
      <c r="D61" s="57" t="s">
        <v>434</v>
      </c>
      <c r="E61" s="58">
        <v>1026292756</v>
      </c>
      <c r="F61" s="57" t="s">
        <v>436</v>
      </c>
      <c r="G61" s="43" t="s">
        <v>430</v>
      </c>
      <c r="H61" s="45">
        <v>43992</v>
      </c>
      <c r="I61" s="45"/>
      <c r="J61" s="43"/>
      <c r="K61" s="46"/>
    </row>
    <row r="62" spans="1:11">
      <c r="A62" s="53">
        <v>31</v>
      </c>
      <c r="B62" s="51">
        <v>264</v>
      </c>
      <c r="C62" s="43" t="s">
        <v>350</v>
      </c>
      <c r="D62" s="57" t="s">
        <v>319</v>
      </c>
      <c r="E62" s="58">
        <v>79280471</v>
      </c>
      <c r="F62" s="57" t="s">
        <v>186</v>
      </c>
      <c r="G62" s="57" t="s">
        <v>422</v>
      </c>
      <c r="H62" s="45">
        <v>43847</v>
      </c>
      <c r="I62" s="45">
        <v>43992</v>
      </c>
      <c r="J62" s="43" t="s">
        <v>403</v>
      </c>
      <c r="K62" s="46" t="s">
        <v>435</v>
      </c>
    </row>
    <row r="63" spans="1:11">
      <c r="A63" s="53"/>
      <c r="B63" s="51">
        <v>264</v>
      </c>
      <c r="C63" s="43" t="s">
        <v>350</v>
      </c>
      <c r="D63" s="57" t="s">
        <v>434</v>
      </c>
      <c r="E63" s="58">
        <v>1026292756</v>
      </c>
      <c r="F63" s="57" t="s">
        <v>436</v>
      </c>
      <c r="G63" s="43" t="s">
        <v>430</v>
      </c>
      <c r="H63" s="45">
        <v>43992</v>
      </c>
      <c r="I63" s="45"/>
      <c r="J63" s="43"/>
      <c r="K63" s="46"/>
    </row>
    <row r="64" spans="1:11">
      <c r="A64" s="54">
        <v>32</v>
      </c>
      <c r="B64" s="52">
        <v>159</v>
      </c>
      <c r="C64" s="43" t="s">
        <v>338</v>
      </c>
      <c r="D64" s="57" t="s">
        <v>348</v>
      </c>
      <c r="E64" s="58">
        <v>52733200</v>
      </c>
      <c r="F64" s="57" t="s">
        <v>386</v>
      </c>
      <c r="G64" s="43" t="s">
        <v>169</v>
      </c>
      <c r="H64" s="45">
        <v>43864</v>
      </c>
      <c r="I64" s="45">
        <v>44012</v>
      </c>
      <c r="J64" s="43" t="s">
        <v>403</v>
      </c>
      <c r="K64" s="46" t="s">
        <v>438</v>
      </c>
    </row>
    <row r="65" spans="1:11">
      <c r="A65" s="54"/>
      <c r="B65" s="52">
        <v>159</v>
      </c>
      <c r="C65" s="43" t="s">
        <v>338</v>
      </c>
      <c r="D65" s="57" t="s">
        <v>437</v>
      </c>
      <c r="E65" s="58">
        <v>1020747214</v>
      </c>
      <c r="F65" s="57" t="s">
        <v>386</v>
      </c>
      <c r="G65" s="43" t="s">
        <v>169</v>
      </c>
      <c r="H65" s="45">
        <v>44012</v>
      </c>
      <c r="I65" s="45"/>
      <c r="J65" s="43" t="s">
        <v>404</v>
      </c>
      <c r="K65" s="46"/>
    </row>
    <row r="66" spans="1:11">
      <c r="A66" s="54">
        <v>33</v>
      </c>
      <c r="B66" s="52">
        <v>237</v>
      </c>
      <c r="C66" s="43" t="s">
        <v>382</v>
      </c>
      <c r="D66" s="57" t="s">
        <v>348</v>
      </c>
      <c r="E66" s="58">
        <v>52733200</v>
      </c>
      <c r="F66" s="57" t="s">
        <v>386</v>
      </c>
      <c r="G66" s="43" t="s">
        <v>169</v>
      </c>
      <c r="H66" s="45">
        <v>43879</v>
      </c>
      <c r="I66" s="45">
        <v>44012</v>
      </c>
      <c r="J66" s="43" t="s">
        <v>403</v>
      </c>
      <c r="K66" s="46" t="s">
        <v>438</v>
      </c>
    </row>
    <row r="67" spans="1:11">
      <c r="A67" s="54"/>
      <c r="B67" s="52">
        <v>237</v>
      </c>
      <c r="C67" s="43" t="s">
        <v>382</v>
      </c>
      <c r="D67" s="57" t="s">
        <v>437</v>
      </c>
      <c r="E67" s="58">
        <v>1020747214</v>
      </c>
      <c r="F67" s="57" t="s">
        <v>386</v>
      </c>
      <c r="G67" s="43" t="s">
        <v>169</v>
      </c>
      <c r="H67" s="45">
        <v>44012</v>
      </c>
      <c r="I67" s="45"/>
      <c r="J67" s="43" t="s">
        <v>404</v>
      </c>
      <c r="K67" s="46"/>
    </row>
    <row r="68" spans="1:11">
      <c r="A68" s="54">
        <v>34</v>
      </c>
      <c r="B68" s="52">
        <v>279</v>
      </c>
      <c r="C68" s="43" t="s">
        <v>376</v>
      </c>
      <c r="D68" s="57" t="s">
        <v>348</v>
      </c>
      <c r="E68" s="58">
        <v>52733200</v>
      </c>
      <c r="F68" s="57" t="s">
        <v>386</v>
      </c>
      <c r="G68" s="43" t="s">
        <v>169</v>
      </c>
      <c r="H68" s="45">
        <v>43879</v>
      </c>
      <c r="I68" s="45">
        <v>44012</v>
      </c>
      <c r="J68" s="43" t="s">
        <v>403</v>
      </c>
      <c r="K68" s="46" t="s">
        <v>438</v>
      </c>
    </row>
    <row r="69" spans="1:11">
      <c r="A69" s="54"/>
      <c r="B69" s="52">
        <v>279</v>
      </c>
      <c r="C69" s="43" t="s">
        <v>376</v>
      </c>
      <c r="D69" s="57" t="s">
        <v>437</v>
      </c>
      <c r="E69" s="58">
        <v>1020747214</v>
      </c>
      <c r="F69" s="57" t="s">
        <v>386</v>
      </c>
      <c r="G69" s="43" t="s">
        <v>169</v>
      </c>
      <c r="H69" s="45">
        <v>44012</v>
      </c>
      <c r="I69" s="45"/>
      <c r="J69" s="43" t="s">
        <v>404</v>
      </c>
      <c r="K69" s="46"/>
    </row>
    <row r="70" spans="1:11">
      <c r="A70" s="54">
        <v>35</v>
      </c>
      <c r="B70" s="52">
        <v>280</v>
      </c>
      <c r="C70" s="43" t="s">
        <v>375</v>
      </c>
      <c r="D70" s="57" t="s">
        <v>348</v>
      </c>
      <c r="E70" s="58">
        <v>52733200</v>
      </c>
      <c r="F70" s="57" t="s">
        <v>386</v>
      </c>
      <c r="G70" s="43" t="s">
        <v>169</v>
      </c>
      <c r="H70" s="45">
        <v>43880</v>
      </c>
      <c r="I70" s="45">
        <v>44012</v>
      </c>
      <c r="J70" s="43" t="s">
        <v>403</v>
      </c>
      <c r="K70" s="46" t="s">
        <v>438</v>
      </c>
    </row>
    <row r="71" spans="1:11">
      <c r="A71" s="54"/>
      <c r="B71" s="52">
        <v>280</v>
      </c>
      <c r="C71" s="43" t="s">
        <v>375</v>
      </c>
      <c r="D71" s="57" t="s">
        <v>437</v>
      </c>
      <c r="E71" s="58">
        <v>1020747214</v>
      </c>
      <c r="F71" s="57" t="s">
        <v>386</v>
      </c>
      <c r="G71" s="43" t="s">
        <v>169</v>
      </c>
      <c r="H71" s="45">
        <v>44012</v>
      </c>
      <c r="I71" s="45"/>
      <c r="J71" s="43" t="s">
        <v>404</v>
      </c>
      <c r="K71" s="46"/>
    </row>
    <row r="72" spans="1:11">
      <c r="A72" s="54">
        <v>36</v>
      </c>
      <c r="B72" s="52">
        <v>281</v>
      </c>
      <c r="C72" s="43" t="s">
        <v>374</v>
      </c>
      <c r="D72" s="57" t="s">
        <v>348</v>
      </c>
      <c r="E72" s="58">
        <v>52733200</v>
      </c>
      <c r="F72" s="57" t="s">
        <v>386</v>
      </c>
      <c r="G72" s="43" t="s">
        <v>169</v>
      </c>
      <c r="H72" s="45">
        <v>43880</v>
      </c>
      <c r="I72" s="45">
        <v>44012</v>
      </c>
      <c r="J72" s="43" t="s">
        <v>403</v>
      </c>
      <c r="K72" s="46" t="s">
        <v>438</v>
      </c>
    </row>
    <row r="73" spans="1:11">
      <c r="A73" s="54"/>
      <c r="B73" s="52">
        <v>281</v>
      </c>
      <c r="C73" s="43" t="s">
        <v>374</v>
      </c>
      <c r="D73" s="57" t="s">
        <v>437</v>
      </c>
      <c r="E73" s="58">
        <v>1020747214</v>
      </c>
      <c r="F73" s="57" t="s">
        <v>386</v>
      </c>
      <c r="G73" s="43" t="s">
        <v>169</v>
      </c>
      <c r="H73" s="45">
        <v>44012</v>
      </c>
      <c r="I73" s="45"/>
      <c r="J73" s="43" t="s">
        <v>404</v>
      </c>
      <c r="K73" s="46"/>
    </row>
    <row r="74" spans="1:11">
      <c r="A74" s="54">
        <v>37</v>
      </c>
      <c r="B74" s="52">
        <v>314</v>
      </c>
      <c r="C74" s="43" t="s">
        <v>418</v>
      </c>
      <c r="D74" s="57" t="s">
        <v>348</v>
      </c>
      <c r="E74" s="58">
        <v>52733200</v>
      </c>
      <c r="F74" s="57" t="s">
        <v>386</v>
      </c>
      <c r="G74" s="43" t="s">
        <v>169</v>
      </c>
      <c r="H74" s="45">
        <v>43903</v>
      </c>
      <c r="I74" s="45">
        <v>44012</v>
      </c>
      <c r="J74" s="43" t="s">
        <v>403</v>
      </c>
      <c r="K74" s="46" t="s">
        <v>438</v>
      </c>
    </row>
    <row r="75" spans="1:11">
      <c r="A75" s="54"/>
      <c r="B75" s="52">
        <v>314</v>
      </c>
      <c r="C75" s="43" t="s">
        <v>418</v>
      </c>
      <c r="D75" s="57" t="s">
        <v>437</v>
      </c>
      <c r="E75" s="58">
        <v>1020747214</v>
      </c>
      <c r="F75" s="57" t="s">
        <v>386</v>
      </c>
      <c r="G75" s="43" t="s">
        <v>169</v>
      </c>
      <c r="H75" s="45">
        <v>44012</v>
      </c>
      <c r="I75" s="45"/>
      <c r="J75" s="43" t="s">
        <v>404</v>
      </c>
      <c r="K75" s="46"/>
    </row>
    <row r="76" spans="1:11">
      <c r="A76" s="54">
        <v>38</v>
      </c>
      <c r="B76" s="52">
        <v>315</v>
      </c>
      <c r="C76" s="43" t="s">
        <v>388</v>
      </c>
      <c r="D76" s="57" t="s">
        <v>348</v>
      </c>
      <c r="E76" s="58">
        <v>52733200</v>
      </c>
      <c r="F76" s="57" t="s">
        <v>386</v>
      </c>
      <c r="G76" s="43" t="s">
        <v>169</v>
      </c>
      <c r="H76" s="45">
        <v>43888</v>
      </c>
      <c r="I76" s="45">
        <v>44012</v>
      </c>
      <c r="J76" s="43" t="s">
        <v>403</v>
      </c>
      <c r="K76" s="46" t="s">
        <v>438</v>
      </c>
    </row>
    <row r="77" spans="1:11">
      <c r="A77" s="54"/>
      <c r="B77" s="52">
        <v>315</v>
      </c>
      <c r="C77" s="43" t="s">
        <v>388</v>
      </c>
      <c r="D77" s="57" t="s">
        <v>437</v>
      </c>
      <c r="E77" s="58">
        <v>1020747214</v>
      </c>
      <c r="F77" s="57" t="s">
        <v>386</v>
      </c>
      <c r="G77" s="43" t="s">
        <v>169</v>
      </c>
      <c r="H77" s="45">
        <v>44012</v>
      </c>
      <c r="I77" s="45"/>
      <c r="J77" s="43" t="s">
        <v>404</v>
      </c>
      <c r="K77" s="46"/>
    </row>
    <row r="78" spans="1:11">
      <c r="A78" s="54">
        <v>39</v>
      </c>
      <c r="B78" s="52">
        <v>229</v>
      </c>
      <c r="C78" s="43" t="s">
        <v>340</v>
      </c>
      <c r="D78" s="57" t="s">
        <v>384</v>
      </c>
      <c r="E78" s="58">
        <v>80196438</v>
      </c>
      <c r="F78" s="57" t="s">
        <v>396</v>
      </c>
      <c r="G78" s="43" t="s">
        <v>161</v>
      </c>
      <c r="H78" s="45">
        <v>43882</v>
      </c>
      <c r="I78" s="45">
        <v>44040</v>
      </c>
      <c r="J78" s="43" t="s">
        <v>403</v>
      </c>
      <c r="K78" s="46" t="s">
        <v>439</v>
      </c>
    </row>
    <row r="79" spans="1:11">
      <c r="A79" s="54"/>
      <c r="B79" s="52">
        <v>229</v>
      </c>
      <c r="C79" s="43" t="s">
        <v>340</v>
      </c>
      <c r="D79" s="57" t="s">
        <v>440</v>
      </c>
      <c r="E79" s="58">
        <v>52827756</v>
      </c>
      <c r="F79" s="57" t="s">
        <v>396</v>
      </c>
      <c r="G79" s="43" t="s">
        <v>161</v>
      </c>
      <c r="H79" s="45">
        <v>44040</v>
      </c>
      <c r="I79" s="45"/>
      <c r="J79" s="43"/>
      <c r="K79" s="46"/>
    </row>
    <row r="80" spans="1:11">
      <c r="A80" s="54">
        <v>40</v>
      </c>
      <c r="B80" s="52">
        <v>240</v>
      </c>
      <c r="C80" s="43" t="s">
        <v>343</v>
      </c>
      <c r="D80" s="57" t="s">
        <v>384</v>
      </c>
      <c r="E80" s="58">
        <v>80196438</v>
      </c>
      <c r="F80" s="57" t="s">
        <v>396</v>
      </c>
      <c r="G80" s="43" t="s">
        <v>161</v>
      </c>
      <c r="H80" s="45">
        <v>43882</v>
      </c>
      <c r="I80" s="45">
        <v>44040</v>
      </c>
      <c r="J80" s="43" t="s">
        <v>403</v>
      </c>
      <c r="K80" s="46" t="s">
        <v>439</v>
      </c>
    </row>
    <row r="81" spans="1:11">
      <c r="A81" s="54"/>
      <c r="B81" s="52">
        <v>240</v>
      </c>
      <c r="C81" s="43" t="s">
        <v>343</v>
      </c>
      <c r="D81" s="57" t="s">
        <v>440</v>
      </c>
      <c r="E81" s="58">
        <v>52827756</v>
      </c>
      <c r="F81" s="57" t="s">
        <v>396</v>
      </c>
      <c r="G81" s="43" t="s">
        <v>161</v>
      </c>
      <c r="H81" s="45">
        <v>44040</v>
      </c>
      <c r="I81" s="45"/>
      <c r="J81" s="43"/>
      <c r="K81" s="46"/>
    </row>
    <row r="82" spans="1:11">
      <c r="A82" s="54">
        <v>41</v>
      </c>
      <c r="B82" s="52">
        <v>254</v>
      </c>
      <c r="C82" s="43" t="s">
        <v>344</v>
      </c>
      <c r="D82" s="57" t="s">
        <v>384</v>
      </c>
      <c r="E82" s="58">
        <v>80196438</v>
      </c>
      <c r="F82" s="57" t="s">
        <v>396</v>
      </c>
      <c r="G82" s="43" t="s">
        <v>161</v>
      </c>
      <c r="H82" s="45">
        <v>43885</v>
      </c>
      <c r="I82" s="45">
        <v>44040</v>
      </c>
      <c r="J82" s="43" t="s">
        <v>403</v>
      </c>
      <c r="K82" s="46" t="s">
        <v>439</v>
      </c>
    </row>
    <row r="83" spans="1:11">
      <c r="A83" s="54"/>
      <c r="B83" s="52">
        <v>254</v>
      </c>
      <c r="C83" s="43" t="s">
        <v>344</v>
      </c>
      <c r="D83" s="57" t="s">
        <v>440</v>
      </c>
      <c r="E83" s="58">
        <v>52827756</v>
      </c>
      <c r="F83" s="57" t="s">
        <v>396</v>
      </c>
      <c r="G83" s="43" t="s">
        <v>161</v>
      </c>
      <c r="H83" s="45">
        <v>44040</v>
      </c>
      <c r="I83" s="45"/>
      <c r="J83" s="43"/>
      <c r="K83" s="46"/>
    </row>
    <row r="84" spans="1:11">
      <c r="A84" s="54">
        <v>42</v>
      </c>
      <c r="B84" s="52">
        <v>308</v>
      </c>
      <c r="C84" s="43" t="s">
        <v>380</v>
      </c>
      <c r="D84" s="57" t="s">
        <v>384</v>
      </c>
      <c r="E84" s="58">
        <v>80196438</v>
      </c>
      <c r="F84" s="57" t="s">
        <v>396</v>
      </c>
      <c r="G84" s="43" t="s">
        <v>161</v>
      </c>
      <c r="H84" s="45">
        <v>43886</v>
      </c>
      <c r="I84" s="45">
        <v>44040</v>
      </c>
      <c r="J84" s="43" t="s">
        <v>403</v>
      </c>
      <c r="K84" s="46" t="s">
        <v>439</v>
      </c>
    </row>
    <row r="85" spans="1:11">
      <c r="A85" s="54"/>
      <c r="B85" s="52">
        <v>308</v>
      </c>
      <c r="C85" s="43" t="s">
        <v>380</v>
      </c>
      <c r="D85" s="57" t="s">
        <v>440</v>
      </c>
      <c r="E85" s="58">
        <v>52827756</v>
      </c>
      <c r="F85" s="57" t="s">
        <v>396</v>
      </c>
      <c r="G85" s="43" t="s">
        <v>161</v>
      </c>
      <c r="H85" s="45">
        <v>44040</v>
      </c>
      <c r="I85" s="45"/>
      <c r="J85" s="43"/>
      <c r="K85" s="46"/>
    </row>
    <row r="86" spans="1:11">
      <c r="A86" s="54">
        <v>43</v>
      </c>
      <c r="B86" s="52">
        <v>321</v>
      </c>
      <c r="C86" s="43" t="s">
        <v>385</v>
      </c>
      <c r="D86" s="57" t="s">
        <v>384</v>
      </c>
      <c r="E86" s="58">
        <v>80196438</v>
      </c>
      <c r="F86" s="57" t="s">
        <v>396</v>
      </c>
      <c r="G86" s="43" t="s">
        <v>161</v>
      </c>
      <c r="H86" s="45">
        <v>43889</v>
      </c>
      <c r="I86" s="45">
        <v>44040</v>
      </c>
      <c r="J86" s="43" t="s">
        <v>403</v>
      </c>
      <c r="K86" s="46" t="s">
        <v>439</v>
      </c>
    </row>
    <row r="87" spans="1:11">
      <c r="A87" s="54"/>
      <c r="B87" s="52">
        <v>321</v>
      </c>
      <c r="C87" s="43" t="s">
        <v>385</v>
      </c>
      <c r="D87" s="57" t="s">
        <v>440</v>
      </c>
      <c r="E87" s="58">
        <v>52827756</v>
      </c>
      <c r="F87" s="57" t="s">
        <v>396</v>
      </c>
      <c r="G87" s="43" t="s">
        <v>161</v>
      </c>
      <c r="H87" s="45">
        <v>44040</v>
      </c>
      <c r="I87" s="45"/>
      <c r="J87" s="43"/>
      <c r="K87" s="46"/>
    </row>
    <row r="88" spans="1:11">
      <c r="A88" s="54">
        <v>44</v>
      </c>
      <c r="B88" s="52">
        <v>323</v>
      </c>
      <c r="C88" s="43" t="s">
        <v>383</v>
      </c>
      <c r="D88" s="57" t="s">
        <v>384</v>
      </c>
      <c r="E88" s="58">
        <v>80196438</v>
      </c>
      <c r="F88" s="57" t="s">
        <v>396</v>
      </c>
      <c r="G88" s="43" t="s">
        <v>161</v>
      </c>
      <c r="H88" s="45">
        <v>43889</v>
      </c>
      <c r="I88" s="45">
        <v>44040</v>
      </c>
      <c r="J88" s="43" t="s">
        <v>403</v>
      </c>
      <c r="K88" s="46" t="s">
        <v>439</v>
      </c>
    </row>
    <row r="89" spans="1:11">
      <c r="A89" s="54"/>
      <c r="B89" s="52">
        <v>323</v>
      </c>
      <c r="C89" s="43" t="s">
        <v>383</v>
      </c>
      <c r="D89" s="57" t="s">
        <v>440</v>
      </c>
      <c r="E89" s="58">
        <v>52827756</v>
      </c>
      <c r="F89" s="57" t="s">
        <v>396</v>
      </c>
      <c r="G89" s="43" t="s">
        <v>161</v>
      </c>
      <c r="H89" s="45">
        <v>44040</v>
      </c>
      <c r="I89" s="45"/>
      <c r="J89" s="43"/>
      <c r="K89" s="46"/>
    </row>
    <row r="90" spans="1:11">
      <c r="A90" s="54">
        <v>45</v>
      </c>
      <c r="B90" s="52">
        <v>377</v>
      </c>
      <c r="C90" s="43" t="s">
        <v>417</v>
      </c>
      <c r="D90" s="57" t="s">
        <v>384</v>
      </c>
      <c r="E90" s="58">
        <v>80196438</v>
      </c>
      <c r="F90" s="57" t="s">
        <v>396</v>
      </c>
      <c r="G90" s="43" t="s">
        <v>161</v>
      </c>
      <c r="H90" s="45">
        <v>43904</v>
      </c>
      <c r="I90" s="45">
        <v>44040</v>
      </c>
      <c r="J90" s="43" t="s">
        <v>403</v>
      </c>
      <c r="K90" s="46" t="s">
        <v>439</v>
      </c>
    </row>
    <row r="91" spans="1:11">
      <c r="A91" s="54"/>
      <c r="B91" s="52">
        <v>377</v>
      </c>
      <c r="C91" s="43" t="s">
        <v>417</v>
      </c>
      <c r="D91" s="57" t="s">
        <v>440</v>
      </c>
      <c r="E91" s="58">
        <v>52827756</v>
      </c>
      <c r="F91" s="57" t="s">
        <v>396</v>
      </c>
      <c r="G91" s="43" t="s">
        <v>161</v>
      </c>
      <c r="H91" s="45">
        <v>44040</v>
      </c>
      <c r="I91" s="45"/>
      <c r="J91" s="43"/>
      <c r="K91" s="46"/>
    </row>
    <row r="92" spans="1:11">
      <c r="A92" s="54">
        <v>46</v>
      </c>
      <c r="B92" s="52">
        <v>283</v>
      </c>
      <c r="C92" s="43" t="s">
        <v>371</v>
      </c>
      <c r="D92" s="57" t="s">
        <v>346</v>
      </c>
      <c r="E92" s="58">
        <v>80407547</v>
      </c>
      <c r="F92" s="57" t="s">
        <v>349</v>
      </c>
      <c r="G92" s="43" t="s">
        <v>335</v>
      </c>
      <c r="H92" s="69">
        <v>43953</v>
      </c>
      <c r="I92" s="45">
        <v>44043</v>
      </c>
      <c r="J92" s="43" t="s">
        <v>403</v>
      </c>
      <c r="K92" s="46" t="s">
        <v>442</v>
      </c>
    </row>
    <row r="93" spans="1:11">
      <c r="A93" s="54"/>
      <c r="B93" s="52">
        <v>283</v>
      </c>
      <c r="C93" s="43" t="s">
        <v>371</v>
      </c>
      <c r="D93" s="57" t="s">
        <v>443</v>
      </c>
      <c r="E93" s="58">
        <v>91423177</v>
      </c>
      <c r="F93" s="43" t="s">
        <v>444</v>
      </c>
      <c r="G93" s="43" t="s">
        <v>335</v>
      </c>
      <c r="H93" s="45">
        <v>44043</v>
      </c>
      <c r="I93" s="45"/>
      <c r="J93" s="43"/>
      <c r="K93" s="46"/>
    </row>
    <row r="94" spans="1:11">
      <c r="A94" s="54">
        <v>47</v>
      </c>
      <c r="B94" s="52">
        <v>347</v>
      </c>
      <c r="C94" s="43" t="s">
        <v>399</v>
      </c>
      <c r="D94" s="67" t="s">
        <v>346</v>
      </c>
      <c r="E94" s="68">
        <v>80407547</v>
      </c>
      <c r="F94" s="67" t="s">
        <v>349</v>
      </c>
      <c r="G94" s="67" t="s">
        <v>335</v>
      </c>
      <c r="H94" s="69">
        <v>43953</v>
      </c>
      <c r="I94" s="45">
        <v>44043</v>
      </c>
      <c r="J94" s="43" t="s">
        <v>403</v>
      </c>
      <c r="K94" s="46" t="s">
        <v>442</v>
      </c>
    </row>
    <row r="95" spans="1:11">
      <c r="A95" s="54"/>
      <c r="B95" s="52">
        <v>347</v>
      </c>
      <c r="C95" s="43" t="s">
        <v>399</v>
      </c>
      <c r="D95" s="57" t="s">
        <v>443</v>
      </c>
      <c r="E95" s="58">
        <v>91423177</v>
      </c>
      <c r="F95" s="43" t="s">
        <v>444</v>
      </c>
      <c r="G95" s="43" t="s">
        <v>335</v>
      </c>
      <c r="H95" s="45">
        <v>44043</v>
      </c>
      <c r="I95" s="45"/>
      <c r="J95" s="43"/>
      <c r="K95" s="46"/>
    </row>
    <row r="96" spans="1:11">
      <c r="A96" s="54">
        <v>48</v>
      </c>
      <c r="B96" s="51">
        <v>282</v>
      </c>
      <c r="C96" s="43" t="s">
        <v>372</v>
      </c>
      <c r="D96" s="67" t="s">
        <v>346</v>
      </c>
      <c r="E96" s="68">
        <v>80407547</v>
      </c>
      <c r="F96" s="67" t="s">
        <v>349</v>
      </c>
      <c r="G96" s="67" t="s">
        <v>335</v>
      </c>
      <c r="H96" s="69">
        <v>43953</v>
      </c>
      <c r="I96" s="45">
        <v>44043</v>
      </c>
      <c r="J96" s="43" t="s">
        <v>403</v>
      </c>
      <c r="K96" s="46" t="s">
        <v>442</v>
      </c>
    </row>
    <row r="97" spans="1:11">
      <c r="A97" s="54"/>
      <c r="B97" s="51">
        <v>282</v>
      </c>
      <c r="C97" s="43" t="s">
        <v>372</v>
      </c>
      <c r="D97" s="57" t="s">
        <v>443</v>
      </c>
      <c r="E97" s="58">
        <v>91423177</v>
      </c>
      <c r="F97" s="43" t="s">
        <v>444</v>
      </c>
      <c r="G97" s="43" t="s">
        <v>335</v>
      </c>
      <c r="H97" s="45">
        <v>44043</v>
      </c>
      <c r="I97" s="45"/>
      <c r="J97" s="43"/>
      <c r="K97" s="46"/>
    </row>
    <row r="98" spans="1:11">
      <c r="A98" s="54">
        <v>49</v>
      </c>
      <c r="B98" s="51">
        <v>284</v>
      </c>
      <c r="C98" s="43" t="s">
        <v>370</v>
      </c>
      <c r="D98" s="67" t="s">
        <v>346</v>
      </c>
      <c r="E98" s="68">
        <v>80407547</v>
      </c>
      <c r="F98" s="67" t="s">
        <v>349</v>
      </c>
      <c r="G98" s="67" t="s">
        <v>335</v>
      </c>
      <c r="H98" s="69">
        <v>43953</v>
      </c>
      <c r="I98" s="45">
        <v>44043</v>
      </c>
      <c r="J98" s="43" t="s">
        <v>403</v>
      </c>
      <c r="K98" s="46" t="s">
        <v>442</v>
      </c>
    </row>
    <row r="99" spans="1:11">
      <c r="A99" s="54"/>
      <c r="B99" s="51">
        <v>284</v>
      </c>
      <c r="C99" s="43" t="s">
        <v>370</v>
      </c>
      <c r="D99" s="57" t="s">
        <v>443</v>
      </c>
      <c r="E99" s="58">
        <v>91423177</v>
      </c>
      <c r="F99" s="43" t="s">
        <v>444</v>
      </c>
      <c r="G99" s="43" t="s">
        <v>335</v>
      </c>
      <c r="H99" s="45">
        <v>44043</v>
      </c>
      <c r="I99" s="45"/>
      <c r="J99" s="43"/>
      <c r="K99" s="46"/>
    </row>
    <row r="100" spans="1:11">
      <c r="A100" s="54">
        <v>50</v>
      </c>
      <c r="B100" s="66">
        <v>272</v>
      </c>
      <c r="C100" s="67" t="s">
        <v>351</v>
      </c>
      <c r="D100" s="67" t="s">
        <v>346</v>
      </c>
      <c r="E100" s="68">
        <v>80407547</v>
      </c>
      <c r="F100" s="67" t="s">
        <v>349</v>
      </c>
      <c r="G100" s="67" t="s">
        <v>335</v>
      </c>
      <c r="H100" s="69">
        <v>43953</v>
      </c>
      <c r="I100" s="45">
        <v>44043</v>
      </c>
      <c r="J100" s="43" t="s">
        <v>403</v>
      </c>
      <c r="K100" s="46" t="s">
        <v>442</v>
      </c>
    </row>
    <row r="101" spans="1:11">
      <c r="A101" s="54"/>
      <c r="B101" s="66">
        <v>272</v>
      </c>
      <c r="C101" s="67" t="s">
        <v>351</v>
      </c>
      <c r="D101" s="57" t="s">
        <v>443</v>
      </c>
      <c r="E101" s="58">
        <v>91423177</v>
      </c>
      <c r="F101" s="43" t="s">
        <v>444</v>
      </c>
      <c r="G101" s="43" t="s">
        <v>335</v>
      </c>
      <c r="H101" s="45">
        <v>44043</v>
      </c>
      <c r="I101" s="45"/>
      <c r="J101" s="43"/>
      <c r="K101" s="46"/>
    </row>
    <row r="102" spans="1:11">
      <c r="A102" s="54">
        <v>51</v>
      </c>
      <c r="B102" s="51">
        <v>156</v>
      </c>
      <c r="C102" s="43" t="s">
        <v>337</v>
      </c>
      <c r="D102" s="67" t="s">
        <v>346</v>
      </c>
      <c r="E102" s="68">
        <v>80407547</v>
      </c>
      <c r="F102" s="67" t="s">
        <v>349</v>
      </c>
      <c r="G102" s="67" t="s">
        <v>335</v>
      </c>
      <c r="H102" s="69">
        <v>43953</v>
      </c>
      <c r="I102" s="45">
        <v>44043</v>
      </c>
      <c r="J102" s="43" t="s">
        <v>403</v>
      </c>
      <c r="K102" s="46" t="s">
        <v>442</v>
      </c>
    </row>
    <row r="103" spans="1:11">
      <c r="A103" s="54"/>
      <c r="B103" s="51">
        <v>156</v>
      </c>
      <c r="C103" s="43" t="s">
        <v>337</v>
      </c>
      <c r="D103" s="57" t="s">
        <v>443</v>
      </c>
      <c r="E103" s="58">
        <v>91423177</v>
      </c>
      <c r="F103" s="43" t="s">
        <v>444</v>
      </c>
      <c r="G103" s="43" t="s">
        <v>335</v>
      </c>
      <c r="H103" s="45">
        <v>44043</v>
      </c>
      <c r="I103" s="45"/>
      <c r="J103" s="43"/>
      <c r="K103" s="46"/>
    </row>
    <row r="104" spans="1:11">
      <c r="A104" s="54">
        <v>52</v>
      </c>
      <c r="B104" s="66">
        <v>223</v>
      </c>
      <c r="C104" s="67" t="s">
        <v>395</v>
      </c>
      <c r="D104" s="67" t="s">
        <v>346</v>
      </c>
      <c r="E104" s="68">
        <v>80407547</v>
      </c>
      <c r="F104" s="67" t="s">
        <v>349</v>
      </c>
      <c r="G104" s="67" t="s">
        <v>335</v>
      </c>
      <c r="H104" s="69">
        <v>43953</v>
      </c>
      <c r="I104" s="45">
        <v>44043</v>
      </c>
      <c r="J104" s="43" t="s">
        <v>403</v>
      </c>
      <c r="K104" s="46" t="s">
        <v>442</v>
      </c>
    </row>
    <row r="105" spans="1:11">
      <c r="A105" s="54"/>
      <c r="B105" s="66">
        <v>223</v>
      </c>
      <c r="C105" s="67" t="s">
        <v>395</v>
      </c>
      <c r="D105" s="57" t="s">
        <v>443</v>
      </c>
      <c r="E105" s="58">
        <v>91423177</v>
      </c>
      <c r="F105" s="43" t="s">
        <v>444</v>
      </c>
      <c r="G105" s="43" t="s">
        <v>335</v>
      </c>
      <c r="H105" s="45">
        <v>44043</v>
      </c>
      <c r="I105" s="45"/>
      <c r="J105" s="43"/>
      <c r="K105" s="46"/>
    </row>
    <row r="106" spans="1:11">
      <c r="A106" s="54">
        <v>53</v>
      </c>
      <c r="B106" s="51">
        <v>346</v>
      </c>
      <c r="C106" s="43" t="s">
        <v>379</v>
      </c>
      <c r="D106" s="67" t="s">
        <v>346</v>
      </c>
      <c r="E106" s="68">
        <v>80407547</v>
      </c>
      <c r="F106" s="67" t="s">
        <v>349</v>
      </c>
      <c r="G106" s="67" t="s">
        <v>335</v>
      </c>
      <c r="H106" s="69">
        <v>43953</v>
      </c>
      <c r="I106" s="45">
        <v>44043</v>
      </c>
      <c r="J106" s="43" t="s">
        <v>403</v>
      </c>
      <c r="K106" s="46" t="s">
        <v>442</v>
      </c>
    </row>
    <row r="107" spans="1:11">
      <c r="A107" s="54"/>
      <c r="B107" s="51">
        <v>346</v>
      </c>
      <c r="C107" s="43" t="s">
        <v>379</v>
      </c>
      <c r="D107" s="57" t="s">
        <v>443</v>
      </c>
      <c r="E107" s="58">
        <v>91423177</v>
      </c>
      <c r="F107" s="43" t="s">
        <v>444</v>
      </c>
      <c r="G107" s="43" t="s">
        <v>335</v>
      </c>
      <c r="H107" s="45">
        <v>44043</v>
      </c>
      <c r="I107" s="45"/>
      <c r="J107" s="43"/>
      <c r="K107" s="46"/>
    </row>
    <row r="108" spans="1:11">
      <c r="A108" s="54">
        <v>54</v>
      </c>
      <c r="B108" s="52">
        <v>172</v>
      </c>
      <c r="C108" s="47" t="s">
        <v>356</v>
      </c>
      <c r="D108" s="61" t="s">
        <v>392</v>
      </c>
      <c r="E108" s="62">
        <v>52211792</v>
      </c>
      <c r="F108" s="61" t="s">
        <v>391</v>
      </c>
      <c r="G108" s="47" t="s">
        <v>162</v>
      </c>
      <c r="H108" s="49">
        <v>43867</v>
      </c>
      <c r="I108" s="49">
        <v>44053</v>
      </c>
      <c r="J108" s="47" t="s">
        <v>403</v>
      </c>
      <c r="K108" s="50" t="s">
        <v>446</v>
      </c>
    </row>
    <row r="109" spans="1:11">
      <c r="A109" s="76"/>
      <c r="B109" s="52">
        <v>172</v>
      </c>
      <c r="C109" s="47" t="s">
        <v>356</v>
      </c>
      <c r="D109" s="61" t="s">
        <v>447</v>
      </c>
      <c r="E109" s="62">
        <v>52261383</v>
      </c>
      <c r="F109" s="61" t="s">
        <v>391</v>
      </c>
      <c r="G109" s="47" t="s">
        <v>162</v>
      </c>
      <c r="H109" s="49">
        <v>44053</v>
      </c>
      <c r="I109" s="49"/>
      <c r="J109" s="47"/>
      <c r="K109" s="50"/>
    </row>
    <row r="110" spans="1:11">
      <c r="A110" s="76">
        <v>55</v>
      </c>
      <c r="B110" s="52">
        <v>167</v>
      </c>
      <c r="C110" s="47" t="s">
        <v>352</v>
      </c>
      <c r="D110" s="61" t="s">
        <v>392</v>
      </c>
      <c r="E110" s="62">
        <v>52211792</v>
      </c>
      <c r="F110" s="61" t="s">
        <v>391</v>
      </c>
      <c r="G110" s="47" t="s">
        <v>162</v>
      </c>
      <c r="H110" s="49">
        <v>43867</v>
      </c>
      <c r="I110" s="49">
        <v>44053</v>
      </c>
      <c r="J110" s="47" t="s">
        <v>403</v>
      </c>
      <c r="K110" s="50" t="s">
        <v>446</v>
      </c>
    </row>
    <row r="111" spans="1:11">
      <c r="A111" s="76"/>
      <c r="B111" s="52">
        <v>167</v>
      </c>
      <c r="C111" s="47" t="s">
        <v>352</v>
      </c>
      <c r="D111" s="61" t="s">
        <v>447</v>
      </c>
      <c r="E111" s="62">
        <v>52261383</v>
      </c>
      <c r="F111" s="61" t="s">
        <v>391</v>
      </c>
      <c r="G111" s="47" t="s">
        <v>162</v>
      </c>
      <c r="H111" s="49">
        <v>44053</v>
      </c>
      <c r="I111" s="49"/>
      <c r="J111" s="47"/>
      <c r="K111" s="50"/>
    </row>
    <row r="112" spans="1:11">
      <c r="A112" s="76">
        <v>56</v>
      </c>
      <c r="B112" s="52">
        <v>168</v>
      </c>
      <c r="C112" s="47" t="s">
        <v>368</v>
      </c>
      <c r="D112" s="61" t="s">
        <v>392</v>
      </c>
      <c r="E112" s="62">
        <v>52211792</v>
      </c>
      <c r="F112" s="61" t="s">
        <v>391</v>
      </c>
      <c r="G112" s="47" t="s">
        <v>162</v>
      </c>
      <c r="H112" s="49"/>
      <c r="I112" s="49"/>
      <c r="J112" s="47"/>
      <c r="K112" s="50"/>
    </row>
    <row r="113" spans="1:11">
      <c r="A113" s="76"/>
      <c r="B113" s="52">
        <v>168</v>
      </c>
      <c r="C113" s="47" t="s">
        <v>368</v>
      </c>
      <c r="D113" s="61" t="s">
        <v>447</v>
      </c>
      <c r="E113" s="62">
        <v>52261383</v>
      </c>
      <c r="F113" s="61" t="s">
        <v>391</v>
      </c>
      <c r="G113" s="47" t="s">
        <v>162</v>
      </c>
      <c r="H113" s="49">
        <v>44053</v>
      </c>
      <c r="I113" s="49"/>
      <c r="J113" s="47"/>
      <c r="K113" s="50"/>
    </row>
    <row r="114" spans="1:11">
      <c r="A114" s="76">
        <v>57</v>
      </c>
      <c r="B114" s="52">
        <v>169</v>
      </c>
      <c r="C114" s="47" t="s">
        <v>353</v>
      </c>
      <c r="D114" s="61" t="s">
        <v>392</v>
      </c>
      <c r="E114" s="62">
        <v>52211792</v>
      </c>
      <c r="F114" s="61" t="s">
        <v>391</v>
      </c>
      <c r="G114" s="47" t="s">
        <v>162</v>
      </c>
      <c r="H114" s="49"/>
      <c r="I114" s="49"/>
      <c r="J114" s="47"/>
      <c r="K114" s="50"/>
    </row>
    <row r="115" spans="1:11">
      <c r="A115" s="76"/>
      <c r="B115" s="52">
        <v>169</v>
      </c>
      <c r="C115" s="47" t="s">
        <v>353</v>
      </c>
      <c r="D115" s="61" t="s">
        <v>447</v>
      </c>
      <c r="E115" s="62">
        <v>52261383</v>
      </c>
      <c r="F115" s="61" t="s">
        <v>391</v>
      </c>
      <c r="G115" s="47" t="s">
        <v>162</v>
      </c>
      <c r="H115" s="49">
        <v>44053</v>
      </c>
      <c r="I115" s="49"/>
      <c r="J115" s="47"/>
      <c r="K115" s="50"/>
    </row>
    <row r="116" spans="1:11">
      <c r="A116" s="76">
        <v>58</v>
      </c>
      <c r="B116" s="52">
        <v>170</v>
      </c>
      <c r="C116" s="47" t="s">
        <v>354</v>
      </c>
      <c r="D116" s="61" t="s">
        <v>392</v>
      </c>
      <c r="E116" s="62">
        <v>52211792</v>
      </c>
      <c r="F116" s="61" t="s">
        <v>391</v>
      </c>
      <c r="G116" s="47" t="s">
        <v>162</v>
      </c>
      <c r="H116" s="49"/>
      <c r="I116" s="49"/>
      <c r="J116" s="47"/>
      <c r="K116" s="50"/>
    </row>
    <row r="117" spans="1:11">
      <c r="A117" s="76"/>
      <c r="B117" s="52">
        <v>170</v>
      </c>
      <c r="C117" s="47" t="s">
        <v>354</v>
      </c>
      <c r="D117" s="61" t="s">
        <v>447</v>
      </c>
      <c r="E117" s="62">
        <v>52261383</v>
      </c>
      <c r="F117" s="61" t="s">
        <v>391</v>
      </c>
      <c r="G117" s="47" t="s">
        <v>162</v>
      </c>
      <c r="H117" s="49">
        <v>44053</v>
      </c>
      <c r="I117" s="49"/>
      <c r="J117" s="47"/>
      <c r="K117" s="50"/>
    </row>
    <row r="118" spans="1:11">
      <c r="A118" s="76">
        <v>59</v>
      </c>
      <c r="B118" s="52">
        <v>171</v>
      </c>
      <c r="C118" s="47" t="s">
        <v>355</v>
      </c>
      <c r="D118" s="61" t="s">
        <v>392</v>
      </c>
      <c r="E118" s="62">
        <v>52211792</v>
      </c>
      <c r="F118" s="61" t="s">
        <v>391</v>
      </c>
      <c r="G118" s="47" t="s">
        <v>162</v>
      </c>
      <c r="H118" s="49"/>
      <c r="I118" s="49"/>
      <c r="J118" s="47"/>
      <c r="K118" s="50"/>
    </row>
    <row r="119" spans="1:11">
      <c r="A119" s="54"/>
      <c r="B119" s="52">
        <v>171</v>
      </c>
      <c r="C119" s="47" t="s">
        <v>355</v>
      </c>
      <c r="D119" s="61" t="s">
        <v>447</v>
      </c>
      <c r="E119" s="62">
        <v>52261383</v>
      </c>
      <c r="F119" s="61" t="s">
        <v>391</v>
      </c>
      <c r="G119" s="47" t="s">
        <v>162</v>
      </c>
      <c r="H119" s="49">
        <v>44053</v>
      </c>
      <c r="I119" s="49"/>
      <c r="J119" s="47"/>
      <c r="K119" s="50"/>
    </row>
    <row r="120" spans="1:11">
      <c r="A120" s="77">
        <v>60</v>
      </c>
      <c r="B120" s="78">
        <v>229</v>
      </c>
      <c r="C120" s="79" t="s">
        <v>340</v>
      </c>
      <c r="D120" s="79" t="s">
        <v>440</v>
      </c>
      <c r="E120" s="80">
        <v>52827756</v>
      </c>
      <c r="F120" s="79" t="s">
        <v>396</v>
      </c>
      <c r="G120" s="43" t="s">
        <v>161</v>
      </c>
      <c r="H120" s="45">
        <v>44040</v>
      </c>
      <c r="I120" s="45">
        <v>44065</v>
      </c>
      <c r="J120" s="43" t="s">
        <v>404</v>
      </c>
      <c r="K120" s="46" t="s">
        <v>448</v>
      </c>
    </row>
    <row r="121" spans="1:11">
      <c r="A121" s="77"/>
      <c r="B121" s="78">
        <v>229</v>
      </c>
      <c r="C121" s="79" t="s">
        <v>340</v>
      </c>
      <c r="D121" s="79" t="s">
        <v>384</v>
      </c>
      <c r="E121" s="80">
        <v>80196438</v>
      </c>
      <c r="F121" s="79" t="s">
        <v>396</v>
      </c>
      <c r="G121" s="43" t="s">
        <v>161</v>
      </c>
      <c r="H121" s="45">
        <v>44065</v>
      </c>
      <c r="I121" s="45"/>
      <c r="J121" s="43"/>
      <c r="K121" s="46"/>
    </row>
    <row r="122" spans="1:11">
      <c r="A122" s="77">
        <v>61</v>
      </c>
      <c r="B122" s="78">
        <v>240</v>
      </c>
      <c r="C122" s="79" t="s">
        <v>343</v>
      </c>
      <c r="D122" s="79" t="s">
        <v>440</v>
      </c>
      <c r="E122" s="80">
        <v>52827756</v>
      </c>
      <c r="F122" s="79" t="s">
        <v>396</v>
      </c>
      <c r="G122" s="43" t="s">
        <v>161</v>
      </c>
      <c r="H122" s="45">
        <v>44040</v>
      </c>
      <c r="I122" s="45">
        <v>44065</v>
      </c>
      <c r="J122" s="43" t="s">
        <v>404</v>
      </c>
      <c r="K122" s="46" t="s">
        <v>448</v>
      </c>
    </row>
    <row r="123" spans="1:11">
      <c r="A123" s="77"/>
      <c r="B123" s="78">
        <v>240</v>
      </c>
      <c r="C123" s="79" t="s">
        <v>343</v>
      </c>
      <c r="D123" s="79" t="s">
        <v>384</v>
      </c>
      <c r="E123" s="80">
        <v>80196438</v>
      </c>
      <c r="F123" s="79" t="s">
        <v>396</v>
      </c>
      <c r="G123" s="43" t="s">
        <v>161</v>
      </c>
      <c r="H123" s="45">
        <v>44065</v>
      </c>
      <c r="I123" s="45"/>
      <c r="J123" s="43"/>
      <c r="K123" s="46"/>
    </row>
    <row r="124" spans="1:11">
      <c r="A124" s="77">
        <v>62</v>
      </c>
      <c r="B124" s="78">
        <v>308</v>
      </c>
      <c r="C124" s="79" t="s">
        <v>380</v>
      </c>
      <c r="D124" s="79" t="s">
        <v>440</v>
      </c>
      <c r="E124" s="80">
        <v>52827756</v>
      </c>
      <c r="F124" s="79" t="s">
        <v>396</v>
      </c>
      <c r="G124" s="43" t="s">
        <v>161</v>
      </c>
      <c r="H124" s="45">
        <v>44040</v>
      </c>
      <c r="I124" s="45">
        <v>44065</v>
      </c>
      <c r="J124" s="43" t="s">
        <v>404</v>
      </c>
      <c r="K124" s="46" t="s">
        <v>448</v>
      </c>
    </row>
    <row r="125" spans="1:11">
      <c r="A125" s="77"/>
      <c r="B125" s="78">
        <v>308</v>
      </c>
      <c r="C125" s="79" t="s">
        <v>380</v>
      </c>
      <c r="D125" s="79" t="s">
        <v>384</v>
      </c>
      <c r="E125" s="80">
        <v>80196438</v>
      </c>
      <c r="F125" s="79" t="s">
        <v>396</v>
      </c>
      <c r="G125" s="43" t="s">
        <v>161</v>
      </c>
      <c r="H125" s="45">
        <v>44065</v>
      </c>
      <c r="I125" s="45"/>
      <c r="J125" s="43"/>
      <c r="K125" s="46"/>
    </row>
    <row r="126" spans="1:11">
      <c r="A126" s="77">
        <v>64</v>
      </c>
      <c r="B126" s="78">
        <v>321</v>
      </c>
      <c r="C126" s="79" t="s">
        <v>385</v>
      </c>
      <c r="D126" s="79" t="s">
        <v>440</v>
      </c>
      <c r="E126" s="80">
        <v>52827756</v>
      </c>
      <c r="F126" s="79" t="s">
        <v>396</v>
      </c>
      <c r="G126" s="43" t="s">
        <v>161</v>
      </c>
      <c r="H126" s="45">
        <v>44040</v>
      </c>
      <c r="I126" s="45">
        <v>44065</v>
      </c>
      <c r="J126" s="43" t="s">
        <v>404</v>
      </c>
      <c r="K126" s="46" t="s">
        <v>448</v>
      </c>
    </row>
    <row r="127" spans="1:11">
      <c r="A127" s="77"/>
      <c r="B127" s="78">
        <v>321</v>
      </c>
      <c r="C127" s="79" t="s">
        <v>385</v>
      </c>
      <c r="D127" s="79" t="s">
        <v>384</v>
      </c>
      <c r="E127" s="80">
        <v>80196438</v>
      </c>
      <c r="F127" s="79" t="s">
        <v>396</v>
      </c>
      <c r="G127" s="43" t="s">
        <v>161</v>
      </c>
      <c r="H127" s="45">
        <v>44065</v>
      </c>
      <c r="I127" s="45"/>
      <c r="J127" s="43"/>
      <c r="K127" s="46"/>
    </row>
    <row r="128" spans="1:11">
      <c r="A128" s="77">
        <v>65</v>
      </c>
      <c r="B128" s="78">
        <v>323</v>
      </c>
      <c r="C128" s="79" t="s">
        <v>383</v>
      </c>
      <c r="D128" s="79" t="s">
        <v>440</v>
      </c>
      <c r="E128" s="80">
        <v>52827756</v>
      </c>
      <c r="F128" s="79" t="s">
        <v>396</v>
      </c>
      <c r="G128" s="43" t="s">
        <v>161</v>
      </c>
      <c r="H128" s="45">
        <v>44040</v>
      </c>
      <c r="I128" s="45">
        <v>44065</v>
      </c>
      <c r="J128" s="43" t="s">
        <v>404</v>
      </c>
      <c r="K128" s="46" t="s">
        <v>448</v>
      </c>
    </row>
    <row r="129" spans="1:11">
      <c r="A129" s="77"/>
      <c r="B129" s="78">
        <v>323</v>
      </c>
      <c r="C129" s="79" t="s">
        <v>383</v>
      </c>
      <c r="D129" s="79" t="s">
        <v>384</v>
      </c>
      <c r="E129" s="80">
        <v>80196438</v>
      </c>
      <c r="F129" s="79" t="s">
        <v>396</v>
      </c>
      <c r="G129" s="43" t="s">
        <v>161</v>
      </c>
      <c r="H129" s="45">
        <v>44065</v>
      </c>
      <c r="I129" s="45"/>
      <c r="J129" s="43"/>
      <c r="K129" s="46"/>
    </row>
    <row r="130" spans="1:11">
      <c r="A130" s="77">
        <v>66</v>
      </c>
      <c r="B130" s="78">
        <v>377</v>
      </c>
      <c r="C130" s="79" t="s">
        <v>417</v>
      </c>
      <c r="D130" s="79" t="s">
        <v>440</v>
      </c>
      <c r="E130" s="80">
        <v>52827756</v>
      </c>
      <c r="F130" s="79" t="s">
        <v>396</v>
      </c>
      <c r="G130" s="43" t="s">
        <v>161</v>
      </c>
      <c r="H130" s="45">
        <v>44040</v>
      </c>
      <c r="I130" s="45">
        <v>44065</v>
      </c>
      <c r="J130" s="43" t="s">
        <v>404</v>
      </c>
      <c r="K130" s="46" t="s">
        <v>448</v>
      </c>
    </row>
    <row r="131" spans="1:11">
      <c r="A131" s="81"/>
      <c r="B131" s="82">
        <v>377</v>
      </c>
      <c r="C131" s="83" t="s">
        <v>417</v>
      </c>
      <c r="D131" s="79" t="s">
        <v>384</v>
      </c>
      <c r="E131" s="80">
        <v>80196438</v>
      </c>
      <c r="F131" s="83" t="s">
        <v>396</v>
      </c>
      <c r="G131" s="43" t="s">
        <v>161</v>
      </c>
      <c r="H131" s="45">
        <v>44065</v>
      </c>
      <c r="I131" s="45"/>
      <c r="J131" s="43"/>
      <c r="K131" s="46"/>
    </row>
    <row r="132" spans="1:11">
      <c r="A132" s="81">
        <v>67</v>
      </c>
      <c r="B132" s="82">
        <v>27</v>
      </c>
      <c r="C132" s="83" t="s">
        <v>320</v>
      </c>
      <c r="D132" s="79" t="s">
        <v>423</v>
      </c>
      <c r="E132" s="88">
        <v>91216136</v>
      </c>
      <c r="F132" s="88" t="s">
        <v>324</v>
      </c>
      <c r="G132" s="83" t="s">
        <v>169</v>
      </c>
      <c r="H132" s="45">
        <v>43846</v>
      </c>
      <c r="I132" s="45">
        <v>44071</v>
      </c>
      <c r="J132" s="43" t="s">
        <v>405</v>
      </c>
      <c r="K132" s="46" t="s">
        <v>449</v>
      </c>
    </row>
    <row r="133" spans="1:11">
      <c r="A133" s="81"/>
      <c r="B133" s="82">
        <v>27</v>
      </c>
      <c r="C133" s="83" t="s">
        <v>320</v>
      </c>
      <c r="D133" s="79" t="s">
        <v>450</v>
      </c>
      <c r="E133" s="88">
        <v>52005376</v>
      </c>
      <c r="F133" s="88" t="s">
        <v>324</v>
      </c>
      <c r="G133" s="83" t="s">
        <v>169</v>
      </c>
      <c r="H133" s="45">
        <v>44071</v>
      </c>
      <c r="I133" s="45"/>
      <c r="J133" s="43"/>
      <c r="K133" s="46"/>
    </row>
    <row r="134" spans="1:11">
      <c r="A134" s="81">
        <v>68</v>
      </c>
      <c r="B134" s="82">
        <v>100</v>
      </c>
      <c r="C134" s="83" t="s">
        <v>330</v>
      </c>
      <c r="D134" s="79" t="s">
        <v>423</v>
      </c>
      <c r="E134" s="88">
        <v>91216136</v>
      </c>
      <c r="F134" s="88" t="s">
        <v>324</v>
      </c>
      <c r="G134" s="83" t="s">
        <v>169</v>
      </c>
      <c r="H134" s="45">
        <v>43859</v>
      </c>
      <c r="I134" s="45">
        <v>44071</v>
      </c>
      <c r="J134" s="43" t="s">
        <v>405</v>
      </c>
      <c r="K134" s="46" t="s">
        <v>449</v>
      </c>
    </row>
    <row r="135" spans="1:11">
      <c r="A135" s="81"/>
      <c r="B135" s="82">
        <v>100</v>
      </c>
      <c r="C135" s="83" t="s">
        <v>330</v>
      </c>
      <c r="D135" s="79" t="s">
        <v>450</v>
      </c>
      <c r="E135" s="88">
        <v>52005376</v>
      </c>
      <c r="F135" s="88" t="s">
        <v>324</v>
      </c>
      <c r="G135" s="83" t="s">
        <v>169</v>
      </c>
      <c r="H135" s="45">
        <v>44071</v>
      </c>
      <c r="I135" s="45"/>
      <c r="J135" s="43"/>
      <c r="K135" s="46"/>
    </row>
    <row r="136" spans="1:11">
      <c r="A136" s="81">
        <v>69</v>
      </c>
      <c r="B136" s="82">
        <v>137</v>
      </c>
      <c r="C136" s="83" t="s">
        <v>378</v>
      </c>
      <c r="D136" s="79" t="s">
        <v>423</v>
      </c>
      <c r="E136" s="88">
        <v>91216136</v>
      </c>
      <c r="F136" s="88" t="s">
        <v>324</v>
      </c>
      <c r="G136" s="83" t="s">
        <v>169</v>
      </c>
      <c r="H136" s="45">
        <v>43861</v>
      </c>
      <c r="I136" s="45">
        <v>44071</v>
      </c>
      <c r="J136" s="43" t="s">
        <v>405</v>
      </c>
      <c r="K136" s="46" t="s">
        <v>449</v>
      </c>
    </row>
    <row r="137" spans="1:11">
      <c r="A137" s="81"/>
      <c r="B137" s="82">
        <v>137</v>
      </c>
      <c r="C137" s="83" t="s">
        <v>378</v>
      </c>
      <c r="D137" s="79" t="s">
        <v>450</v>
      </c>
      <c r="E137" s="88">
        <v>52005376</v>
      </c>
      <c r="F137" s="88" t="s">
        <v>324</v>
      </c>
      <c r="G137" s="83" t="s">
        <v>169</v>
      </c>
      <c r="H137" s="45">
        <v>44071</v>
      </c>
      <c r="I137" s="45"/>
      <c r="J137" s="43"/>
      <c r="K137" s="46"/>
    </row>
    <row r="138" spans="1:11">
      <c r="A138" s="81">
        <v>70</v>
      </c>
      <c r="B138" s="82">
        <v>278</v>
      </c>
      <c r="C138" s="83" t="s">
        <v>381</v>
      </c>
      <c r="D138" s="79" t="s">
        <v>423</v>
      </c>
      <c r="E138" s="88">
        <v>91216136</v>
      </c>
      <c r="F138" s="88" t="s">
        <v>324</v>
      </c>
      <c r="G138" s="83" t="s">
        <v>169</v>
      </c>
      <c r="H138" s="45">
        <v>43881</v>
      </c>
      <c r="I138" s="45">
        <v>44071</v>
      </c>
      <c r="J138" s="43" t="s">
        <v>405</v>
      </c>
      <c r="K138" s="46" t="s">
        <v>449</v>
      </c>
    </row>
    <row r="139" spans="1:11">
      <c r="A139" s="81"/>
      <c r="B139" s="82">
        <v>278</v>
      </c>
      <c r="C139" s="83" t="s">
        <v>381</v>
      </c>
      <c r="D139" s="79" t="s">
        <v>450</v>
      </c>
      <c r="E139" s="88">
        <v>52005376</v>
      </c>
      <c r="F139" s="88" t="s">
        <v>324</v>
      </c>
      <c r="G139" s="83" t="s">
        <v>169</v>
      </c>
      <c r="H139" s="45">
        <v>44071</v>
      </c>
      <c r="I139" s="45"/>
      <c r="J139" s="43"/>
      <c r="K139" s="46"/>
    </row>
    <row r="140" spans="1:11">
      <c r="A140" s="81">
        <v>71</v>
      </c>
      <c r="B140" s="82">
        <v>445</v>
      </c>
      <c r="C140" s="83" t="s">
        <v>431</v>
      </c>
      <c r="D140" s="79" t="s">
        <v>423</v>
      </c>
      <c r="E140" s="88">
        <v>91216136</v>
      </c>
      <c r="F140" s="88" t="s">
        <v>324</v>
      </c>
      <c r="G140" s="83" t="s">
        <v>169</v>
      </c>
      <c r="H140" s="45">
        <v>43976</v>
      </c>
      <c r="I140" s="45">
        <v>44071</v>
      </c>
      <c r="J140" s="43" t="s">
        <v>405</v>
      </c>
      <c r="K140" s="46" t="s">
        <v>449</v>
      </c>
    </row>
    <row r="141" spans="1:11">
      <c r="A141" s="81"/>
      <c r="B141" s="82">
        <v>445</v>
      </c>
      <c r="C141" s="83" t="s">
        <v>431</v>
      </c>
      <c r="D141" s="79" t="s">
        <v>450</v>
      </c>
      <c r="E141" s="88">
        <v>52005376</v>
      </c>
      <c r="F141" s="88" t="s">
        <v>324</v>
      </c>
      <c r="G141" s="83" t="s">
        <v>169</v>
      </c>
      <c r="H141" s="45">
        <v>44071</v>
      </c>
      <c r="I141" s="45"/>
      <c r="J141" s="43"/>
      <c r="K141" s="46"/>
    </row>
    <row r="142" spans="1:11">
      <c r="A142" s="81">
        <v>72</v>
      </c>
      <c r="B142" s="82">
        <v>446</v>
      </c>
      <c r="C142" s="83" t="s">
        <v>432</v>
      </c>
      <c r="D142" s="79" t="s">
        <v>423</v>
      </c>
      <c r="E142" s="88">
        <v>91216136</v>
      </c>
      <c r="F142" s="88" t="s">
        <v>324</v>
      </c>
      <c r="G142" s="83" t="s">
        <v>169</v>
      </c>
      <c r="H142" s="45">
        <v>43976</v>
      </c>
      <c r="I142" s="45">
        <v>44071</v>
      </c>
      <c r="J142" s="43" t="s">
        <v>405</v>
      </c>
      <c r="K142" s="46" t="s">
        <v>449</v>
      </c>
    </row>
    <row r="143" spans="1:11">
      <c r="A143" s="81"/>
      <c r="B143" s="82">
        <v>446</v>
      </c>
      <c r="C143" s="83" t="s">
        <v>432</v>
      </c>
      <c r="D143" s="79" t="s">
        <v>450</v>
      </c>
      <c r="E143" s="88">
        <v>52005376</v>
      </c>
      <c r="F143" s="88" t="s">
        <v>324</v>
      </c>
      <c r="G143" s="83" t="s">
        <v>169</v>
      </c>
      <c r="H143" s="45">
        <v>44071</v>
      </c>
      <c r="I143" s="45"/>
      <c r="J143" s="43"/>
      <c r="K143" s="46"/>
    </row>
    <row r="144" spans="1:11">
      <c r="A144" s="81">
        <v>73</v>
      </c>
      <c r="B144" s="82">
        <v>447</v>
      </c>
      <c r="C144" s="83" t="s">
        <v>433</v>
      </c>
      <c r="D144" s="79" t="s">
        <v>423</v>
      </c>
      <c r="E144" s="88">
        <v>91216136</v>
      </c>
      <c r="F144" s="88" t="s">
        <v>324</v>
      </c>
      <c r="G144" s="83" t="s">
        <v>169</v>
      </c>
      <c r="H144" s="45">
        <v>43976</v>
      </c>
      <c r="I144" s="45">
        <v>44071</v>
      </c>
      <c r="J144" s="43" t="s">
        <v>405</v>
      </c>
      <c r="K144" s="46" t="s">
        <v>449</v>
      </c>
    </row>
    <row r="145" spans="1:11">
      <c r="A145" s="81"/>
      <c r="B145" s="82">
        <v>447</v>
      </c>
      <c r="C145" s="83" t="s">
        <v>433</v>
      </c>
      <c r="D145" s="79" t="s">
        <v>450</v>
      </c>
      <c r="E145" s="88">
        <v>52005376</v>
      </c>
      <c r="F145" s="88" t="s">
        <v>324</v>
      </c>
      <c r="G145" s="83" t="s">
        <v>169</v>
      </c>
      <c r="H145" s="45">
        <v>44071</v>
      </c>
      <c r="I145" s="45"/>
      <c r="J145" s="43"/>
      <c r="K145" s="46"/>
    </row>
    <row r="146" spans="1:11">
      <c r="A146" s="81">
        <v>74</v>
      </c>
      <c r="B146" s="82">
        <v>499</v>
      </c>
      <c r="C146" s="83" t="s">
        <v>441</v>
      </c>
      <c r="D146" s="79" t="s">
        <v>423</v>
      </c>
      <c r="E146" s="88">
        <v>91216136</v>
      </c>
      <c r="F146" s="88" t="s">
        <v>324</v>
      </c>
      <c r="G146" s="83" t="s">
        <v>169</v>
      </c>
      <c r="H146" s="45"/>
      <c r="I146" s="45"/>
      <c r="J146" s="43"/>
      <c r="K146" s="46"/>
    </row>
    <row r="147" spans="1:11">
      <c r="A147" s="81"/>
      <c r="B147" s="82">
        <v>499</v>
      </c>
      <c r="C147" s="83" t="s">
        <v>441</v>
      </c>
      <c r="D147" s="79" t="s">
        <v>450</v>
      </c>
      <c r="E147" s="88">
        <v>52005376</v>
      </c>
      <c r="F147" s="88" t="s">
        <v>324</v>
      </c>
      <c r="G147" s="83" t="s">
        <v>169</v>
      </c>
      <c r="H147" s="45"/>
      <c r="I147" s="45"/>
      <c r="J147" s="43"/>
      <c r="K147" s="46"/>
    </row>
    <row r="148" spans="1:11">
      <c r="A148" s="81">
        <v>75</v>
      </c>
      <c r="B148" s="52">
        <v>172</v>
      </c>
      <c r="C148" s="47" t="s">
        <v>356</v>
      </c>
      <c r="D148" s="61" t="s">
        <v>447</v>
      </c>
      <c r="E148" s="62">
        <v>52261383</v>
      </c>
      <c r="F148" s="61" t="s">
        <v>391</v>
      </c>
      <c r="G148" s="47" t="s">
        <v>162</v>
      </c>
      <c r="H148" s="45">
        <v>44053</v>
      </c>
      <c r="I148" s="45">
        <v>44073</v>
      </c>
      <c r="J148" s="43" t="s">
        <v>404</v>
      </c>
      <c r="K148" s="46" t="s">
        <v>451</v>
      </c>
    </row>
    <row r="149" spans="1:11">
      <c r="A149" s="81"/>
      <c r="B149" s="52">
        <v>172</v>
      </c>
      <c r="C149" s="47" t="s">
        <v>356</v>
      </c>
      <c r="D149" s="61" t="s">
        <v>392</v>
      </c>
      <c r="E149" s="62">
        <v>52211792</v>
      </c>
      <c r="F149" s="61" t="s">
        <v>391</v>
      </c>
      <c r="G149" s="47" t="s">
        <v>162</v>
      </c>
      <c r="H149" s="45">
        <v>44073</v>
      </c>
      <c r="I149" s="45"/>
      <c r="J149" s="43"/>
      <c r="K149" s="46"/>
    </row>
    <row r="150" spans="1:11">
      <c r="A150" s="81">
        <v>76</v>
      </c>
      <c r="B150" s="52">
        <v>167</v>
      </c>
      <c r="C150" s="47" t="s">
        <v>352</v>
      </c>
      <c r="D150" s="61" t="s">
        <v>447</v>
      </c>
      <c r="E150" s="62">
        <v>52261383</v>
      </c>
      <c r="F150" s="61" t="s">
        <v>391</v>
      </c>
      <c r="G150" s="47" t="s">
        <v>162</v>
      </c>
      <c r="H150" s="45">
        <v>44053</v>
      </c>
      <c r="I150" s="45">
        <v>44073</v>
      </c>
      <c r="J150" s="43" t="s">
        <v>404</v>
      </c>
      <c r="K150" s="46" t="s">
        <v>451</v>
      </c>
    </row>
    <row r="151" spans="1:11">
      <c r="A151" s="81"/>
      <c r="B151" s="52">
        <v>167</v>
      </c>
      <c r="C151" s="47" t="s">
        <v>352</v>
      </c>
      <c r="D151" s="61" t="s">
        <v>392</v>
      </c>
      <c r="E151" s="62">
        <v>52211792</v>
      </c>
      <c r="F151" s="61" t="s">
        <v>391</v>
      </c>
      <c r="G151" s="47" t="s">
        <v>162</v>
      </c>
      <c r="H151" s="45">
        <v>44073</v>
      </c>
      <c r="I151" s="45"/>
      <c r="J151" s="43"/>
      <c r="K151" s="46"/>
    </row>
    <row r="152" spans="1:11">
      <c r="A152" s="81">
        <v>77</v>
      </c>
      <c r="B152" s="52">
        <v>168</v>
      </c>
      <c r="C152" s="47" t="s">
        <v>368</v>
      </c>
      <c r="D152" s="61" t="s">
        <v>447</v>
      </c>
      <c r="E152" s="62">
        <v>52261383</v>
      </c>
      <c r="F152" s="61" t="s">
        <v>391</v>
      </c>
      <c r="G152" s="47" t="s">
        <v>162</v>
      </c>
      <c r="H152" s="45">
        <v>44053</v>
      </c>
      <c r="I152" s="45">
        <v>44073</v>
      </c>
      <c r="J152" s="43" t="s">
        <v>404</v>
      </c>
      <c r="K152" s="46" t="s">
        <v>451</v>
      </c>
    </row>
    <row r="153" spans="1:11">
      <c r="A153" s="81"/>
      <c r="B153" s="52">
        <v>168</v>
      </c>
      <c r="C153" s="47" t="s">
        <v>368</v>
      </c>
      <c r="D153" s="61" t="s">
        <v>392</v>
      </c>
      <c r="E153" s="62">
        <v>52211792</v>
      </c>
      <c r="F153" s="61" t="s">
        <v>391</v>
      </c>
      <c r="G153" s="47" t="s">
        <v>162</v>
      </c>
      <c r="H153" s="45">
        <v>44073</v>
      </c>
      <c r="I153" s="45"/>
      <c r="J153" s="43"/>
      <c r="K153" s="46"/>
    </row>
    <row r="154" spans="1:11">
      <c r="A154" s="81">
        <v>78</v>
      </c>
      <c r="B154" s="52">
        <v>169</v>
      </c>
      <c r="C154" s="47" t="s">
        <v>353</v>
      </c>
      <c r="D154" s="61" t="s">
        <v>447</v>
      </c>
      <c r="E154" s="62">
        <v>52261383</v>
      </c>
      <c r="F154" s="61" t="s">
        <v>391</v>
      </c>
      <c r="G154" s="47" t="s">
        <v>162</v>
      </c>
      <c r="H154" s="45">
        <v>44053</v>
      </c>
      <c r="I154" s="45">
        <v>44073</v>
      </c>
      <c r="J154" s="43" t="s">
        <v>404</v>
      </c>
      <c r="K154" s="46" t="s">
        <v>451</v>
      </c>
    </row>
    <row r="155" spans="1:11">
      <c r="A155" s="81"/>
      <c r="B155" s="52">
        <v>169</v>
      </c>
      <c r="C155" s="47" t="s">
        <v>353</v>
      </c>
      <c r="D155" s="61" t="s">
        <v>392</v>
      </c>
      <c r="E155" s="62">
        <v>52211792</v>
      </c>
      <c r="F155" s="61" t="s">
        <v>391</v>
      </c>
      <c r="G155" s="47" t="s">
        <v>162</v>
      </c>
      <c r="H155" s="45">
        <v>44073</v>
      </c>
      <c r="I155" s="45"/>
      <c r="J155" s="43"/>
      <c r="K155" s="46"/>
    </row>
    <row r="156" spans="1:11">
      <c r="A156" s="53">
        <v>79</v>
      </c>
      <c r="B156" s="52">
        <v>170</v>
      </c>
      <c r="C156" s="47" t="s">
        <v>354</v>
      </c>
      <c r="D156" s="61" t="s">
        <v>447</v>
      </c>
      <c r="E156" s="62">
        <v>52261383</v>
      </c>
      <c r="F156" s="61" t="s">
        <v>391</v>
      </c>
      <c r="G156" s="47" t="s">
        <v>162</v>
      </c>
      <c r="H156" s="45">
        <v>44053</v>
      </c>
      <c r="I156" s="45">
        <v>44073</v>
      </c>
      <c r="J156" s="43" t="s">
        <v>404</v>
      </c>
      <c r="K156" s="46" t="s">
        <v>451</v>
      </c>
    </row>
    <row r="157" spans="1:11">
      <c r="A157" s="53"/>
      <c r="B157" s="52">
        <v>170</v>
      </c>
      <c r="C157" s="47" t="s">
        <v>354</v>
      </c>
      <c r="D157" s="61" t="s">
        <v>392</v>
      </c>
      <c r="E157" s="62">
        <v>52211792</v>
      </c>
      <c r="F157" s="61" t="s">
        <v>391</v>
      </c>
      <c r="G157" s="47" t="s">
        <v>162</v>
      </c>
      <c r="H157" s="45">
        <v>44073</v>
      </c>
      <c r="I157" s="45"/>
      <c r="J157" s="43"/>
      <c r="K157" s="46"/>
    </row>
    <row r="158" spans="1:11">
      <c r="A158" s="53">
        <v>80</v>
      </c>
      <c r="B158" s="52">
        <v>171</v>
      </c>
      <c r="C158" s="47" t="s">
        <v>355</v>
      </c>
      <c r="D158" s="61" t="s">
        <v>447</v>
      </c>
      <c r="E158" s="62">
        <v>52261383</v>
      </c>
      <c r="F158" s="61" t="s">
        <v>391</v>
      </c>
      <c r="G158" s="47" t="s">
        <v>162</v>
      </c>
      <c r="H158" s="45">
        <v>44053</v>
      </c>
      <c r="I158" s="45">
        <v>44073</v>
      </c>
      <c r="J158" s="43" t="s">
        <v>404</v>
      </c>
      <c r="K158" s="46" t="s">
        <v>451</v>
      </c>
    </row>
    <row r="159" spans="1:11">
      <c r="A159" s="53"/>
      <c r="B159" s="52">
        <v>171</v>
      </c>
      <c r="C159" s="47" t="s">
        <v>355</v>
      </c>
      <c r="D159" s="61" t="s">
        <v>392</v>
      </c>
      <c r="E159" s="62">
        <v>52211792</v>
      </c>
      <c r="F159" s="61" t="s">
        <v>391</v>
      </c>
      <c r="G159" s="47" t="s">
        <v>162</v>
      </c>
      <c r="H159" s="45">
        <v>44073</v>
      </c>
      <c r="I159" s="45"/>
      <c r="J159" s="43"/>
      <c r="K159" s="46"/>
    </row>
    <row r="160" spans="1:11">
      <c r="A160" s="84"/>
      <c r="B160" s="85"/>
      <c r="C160" s="84"/>
      <c r="D160" s="84"/>
      <c r="E160" s="86"/>
      <c r="F160" s="84"/>
      <c r="G160" s="84"/>
      <c r="H160" s="87"/>
      <c r="I160" s="87"/>
    </row>
    <row r="161" spans="1:9">
      <c r="A161" s="84"/>
      <c r="B161" s="85"/>
      <c r="C161" s="84"/>
      <c r="D161" s="84"/>
      <c r="E161" s="86"/>
      <c r="F161" s="84"/>
      <c r="G161" s="84"/>
      <c r="H161" s="87"/>
      <c r="I161" s="87"/>
    </row>
    <row r="162" spans="1:9">
      <c r="A162" s="84"/>
      <c r="B162" s="85"/>
      <c r="C162" s="84"/>
      <c r="D162" s="84"/>
      <c r="E162" s="86"/>
      <c r="F162" s="84"/>
      <c r="G162" s="84"/>
      <c r="H162" s="87"/>
      <c r="I162" s="87"/>
    </row>
    <row r="163" spans="1:9">
      <c r="A163" s="84"/>
      <c r="B163" s="85"/>
      <c r="C163" s="84"/>
      <c r="D163" s="84"/>
      <c r="E163" s="86"/>
      <c r="F163" s="84"/>
      <c r="G163" s="84"/>
      <c r="H163" s="87"/>
      <c r="I163" s="87"/>
    </row>
    <row r="164" spans="1:9">
      <c r="A164" s="84"/>
      <c r="B164" s="85"/>
      <c r="C164" s="84"/>
      <c r="D164" s="84"/>
      <c r="E164" s="86"/>
      <c r="F164" s="84"/>
      <c r="G164" s="84"/>
      <c r="H164" s="87"/>
      <c r="I164" s="87"/>
    </row>
    <row r="165" spans="1:9">
      <c r="A165" s="84"/>
      <c r="B165" s="85"/>
      <c r="C165" s="84"/>
      <c r="D165" s="84"/>
      <c r="E165" s="86"/>
      <c r="F165" s="84"/>
      <c r="G165" s="84"/>
      <c r="H165" s="87"/>
      <c r="I165" s="87"/>
    </row>
  </sheetData>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LISTAS!$X$2:$X$5</xm:f>
          </x14:formula1>
          <xm:sqref>J2:J1048576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24</vt:i4>
      </vt:variant>
    </vt:vector>
  </HeadingPairs>
  <TitlesOfParts>
    <vt:vector size="28" baseType="lpstr">
      <vt:lpstr>BD</vt:lpstr>
      <vt:lpstr>BD_2</vt:lpstr>
      <vt:lpstr>LISTAS</vt:lpstr>
      <vt:lpstr>SEGUIMIENTO SUPERVISORES</vt:lpstr>
      <vt:lpstr>ABOGADO_RESPONSABLE</vt:lpstr>
      <vt:lpstr>AFECTACIÓN_DEL_RECURSO</vt:lpstr>
      <vt:lpstr>BD!Área_de_extracción</vt:lpstr>
      <vt:lpstr>C__TIPO_DE_IDENTIFICACIÓN</vt:lpstr>
      <vt:lpstr>CAUSALES_DENTRO_DE_LA_MODALIDAD_DE_SELECCIÓN</vt:lpstr>
      <vt:lpstr>CLASE_DE_CONTRATO</vt:lpstr>
      <vt:lpstr>CLASE_DE_GARANTÍA</vt:lpstr>
      <vt:lpstr>CONCURO_DE_MÉRITOS</vt:lpstr>
      <vt:lpstr>CONTRATACIÓN_DIRECTA</vt:lpstr>
      <vt:lpstr>BD!Criterios</vt:lpstr>
      <vt:lpstr>DEPENDENCIA_SOLICITANTE</vt:lpstr>
      <vt:lpstr>LICITACIÓN_PÚBLICA</vt:lpstr>
      <vt:lpstr>MÍNIMA_CUANTÍA</vt:lpstr>
      <vt:lpstr>MODALIDAD_DE_SELECCIÓN</vt:lpstr>
      <vt:lpstr>PROCEDIMIENTO_SEGÚN_REGLAMENTO_DE_ORGANISMOS_INTERNACIONALES</vt:lpstr>
      <vt:lpstr>RECURSO__MADS_FONAM</vt:lpstr>
      <vt:lpstr>RIESGO_ASEGURADO</vt:lpstr>
      <vt:lpstr>RIESGOS_ASEGURADOS</vt:lpstr>
      <vt:lpstr>SELECCIÓN_ABREVIADA</vt:lpstr>
      <vt:lpstr>BD!tblMainTable_trRowMiddle_tdCell1_tblForm_trGridRow_tdCell1_grdResultList_tdCUDOrderACtionCol_lnkViewContract_0</vt:lpstr>
      <vt:lpstr>TIENE_RUP</vt:lpstr>
      <vt:lpstr>TIPO_DE_RECURSOS_DE_OTRA_ENTIDAD</vt:lpstr>
      <vt:lpstr>TIPO_DE_SEGUIMIENTO</vt:lpstr>
      <vt:lpstr>BD!Títulos_a_imprimir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Hernandez</dc:creator>
  <cp:lastModifiedBy>Angie</cp:lastModifiedBy>
  <cp:lastPrinted>2024-10-25T16:03:41Z</cp:lastPrinted>
  <dcterms:created xsi:type="dcterms:W3CDTF">2016-04-29T14:42:20Z</dcterms:created>
  <dcterms:modified xsi:type="dcterms:W3CDTF">2025-03-25T16:54:16Z</dcterms:modified>
</cp:coreProperties>
</file>