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codeName="ThisWorkbook"/>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0" documentId="13_ncr:1_{F2B7A314-BA32-45A6-BA7F-CB302C9837EB}" xr6:coauthVersionLast="47" xr6:coauthVersionMax="47" xr10:uidLastSave="{00000000-0000-0000-0000-000000000000}"/>
  <bookViews>
    <workbookView xWindow="-120" yWindow="-120" windowWidth="20730" windowHeight="11040" firstSheet="2" activeTab="3" xr2:uid="{00000000-000D-0000-FFFF-FFFF00000000}"/>
  </bookViews>
  <sheets>
    <sheet name="Listas" sheetId="2" state="hidden" r:id="rId1"/>
    <sheet name="Instructivo" sheetId="5" r:id="rId2"/>
    <sheet name="SEG_TRAMITES_HM" sheetId="1" r:id="rId3"/>
    <sheet name="SEG_TRAM_REPORTE" sheetId="7" r:id="rId4"/>
  </sheets>
  <externalReferences>
    <externalReference r:id="rId5"/>
  </externalReferences>
  <definedNames>
    <definedName name="_Toc467769489" localSheetId="3">SEG_TRAM_REPORTE!#REF!</definedName>
    <definedName name="acumula">Listas!$B$36:$B$40</definedName>
    <definedName name="_xlnm.Print_Area" localSheetId="2">SEG_TRAMITES_HM!$B$1:$Q$64</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SEG_TRAMITES_HM!$1:$7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7" l="1"/>
  <c r="E121" i="7"/>
  <c r="E65" i="7"/>
  <c r="D169" i="7"/>
  <c r="E122" i="7"/>
  <c r="F136" i="7"/>
  <c r="G169" i="7" s="1"/>
  <c r="G136" i="7"/>
  <c r="H169" i="7" s="1"/>
  <c r="H136" i="7"/>
  <c r="I169" i="7" s="1"/>
  <c r="E136" i="7"/>
  <c r="F169" i="7" s="1"/>
  <c r="G121" i="7"/>
  <c r="H121" i="7"/>
  <c r="F122" i="7"/>
  <c r="G122" i="7"/>
  <c r="H122" i="7"/>
  <c r="G11" i="7"/>
  <c r="D170" i="7"/>
  <c r="D168" i="7"/>
  <c r="D167" i="7"/>
  <c r="D166" i="7"/>
  <c r="H158" i="7"/>
  <c r="I170" i="7" s="1"/>
  <c r="G158" i="7"/>
  <c r="H170" i="7" s="1"/>
  <c r="F158" i="7"/>
  <c r="G170" i="7" s="1"/>
  <c r="E158" i="7"/>
  <c r="F170" i="7" s="1"/>
  <c r="H146" i="7"/>
  <c r="G146" i="7"/>
  <c r="F146" i="7"/>
  <c r="E146" i="7"/>
  <c r="H106" i="7"/>
  <c r="I168" i="7" s="1"/>
  <c r="G106" i="7"/>
  <c r="H168" i="7" s="1"/>
  <c r="F106" i="7"/>
  <c r="G168" i="7" s="1"/>
  <c r="E106" i="7"/>
  <c r="F168" i="7" s="1"/>
  <c r="H99" i="7"/>
  <c r="G99" i="7"/>
  <c r="F99" i="7"/>
  <c r="E99" i="7"/>
  <c r="H80" i="7"/>
  <c r="G80" i="7"/>
  <c r="F80" i="7"/>
  <c r="E80" i="7"/>
  <c r="H77" i="7"/>
  <c r="G77" i="7"/>
  <c r="F77" i="7"/>
  <c r="E77" i="7"/>
  <c r="H65" i="7"/>
  <c r="I167" i="7" s="1"/>
  <c r="G65" i="7"/>
  <c r="H167" i="7" s="1"/>
  <c r="F65" i="7"/>
  <c r="G167" i="7" s="1"/>
  <c r="F167" i="7"/>
  <c r="P37" i="7"/>
  <c r="H21" i="7" s="1"/>
  <c r="O37" i="7"/>
  <c r="G21" i="7" s="1"/>
  <c r="N37" i="7"/>
  <c r="F21" i="7" s="1"/>
  <c r="M37" i="7"/>
  <c r="E21" i="7" s="1"/>
  <c r="L37" i="7"/>
  <c r="H20" i="7" s="1"/>
  <c r="H161" i="7" s="1"/>
  <c r="K37" i="7"/>
  <c r="G20" i="7" s="1"/>
  <c r="G161" i="7" s="1"/>
  <c r="J37" i="7"/>
  <c r="F20" i="7" s="1"/>
  <c r="F161" i="7" s="1"/>
  <c r="I37" i="7"/>
  <c r="E20" i="7" s="1"/>
  <c r="E161" i="7" s="1"/>
  <c r="H37" i="7"/>
  <c r="G37" i="7"/>
  <c r="F37" i="7"/>
  <c r="E37" i="7"/>
  <c r="E13" i="7"/>
  <c r="E12" i="7"/>
  <c r="M11" i="7"/>
  <c r="K11" i="7"/>
  <c r="I11" i="7"/>
  <c r="M10" i="7"/>
  <c r="K10" i="7"/>
  <c r="G10" i="7"/>
  <c r="G4" i="7"/>
  <c r="A2" i="7"/>
  <c r="J166" i="7" l="1"/>
  <c r="H22" i="7"/>
  <c r="I166" i="7" s="1"/>
  <c r="G22" i="7"/>
  <c r="H166" i="7" s="1"/>
  <c r="E22" i="7"/>
  <c r="F166" i="7" s="1"/>
  <c r="F22" i="7"/>
  <c r="G166" i="7" s="1"/>
  <c r="L166" i="7"/>
  <c r="P166" i="7" l="1"/>
  <c r="J168" i="7"/>
  <c r="N168" i="7" s="1"/>
  <c r="J169" i="7"/>
  <c r="N169" i="7" s="1"/>
  <c r="J167" i="7"/>
  <c r="N167" i="7" s="1"/>
  <c r="J170" i="7"/>
  <c r="N170" i="7" s="1"/>
  <c r="K169" i="7"/>
  <c r="O169" i="7" s="1"/>
  <c r="K167" i="7"/>
  <c r="O167" i="7" s="1"/>
  <c r="K170" i="7"/>
  <c r="O170" i="7" s="1"/>
  <c r="K168" i="7"/>
  <c r="O168" i="7" s="1"/>
  <c r="M169" i="7"/>
  <c r="Q169" i="7" s="1"/>
  <c r="M167" i="7"/>
  <c r="Q167" i="7" s="1"/>
  <c r="M170" i="7"/>
  <c r="Q170" i="7" s="1"/>
  <c r="M168" i="7"/>
  <c r="Q168" i="7" s="1"/>
  <c r="K166" i="7"/>
  <c r="N166" i="7"/>
  <c r="L169" i="7"/>
  <c r="P169" i="7" s="1"/>
  <c r="L167" i="7"/>
  <c r="P167" i="7" s="1"/>
  <c r="L170" i="7"/>
  <c r="P170" i="7" s="1"/>
  <c r="L168" i="7"/>
  <c r="P168" i="7" s="1"/>
  <c r="M166" i="7"/>
  <c r="N171" i="7" l="1"/>
  <c r="K171" i="7"/>
  <c r="P171" i="7"/>
  <c r="J171" i="7"/>
  <c r="O166" i="7"/>
  <c r="O171" i="7" s="1"/>
  <c r="I10" i="7" s="1"/>
  <c r="L171" i="7"/>
  <c r="M171" i="7"/>
  <c r="Q166" i="7"/>
  <c r="Q171" i="7" s="1"/>
</calcChain>
</file>

<file path=xl/sharedStrings.xml><?xml version="1.0" encoding="utf-8"?>
<sst xmlns="http://schemas.openxmlformats.org/spreadsheetml/2006/main" count="557" uniqueCount="357">
  <si>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</si>
  <si>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</si>
  <si>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</si>
  <si>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</si>
  <si>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</si>
  <si>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</si>
  <si>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</si>
  <si>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</si>
  <si>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</si>
  <si>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</si>
  <si>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</si>
  <si>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</si>
  <si>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</si>
  <si>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</si>
  <si>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</si>
  <si>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</si>
  <si>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</si>
  <si>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</si>
  <si>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</si>
  <si>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</si>
  <si>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</si>
  <si>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</si>
  <si>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</si>
  <si>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</si>
  <si>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</si>
  <si>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</si>
  <si>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</si>
  <si>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</si>
  <si>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</si>
  <si>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</si>
  <si>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</si>
  <si>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</si>
  <si>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</si>
  <si>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</si>
  <si>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</si>
  <si>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</si>
  <si>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</si>
  <si>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</si>
  <si>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</si>
  <si>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</si>
  <si>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</si>
  <si>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</si>
  <si>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</si>
  <si>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</si>
  <si>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</si>
  <si>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</si>
  <si>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</si>
  <si>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</si>
  <si>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</si>
  <si>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</si>
  <si>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</si>
  <si>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</si>
  <si>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</si>
  <si>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</si>
  <si>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</si>
  <si>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</si>
  <si>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</si>
  <si>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</si>
  <si>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</si>
  <si>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</si>
  <si>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</si>
  <si>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</si>
  <si>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</si>
  <si>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</si>
  <si>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</si>
  <si>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</si>
  <si>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</si>
  <si>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</si>
  <si>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</si>
  <si>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</si>
  <si>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</si>
  <si>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</si>
  <si>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</si>
  <si>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</si>
  <si>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</si>
  <si>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</si>
  <si>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</si>
  <si>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</si>
  <si>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</si>
  <si>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</si>
  <si>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</si>
  <si>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</si>
  <si>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</si>
  <si>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</si>
  <si>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</si>
  <si>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</si>
  <si>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</si>
  <si>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</si>
  <si>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</si>
  <si>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</si>
  <si>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</si>
  <si>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</si>
  <si>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</si>
  <si>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</si>
  <si>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</si>
  <si>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</si>
  <si>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</si>
  <si>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</si>
  <si>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</si>
  <si>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</si>
  <si>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</si>
  <si>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</si>
  <si>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</si>
  <si>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</si>
  <si>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</si>
  <si>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</si>
  <si>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</si>
  <si>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</si>
  <si>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</si>
  <si>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</si>
  <si>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</si>
  <si>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</si>
  <si>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</si>
  <si>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</si>
  <si>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</si>
  <si>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</si>
  <si>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</si>
  <si>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</si>
  <si>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</si>
  <si>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</si>
  <si>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</si>
  <si>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</si>
  <si>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</si>
  <si>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</si>
  <si>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</si>
  <si>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</si>
  <si>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</si>
  <si>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</si>
  <si>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</si>
  <si>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</si>
  <si>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</si>
  <si>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</si>
  <si>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</si>
  <si>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</si>
  <si>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</si>
  <si>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</si>
  <si>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</si>
  <si>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</si>
  <si>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</si>
  <si>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</si>
  <si>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</si>
  <si>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</si>
  <si>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</si>
  <si>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</si>
  <si>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</si>
  <si>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</si>
  <si>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</si>
  <si>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</si>
  <si>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</si>
  <si>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</si>
  <si>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</si>
  <si>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</si>
  <si>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</si>
  <si>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</si>
  <si>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</si>
  <si>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</si>
  <si>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</si>
  <si>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</si>
  <si>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</si>
  <si>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</si>
  <si>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</si>
  <si>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</si>
  <si>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</si>
  <si>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</si>
  <si>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</si>
  <si>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</si>
  <si>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</si>
  <si>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</si>
  <si>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</si>
  <si>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rgb="FF000000"/>
        <rFont val="Arial Narrow"/>
        <family val="2"/>
      </rPr>
      <t>Vigencia:</t>
    </r>
    <r>
      <rPr>
        <sz val="8"/>
        <rFont val="Arial Narrow"/>
        <family val="2"/>
      </rPr>
      <t xml:space="preserve"> 06/10/2022</t>
    </r>
  </si>
  <si>
    <t>Código: F-E-SIG-46</t>
  </si>
  <si>
    <t>Ministerio de Ambiente y Desarrollo Sostenible -MinAmbiente</t>
  </si>
  <si>
    <t>Dirección de Ordenamiento Ambiental Territorial y Sistema Nacional Ambiental</t>
  </si>
  <si>
    <t>Correo institucional: servicioalciudadano@minambiente.gov.co</t>
  </si>
  <si>
    <t>Conmutador: +57 6013323400, Whatsapp: +57 3102213891
Línea gratuita nacional: 018000919301
Línea Celular: +57 3133463676</t>
  </si>
  <si>
    <t xml:space="preserve">Es la relación entre el número de Autorizaciones ambientales con seguimiento respecto del número de autorizaciones objeto de seguimiento por parte de la autoridad ambiental. </t>
  </si>
  <si>
    <t xml:space="preserve">Ley 99 de 1993, artículo </t>
  </si>
  <si>
    <t>Por la cual se crea el Ministerio del Medio Ambiente, se reordena el Sector Público encargado de la gestión y conservación del medio ambiente y los recursos naturales renovables, se organiza el Sistema Nacional Ambiental, SINA, y se dictan otras disposiciones.</t>
  </si>
  <si>
    <t>Decreto 1076 de 2015 y sus modificaciones</t>
  </si>
  <si>
    <t>Decreto Único Reglamentario del Sector Ambiente y Desarrollo Sostenible.</t>
  </si>
  <si>
    <t>Resolución 2202 de 2006 y sus modificaciones</t>
  </si>
  <si>
    <t>Por la cual se adoptan los Formularios Únicos Nacionales de Solicitud de Trámites Ambientales</t>
  </si>
  <si>
    <t>Resolución 1058 de 2021 y sus modificaciones</t>
  </si>
  <si>
    <t>Por la cual se modifica parcialmente la resolución 2202 del 29 de diciembre de 2005 y se adoptan otras determinaciones.</t>
  </si>
  <si>
    <t xml:space="preserve">Resolución 108 de 2015 y sus modificaciones </t>
  </si>
  <si>
    <t>Por la cual se actualiza el Formato Único Nacional de Solicitud de Licencia Ambiental y se adoptan los Formatos para la Verificación Preliminar de la Documentación que conforman las solicitudes de que trata el Decreto 2041 de 2014 y se adoptan otras determinaciones.</t>
  </si>
  <si>
    <t>Decreto Ley 2811 de 1974</t>
  </si>
  <si>
    <t>Por el cual se dicta el Código Nacional de Recursos Naturales Renovables y de Protección al Medio Ambiente.</t>
  </si>
  <si>
    <t>Resolución 619 de 1997 y sus modificaciones</t>
  </si>
  <si>
    <t>Por la cual se establecen parcialmente los factores a partir de los cuales se requiere permiso de emisión atmosférica para fuentes fijas.</t>
  </si>
  <si>
    <t>Resolución 909 de 2008 y sus modificaciones</t>
  </si>
  <si>
    <t>Por la cual se establecen las normas y est ándares de emisión admisibles de contaminantes a la
atmósfera por fuentes fijas y se dictan otras disposiciones</t>
  </si>
  <si>
    <t>2.5.1. Otra  Cúal</t>
  </si>
  <si>
    <t>Informe de Avance en la Ejecución de los Planes de Acción Cuatrienales de las Autoridades Ambientales</t>
  </si>
  <si>
    <t>60 días</t>
  </si>
  <si>
    <r>
      <t xml:space="preserve">Porcentaje de autorizaciones ambientales con seguimiento 
Donde: 
PTAACS </t>
    </r>
    <r>
      <rPr>
        <b/>
        <i/>
        <vertAlign val="subscript"/>
        <sz val="10"/>
        <rFont val="Arial Narrow"/>
        <family val="2"/>
      </rPr>
      <t xml:space="preserve">t </t>
    </r>
    <r>
      <rPr>
        <b/>
        <sz val="10"/>
        <rFont val="Arial Narrow"/>
        <family val="2"/>
      </rPr>
      <t>=</t>
    </r>
    <r>
      <rPr>
        <sz val="10"/>
        <rFont val="Arial Narrow"/>
        <family val="2"/>
      </rPr>
      <t xml:space="preserve"> Porcentaje total de autorizaciones ambientales con seguimiento, en el tiempo t. 
</t>
    </r>
    <r>
      <rPr>
        <b/>
        <sz val="10"/>
        <rFont val="Arial Narrow"/>
        <family val="2"/>
      </rPr>
      <t>PAACS</t>
    </r>
    <r>
      <rPr>
        <b/>
        <i/>
        <vertAlign val="subscript"/>
        <sz val="10"/>
        <rFont val="Arial Narrow"/>
        <family val="2"/>
      </rPr>
      <t xml:space="preserve"> i</t>
    </r>
    <r>
      <rPr>
        <b/>
        <vertAlign val="subscript"/>
        <sz val="10"/>
        <rFont val="Arial Narrow"/>
        <family val="2"/>
      </rPr>
      <t xml:space="preserve"> </t>
    </r>
    <r>
      <rPr>
        <b/>
        <sz val="10"/>
        <rFont val="Arial Narrow"/>
        <family val="2"/>
      </rPr>
      <t>=</t>
    </r>
    <r>
      <rPr>
        <sz val="10"/>
        <rFont val="Arial Narrow"/>
        <family val="2"/>
      </rPr>
      <t xml:space="preserve"> Porcentaje de la autorización ambiental i con seguimiento, en el tiempo t. 
</t>
    </r>
    <r>
      <rPr>
        <b/>
        <i/>
        <sz val="10"/>
        <rFont val="Arial Narrow"/>
        <family val="2"/>
      </rPr>
      <t>i</t>
    </r>
    <r>
      <rPr>
        <b/>
        <sz val="10"/>
        <rFont val="Arial Narrow"/>
        <family val="2"/>
      </rPr>
      <t xml:space="preserve"> =</t>
    </r>
    <r>
      <rPr>
        <sz val="10"/>
        <rFont val="Arial Narrow"/>
        <family val="2"/>
      </rPr>
      <t xml:space="preserve"> Licencias ambientales, concesiones de agua, permisos de aprovechamiento forestal, permisos de emisiones atmosféricas y permisos de vertimiento de agua. 
</t>
    </r>
    <r>
      <rPr>
        <b/>
        <i/>
        <sz val="10"/>
        <rFont val="Arial Narrow"/>
        <family val="2"/>
      </rPr>
      <t>a</t>
    </r>
    <r>
      <rPr>
        <b/>
        <i/>
        <vertAlign val="subscript"/>
        <sz val="10"/>
        <rFont val="Arial Narrow"/>
        <family val="2"/>
      </rPr>
      <t xml:space="preserve">i </t>
    </r>
    <r>
      <rPr>
        <sz val="10"/>
        <rFont val="Arial Narrow"/>
        <family val="2"/>
      </rPr>
      <t xml:space="preserve">= Ponderación correspondiente a cada autorización ambiental (licencias ambientales, las concesiones de agua, los permisos de aprovechamiento forestal, los permisos de emisiones atmosféricas y los permisos de vertimiento de agua y PSMV). La suma de los ponderadores es igual a 1. 
Para determinar </t>
    </r>
    <r>
      <rPr>
        <b/>
        <i/>
        <sz val="10"/>
        <rFont val="Arial Narrow"/>
        <family val="2"/>
      </rPr>
      <t>(a</t>
    </r>
    <r>
      <rPr>
        <b/>
        <i/>
        <vertAlign val="subscript"/>
        <sz val="10"/>
        <rFont val="Arial Narrow"/>
        <family val="2"/>
      </rPr>
      <t>i</t>
    </r>
    <r>
      <rPr>
        <b/>
        <i/>
        <sz val="10"/>
        <rFont val="Arial Narrow"/>
        <family val="2"/>
      </rPr>
      <t>)</t>
    </r>
    <r>
      <rPr>
        <sz val="10"/>
        <rFont val="Arial Narrow"/>
        <family val="2"/>
      </rPr>
      <t xml:space="preserve"> se toma el número de las autorizaciones </t>
    </r>
    <r>
      <rPr>
        <b/>
        <i/>
        <sz val="10"/>
        <rFont val="Arial Narrow"/>
        <family val="2"/>
      </rPr>
      <t>(i)</t>
    </r>
    <r>
      <rPr>
        <sz val="10"/>
        <rFont val="Arial Narrow"/>
        <family val="2"/>
      </rPr>
      <t xml:space="preserve"> con seguimiento dividido en el total de autorizaciones objeto de seguimiento. 
</t>
    </r>
    <r>
      <rPr>
        <b/>
        <sz val="10"/>
        <rFont val="Arial Narrow"/>
        <family val="2"/>
      </rPr>
      <t xml:space="preserve">
Porcentaje de seguimiento de cada autorización ambiental 
Donde: 
PAACS </t>
    </r>
    <r>
      <rPr>
        <b/>
        <i/>
        <vertAlign val="subscript"/>
        <sz val="10"/>
        <rFont val="Arial Narrow"/>
        <family val="2"/>
      </rPr>
      <t xml:space="preserve">it </t>
    </r>
    <r>
      <rPr>
        <b/>
        <sz val="10"/>
        <rFont val="Arial Narrow"/>
        <family val="2"/>
      </rPr>
      <t xml:space="preserve">= </t>
    </r>
    <r>
      <rPr>
        <sz val="10"/>
        <rFont val="Arial Narrow"/>
        <family val="2"/>
      </rPr>
      <t xml:space="preserve">Porcentaje de la autorización ambiental i con seguimiento, en el tiempo t. 
</t>
    </r>
    <r>
      <rPr>
        <b/>
        <sz val="10"/>
        <rFont val="Arial Narrow"/>
        <family val="2"/>
      </rPr>
      <t xml:space="preserve">
AACS</t>
    </r>
    <r>
      <rPr>
        <b/>
        <i/>
        <vertAlign val="subscript"/>
        <sz val="10"/>
        <rFont val="Arial Narrow"/>
        <family val="2"/>
      </rPr>
      <t xml:space="preserve"> it </t>
    </r>
    <r>
      <rPr>
        <b/>
        <sz val="10"/>
        <rFont val="Arial Narrow"/>
        <family val="2"/>
      </rPr>
      <t xml:space="preserve">= </t>
    </r>
    <r>
      <rPr>
        <sz val="10"/>
        <rFont val="Arial Narrow"/>
        <family val="2"/>
      </rPr>
      <t xml:space="preserve">Número de autorizaciones ambientales i con seguimiento, en el tiempo t. </t>
    </r>
    <r>
      <rPr>
        <b/>
        <sz val="10"/>
        <rFont val="Arial Narrow"/>
        <family val="2"/>
      </rPr>
      <t xml:space="preserve">
MAACS</t>
    </r>
    <r>
      <rPr>
        <b/>
        <i/>
        <vertAlign val="subscript"/>
        <sz val="10"/>
        <rFont val="Arial Narrow"/>
        <family val="2"/>
      </rPr>
      <t xml:space="preserve"> it </t>
    </r>
    <r>
      <rPr>
        <b/>
        <sz val="10"/>
        <rFont val="Arial Narrow"/>
        <family val="2"/>
      </rPr>
      <t xml:space="preserve">= </t>
    </r>
    <r>
      <rPr>
        <sz val="10"/>
        <rFont val="Arial Narrow"/>
        <family val="2"/>
      </rPr>
      <t xml:space="preserve">Meta de autorizaciones ambientales i con seguimiento, en el tiempo t. 
</t>
    </r>
    <r>
      <rPr>
        <b/>
        <sz val="10"/>
        <rFont val="Arial Narrow"/>
        <family val="2"/>
      </rPr>
      <t xml:space="preserve">
</t>
    </r>
    <r>
      <rPr>
        <b/>
        <i/>
        <sz val="10"/>
        <rFont val="Arial Narrow"/>
        <family val="2"/>
      </rPr>
      <t>i</t>
    </r>
    <r>
      <rPr>
        <b/>
        <sz val="10"/>
        <rFont val="Arial Narrow"/>
        <family val="2"/>
      </rPr>
      <t xml:space="preserve"> = </t>
    </r>
    <r>
      <rPr>
        <sz val="10"/>
        <rFont val="Arial Narrow"/>
        <family val="2"/>
      </rPr>
      <t xml:space="preserve">Licencias ambientales, concesiones de agua, permisos de aprovechamiento forestal, permisos de emisiones atmosféricas y permisos de vertimiento de agua. </t>
    </r>
    <r>
      <rPr>
        <b/>
        <sz val="10"/>
        <rFont val="Arial Narrow"/>
        <family val="2"/>
      </rPr>
      <t xml:space="preserve">
</t>
    </r>
    <r>
      <rPr>
        <sz val="10"/>
        <rFont val="Arial Narrow"/>
        <family val="2"/>
      </rPr>
      <t xml:space="preserve">La meta de número de autorizaciones ambientales sujetos a seguimiento es establecida por la autoridad ambiental para cada una de las vigencias en el Plan de Seguimiento.
</t>
    </r>
    <r>
      <rPr>
        <b/>
        <sz val="10"/>
        <rFont val="Arial Narrow"/>
        <family val="2"/>
      </rPr>
      <t xml:space="preserve">
</t>
    </r>
  </si>
  <si>
    <t xml:space="preserve">    Seguimiento de permisos de vertimiento:</t>
  </si>
  <si>
    <t xml:space="preserve">    Seguimiento de permisos de aprovechamiento forestal:</t>
  </si>
  <si>
    <r>
      <t xml:space="preserve">  </t>
    </r>
    <r>
      <rPr>
        <b/>
        <sz val="10"/>
        <rFont val="Arial"/>
        <family val="2"/>
      </rPr>
      <t xml:space="preserve">  Seguimiento de permisos de emisiones atmosféricas: </t>
    </r>
  </si>
  <si>
    <t>Informes de Gestión de las Autoridades Ambientales</t>
  </si>
  <si>
    <t xml:space="preserve">Total </t>
  </si>
  <si>
    <t>2.13.1. Otra Cúal?</t>
  </si>
  <si>
    <t>Jurisdicción Autoridad Ambiental</t>
  </si>
  <si>
    <t>100% de seguimiento a las autorizaciones priorizadas.</t>
  </si>
  <si>
    <t>Autoridades Ambientales</t>
  </si>
  <si>
    <t>Autorización con seguimiento</t>
  </si>
  <si>
    <t>Aquella que haya concluido con una comunicación al usuario (acto administrativo u oficio según determine la autoridad ambiental) donde se le indique el estado de cumplimiento a la verificación realizada por la autoridad ambiental.</t>
  </si>
  <si>
    <r>
      <rPr>
        <b/>
        <sz val="10"/>
        <rFont val="Arial Narrow"/>
        <family val="2"/>
      </rPr>
      <t>Autorización vigente</t>
    </r>
  </si>
  <si>
    <t>Plan de seguimiento</t>
  </si>
  <si>
    <t xml:space="preserve">Pagína Web MinAmbiente www.minambiente.gov.co </t>
  </si>
  <si>
    <t>Ministerio de Ambiente y Desarrollo Sostenible</t>
  </si>
  <si>
    <t>+57 601 3323400</t>
  </si>
  <si>
    <t>Gustavo Adolfo Carrión Barrero</t>
  </si>
  <si>
    <t>Director</t>
  </si>
  <si>
    <t>gacarrionb@minambiente.gov.co</t>
  </si>
  <si>
    <t xml:space="preserve">ANEXO NO. 3. MATRIZ DE REPORTE DE AVANCE DE INDICADORES MÍNIMOS DE GESTIÓN INCORPORADOS EN LA RESOLUCIÓN 667 DE 2016  </t>
  </si>
  <si>
    <t>PERIODO REPORTADO:</t>
  </si>
  <si>
    <t>(Hoja metodológica versión 1,00)</t>
  </si>
  <si>
    <t>Datos reportados por la Corporación</t>
  </si>
  <si>
    <t>VOLVER AL INDICE</t>
  </si>
  <si>
    <t>Datos establecidos por el MADS</t>
  </si>
  <si>
    <t>Datos calculados por el sistema</t>
  </si>
  <si>
    <t xml:space="preserve"> ¿El Indicador aplica por las especificades ambientales regionales? </t>
  </si>
  <si>
    <t>SI APLICA</t>
  </si>
  <si>
    <t>NO SE REPORTA</t>
  </si>
  <si>
    <t>SI SE REPORTA</t>
  </si>
  <si>
    <t xml:space="preserve">Observaciones </t>
  </si>
  <si>
    <t>Metodología de cálculo</t>
  </si>
  <si>
    <t>Para su cálculo, se diligencia la siguiente información:</t>
  </si>
  <si>
    <t>Seguimiento de licencias ambientales</t>
  </si>
  <si>
    <t>Variable</t>
  </si>
  <si>
    <t>Año 1</t>
  </si>
  <si>
    <t>Año 2</t>
  </si>
  <si>
    <t>Año 3</t>
  </si>
  <si>
    <t>Año 4</t>
  </si>
  <si>
    <t>Meta de licencias ambientales con seguimiento (MLACS)</t>
  </si>
  <si>
    <t>Número de licencias ambientales con seguimiento (LACS)</t>
  </si>
  <si>
    <t>Porcentaje de licencias ambientales con seguimiento (PLACS)</t>
  </si>
  <si>
    <t>Sector</t>
  </si>
  <si>
    <t>Meta de licencias ambientales con seguimiento (MLACS)
(número)</t>
  </si>
  <si>
    <t>Número de licencias ambientales con seguimiento (LACS)
(número)</t>
  </si>
  <si>
    <t>TOTAL</t>
  </si>
  <si>
    <t>Seguimiento de concesiones de agua</t>
  </si>
  <si>
    <t>Número de concesiones de aguas termominerales otorgadas al iniciar la vigencia</t>
  </si>
  <si>
    <t>Número de usuarios de aguas termominerales al iniciar la vigencia</t>
  </si>
  <si>
    <t>Número de pozos inscritos de agua subterranea otorgadas al iniciar la vigencia</t>
  </si>
  <si>
    <t>Número de PUEAA aprobados al iniciar la vigencia</t>
  </si>
  <si>
    <t>Número de concesiones de agua superficial con seguimiento (CACSS)</t>
  </si>
  <si>
    <t>Número de concesiones de agua subterranea con seguimiento (CACSBS)</t>
  </si>
  <si>
    <t>Número de concesiones de agua de reuso con seguimiento (CACRS)</t>
  </si>
  <si>
    <t>Número de concesiones de aguas termominerales con seguimiento (CATS)</t>
  </si>
  <si>
    <t>Porcentaje de concesiones de agua con seguimiento (PCACS)</t>
  </si>
  <si>
    <t xml:space="preserve">Meta de concesiones de agua objeto de seguimiento con PUEAA aprobado </t>
  </si>
  <si>
    <t>Número de Concesiones de agua con seguimiento  con PUEAA aprobado</t>
  </si>
  <si>
    <t>Porcentaje de Concesiones de agua con seguimiento  con PUEAA aprobado</t>
  </si>
  <si>
    <t>Seguimiento de permisos de vertimiento de agua</t>
  </si>
  <si>
    <r>
      <t>Caudal autorizado de vertimiento al agua m</t>
    </r>
    <r>
      <rPr>
        <b/>
        <vertAlign val="superscript"/>
        <sz val="9"/>
        <rFont val="Calibri"/>
        <family val="2"/>
        <scheme val="minor"/>
      </rPr>
      <t>3</t>
    </r>
    <r>
      <rPr>
        <b/>
        <sz val="9"/>
        <rFont val="Calibri"/>
        <family val="2"/>
        <scheme val="minor"/>
      </rPr>
      <t>/seg</t>
    </r>
  </si>
  <si>
    <r>
      <t>Caudal autorizado de vertimiento al suelo m</t>
    </r>
    <r>
      <rPr>
        <b/>
        <vertAlign val="superscript"/>
        <sz val="9"/>
        <rFont val="Calibri"/>
        <family val="2"/>
        <scheme val="minor"/>
      </rPr>
      <t>3</t>
    </r>
    <r>
      <rPr>
        <b/>
        <sz val="9"/>
        <rFont val="Calibri"/>
        <family val="2"/>
        <scheme val="minor"/>
      </rPr>
      <t>/seg</t>
    </r>
  </si>
  <si>
    <t>Número de permisos de vertimiento al agua con seguimiento (VACS)</t>
  </si>
  <si>
    <t>Número de permisos de vertimiento al suelo con seguimiento (VSCS)</t>
  </si>
  <si>
    <t>Porcentaje de permisos de vertimiento con seguimiento (PVCS)</t>
  </si>
  <si>
    <r>
      <t>Año 1
m</t>
    </r>
    <r>
      <rPr>
        <b/>
        <vertAlign val="superscript"/>
        <sz val="9"/>
        <color rgb="FF000000"/>
        <rFont val="Calibri"/>
        <family val="2"/>
        <scheme val="minor"/>
      </rPr>
      <t>3</t>
    </r>
    <r>
      <rPr>
        <b/>
        <sz val="9"/>
        <color rgb="FF000000"/>
        <rFont val="Calibri"/>
        <family val="2"/>
        <scheme val="minor"/>
      </rPr>
      <t>/seg</t>
    </r>
  </si>
  <si>
    <r>
      <t>Año 2
m</t>
    </r>
    <r>
      <rPr>
        <b/>
        <vertAlign val="superscript"/>
        <sz val="9"/>
        <color rgb="FF000000"/>
        <rFont val="Calibri"/>
        <family val="2"/>
        <scheme val="minor"/>
      </rPr>
      <t>3</t>
    </r>
    <r>
      <rPr>
        <b/>
        <sz val="9"/>
        <color rgb="FF000000"/>
        <rFont val="Calibri"/>
        <family val="2"/>
        <scheme val="minor"/>
      </rPr>
      <t>/seg</t>
    </r>
  </si>
  <si>
    <r>
      <t>Año 3
m</t>
    </r>
    <r>
      <rPr>
        <b/>
        <vertAlign val="superscript"/>
        <sz val="9"/>
        <color rgb="FF000000"/>
        <rFont val="Calibri"/>
        <family val="2"/>
        <scheme val="minor"/>
      </rPr>
      <t>3</t>
    </r>
    <r>
      <rPr>
        <b/>
        <sz val="9"/>
        <color rgb="FF000000"/>
        <rFont val="Calibri"/>
        <family val="2"/>
        <scheme val="minor"/>
      </rPr>
      <t>/seg</t>
    </r>
  </si>
  <si>
    <r>
      <t>Año 4
m</t>
    </r>
    <r>
      <rPr>
        <b/>
        <vertAlign val="superscript"/>
        <sz val="9"/>
        <color rgb="FF000000"/>
        <rFont val="Calibri"/>
        <family val="2"/>
        <scheme val="minor"/>
      </rPr>
      <t>3</t>
    </r>
    <r>
      <rPr>
        <b/>
        <sz val="9"/>
        <color rgb="FF000000"/>
        <rFont val="Calibri"/>
        <family val="2"/>
        <scheme val="minor"/>
      </rPr>
      <t>/seg</t>
    </r>
  </si>
  <si>
    <t>Meta de volumen de permisos de vertimiento al agua con seguimiento (MVACS)</t>
  </si>
  <si>
    <t>Meta de volumen de permisos de vertimiento al suelo con seguimiento (MVSCS)</t>
  </si>
  <si>
    <t>Caudal de permisos de vertimiento al agua con seguimiento (VACS)</t>
  </si>
  <si>
    <t>Caudal de permisos de vertimiento al suelo con seguimiento (VSCS)</t>
  </si>
  <si>
    <t>Porcentaje de volumen de vertimiento de agua con seguimiento (PVCS)</t>
  </si>
  <si>
    <r>
      <t>Total m</t>
    </r>
    <r>
      <rPr>
        <vertAlign val="superscript"/>
        <sz val="8.5"/>
        <color rgb="FF000000"/>
        <rFont val="Calibri"/>
        <family val="2"/>
        <scheme val="minor"/>
      </rPr>
      <t>3</t>
    </r>
    <r>
      <rPr>
        <sz val="8.5"/>
        <color rgb="FF000000"/>
        <rFont val="Calibri"/>
        <family val="2"/>
        <scheme val="minor"/>
      </rPr>
      <t xml:space="preserve"> de madera autorizada en aprovechamiento forestal doméstico</t>
    </r>
  </si>
  <si>
    <r>
      <t>Total m</t>
    </r>
    <r>
      <rPr>
        <vertAlign val="superscript"/>
        <sz val="8.5"/>
        <color rgb="FF000000"/>
        <rFont val="Calibri"/>
        <family val="2"/>
        <scheme val="minor"/>
      </rPr>
      <t>3</t>
    </r>
    <r>
      <rPr>
        <sz val="8.5"/>
        <color rgb="FF000000"/>
        <rFont val="Calibri"/>
        <family val="2"/>
        <scheme val="minor"/>
      </rPr>
      <t xml:space="preserve"> de madera autorizada en aprovechamiento forestal único</t>
    </r>
  </si>
  <si>
    <r>
      <t>Total m</t>
    </r>
    <r>
      <rPr>
        <vertAlign val="superscript"/>
        <sz val="8.5"/>
        <color rgb="FF000000"/>
        <rFont val="Calibri"/>
        <family val="2"/>
        <scheme val="minor"/>
      </rPr>
      <t>3</t>
    </r>
    <r>
      <rPr>
        <sz val="8.5"/>
        <color rgb="FF000000"/>
        <rFont val="Calibri"/>
        <family val="2"/>
        <scheme val="minor"/>
      </rPr>
      <t xml:space="preserve"> de madera autorizada en aprovechamiento forestal persistente</t>
    </r>
  </si>
  <si>
    <t>Meta de número de permisos de aprovechamiento forestal doméstico con seguimiento (MPAFDCS)</t>
  </si>
  <si>
    <t>Meta de número de permisos de aprovechamiento forestal único con seguimiento (MPAFUCS)</t>
  </si>
  <si>
    <t>Meta de número de permisos de aprovechamiento forestal persistente con seguimiento (MPAFPCS)</t>
  </si>
  <si>
    <t>Número de permisos de aprovechamiento forestal doméstico con seguimiento (PAFDCS)</t>
  </si>
  <si>
    <t>Número de permisos de aprovechamiento forestal único con seguimiento (PAFUCS)</t>
  </si>
  <si>
    <t>Número de permisos de aprovechamiento forestal persistente con seguimiento (PAFPCS)</t>
  </si>
  <si>
    <t>Seguimiento de permisos de emisiones atmosféricas</t>
  </si>
  <si>
    <t>Número de usuarios de permisos de emisiones atmosféricas al iniciar la vigencia</t>
  </si>
  <si>
    <t>Número de permisos de emisiones atmosféricas vigentes al iniciar la vigencia</t>
  </si>
  <si>
    <t>Meta de número de permisos de emisiones atmosféricas con seguimiento (MPEACS)</t>
  </si>
  <si>
    <t>Número de permisos de emisiones atmosféricas con seguimiento (EACS)</t>
  </si>
  <si>
    <t>Porcentaje de permisos de emisiones atmosféricas con seguimiento (PEACS)</t>
  </si>
  <si>
    <r>
      <t>META NÚMERO TOTAL DE TRÁMITES CON SEGUIMIENTO ∑</t>
    </r>
    <r>
      <rPr>
        <b/>
        <vertAlign val="subscript"/>
        <sz val="9"/>
        <color rgb="FF000000"/>
        <rFont val="Calibri"/>
        <family val="2"/>
        <scheme val="minor"/>
      </rPr>
      <t>i=1</t>
    </r>
    <r>
      <rPr>
        <b/>
        <sz val="9"/>
        <color rgb="FF000000"/>
        <rFont val="Calibri"/>
        <family val="2"/>
        <scheme val="minor"/>
      </rPr>
      <t>TNS</t>
    </r>
  </si>
  <si>
    <t>Cálculo del indicador global</t>
  </si>
  <si>
    <r>
      <t>Porcentaje de seguimiento de Autorización Ambiental de i
PAACS</t>
    </r>
    <r>
      <rPr>
        <b/>
        <vertAlign val="subscript"/>
        <sz val="9"/>
        <color rgb="FF000000"/>
        <rFont val="Calibri"/>
        <family val="2"/>
        <scheme val="minor"/>
      </rPr>
      <t>i</t>
    </r>
  </si>
  <si>
    <r>
      <t>Ponderador (a</t>
    </r>
    <r>
      <rPr>
        <b/>
        <vertAlign val="subscript"/>
        <sz val="9"/>
        <color rgb="FF000000"/>
        <rFont val="Calibri"/>
        <family val="2"/>
        <scheme val="minor"/>
      </rPr>
      <t>i</t>
    </r>
    <r>
      <rPr>
        <b/>
        <sz val="9"/>
        <color rgb="FF000000"/>
        <rFont val="Calibri"/>
        <family val="2"/>
        <scheme val="minor"/>
      </rPr>
      <t>)</t>
    </r>
  </si>
  <si>
    <t xml:space="preserve">Porcentaje total de autorizaciones ambientales con seguimiento, en el tiempo t
PTAACS t </t>
  </si>
  <si>
    <t>Observaciones</t>
  </si>
  <si>
    <t>Autorizaciones ambientales con seguimiento</t>
  </si>
  <si>
    <r>
      <t>Meta de m</t>
    </r>
    <r>
      <rPr>
        <vertAlign val="superscript"/>
        <sz val="8.5"/>
        <color rgb="FF000000"/>
        <rFont val="Calibri"/>
        <family val="2"/>
        <scheme val="minor"/>
      </rPr>
      <t>3</t>
    </r>
    <r>
      <rPr>
        <sz val="8.5"/>
        <color rgb="FF000000"/>
        <rFont val="Calibri"/>
        <family val="2"/>
        <scheme val="minor"/>
      </rPr>
      <t xml:space="preserve"> permisos de aprovechamiento forestal doméstico con seguimiento (MMPAFDCS)</t>
    </r>
  </si>
  <si>
    <r>
      <t>Meta de m</t>
    </r>
    <r>
      <rPr>
        <vertAlign val="superscript"/>
        <sz val="8.5"/>
        <color rgb="FF000000"/>
        <rFont val="Calibri"/>
        <family val="2"/>
        <scheme val="minor"/>
      </rPr>
      <t>3</t>
    </r>
    <r>
      <rPr>
        <sz val="8.5"/>
        <color rgb="FF000000"/>
        <rFont val="Calibri"/>
        <family val="2"/>
        <scheme val="minor"/>
      </rPr>
      <t xml:space="preserve"> permisos de aprovechamiento forestal único con seguimiento (MMPAFUCS)</t>
    </r>
  </si>
  <si>
    <r>
      <t>Meta de m</t>
    </r>
    <r>
      <rPr>
        <vertAlign val="superscript"/>
        <sz val="8.5"/>
        <color rgb="FF000000"/>
        <rFont val="Calibri"/>
        <family val="2"/>
        <scheme val="minor"/>
      </rPr>
      <t>3</t>
    </r>
    <r>
      <rPr>
        <sz val="8.5"/>
        <color rgb="FF000000"/>
        <rFont val="Calibri"/>
        <family val="2"/>
        <scheme val="minor"/>
      </rPr>
      <t xml:space="preserve"> permisos de aprovechamiento forestal persistente con seguimiento (MMPAFPCS)</t>
    </r>
  </si>
  <si>
    <r>
      <t>m</t>
    </r>
    <r>
      <rPr>
        <vertAlign val="superscript"/>
        <sz val="8.5"/>
        <color rgb="FF000000"/>
        <rFont val="Calibri"/>
        <family val="2"/>
        <scheme val="minor"/>
      </rPr>
      <t>3</t>
    </r>
    <r>
      <rPr>
        <sz val="8.5"/>
        <color rgb="FF000000"/>
        <rFont val="Calibri"/>
        <family val="2"/>
        <scheme val="minor"/>
      </rPr>
      <t xml:space="preserve"> Permisos de aprovechamiento forestal doméstico con seguimiento (MCPAFDCS)</t>
    </r>
  </si>
  <si>
    <r>
      <t>m</t>
    </r>
    <r>
      <rPr>
        <vertAlign val="superscript"/>
        <sz val="8.5"/>
        <color rgb="FF000000"/>
        <rFont val="Calibri"/>
        <family val="2"/>
        <scheme val="minor"/>
      </rPr>
      <t>3</t>
    </r>
    <r>
      <rPr>
        <sz val="8.5"/>
        <color rgb="FF000000"/>
        <rFont val="Calibri"/>
        <family val="2"/>
        <scheme val="minor"/>
      </rPr>
      <t xml:space="preserve"> Permisos de aprovechamiento forestal único con seguimiento (MCPAFUCS)</t>
    </r>
  </si>
  <si>
    <r>
      <t>m</t>
    </r>
    <r>
      <rPr>
        <vertAlign val="superscript"/>
        <sz val="8.5"/>
        <color rgb="FF000000"/>
        <rFont val="Calibri"/>
        <family val="2"/>
        <scheme val="minor"/>
      </rPr>
      <t>3</t>
    </r>
    <r>
      <rPr>
        <sz val="8.5"/>
        <color rgb="FF000000"/>
        <rFont val="Calibri"/>
        <family val="2"/>
        <scheme val="minor"/>
      </rPr>
      <t xml:space="preserve"> Permisos de aprovechamiento forestal persistente con seguimiento (MCPAFPCS)</t>
    </r>
  </si>
  <si>
    <r>
      <t>Porcentaje de m</t>
    </r>
    <r>
      <rPr>
        <b/>
        <vertAlign val="superscript"/>
        <sz val="8.5"/>
        <color rgb="FF000000"/>
        <rFont val="Calibri"/>
        <family val="2"/>
        <scheme val="minor"/>
      </rPr>
      <t>3</t>
    </r>
    <r>
      <rPr>
        <b/>
        <sz val="8.5"/>
        <color rgb="FF000000"/>
        <rFont val="Calibri"/>
        <family val="2"/>
        <scheme val="minor"/>
      </rPr>
      <t xml:space="preserve"> permisos de aprovechamiento forestal con seguimiento (PPAFCSMC)</t>
    </r>
  </si>
  <si>
    <t>Información de seguimiento a licencias ambientales</t>
  </si>
  <si>
    <t>Licencias vigentes
(número)(a)</t>
  </si>
  <si>
    <t>(a) Para cada año indique la cantidad de licencias vigentes a 31 de diciembre de la vigencia anterior</t>
  </si>
  <si>
    <r>
      <t xml:space="preserve">Para su cálculo, se diligencia la siguiente información:
    </t>
    </r>
    <r>
      <rPr>
        <b/>
        <sz val="10"/>
        <rFont val="Arial Narrow"/>
        <family val="2"/>
      </rPr>
      <t>Seguimiento de licencias ambientales:</t>
    </r>
    <r>
      <rPr>
        <sz val="10"/>
        <rFont val="Arial Narrow"/>
        <family val="2"/>
      </rPr>
      <t xml:space="preserve">
</t>
    </r>
    <r>
      <rPr>
        <b/>
        <sz val="10"/>
        <rFont val="Arial Narrow"/>
        <family val="2"/>
      </rPr>
      <t xml:space="preserve">
Seguimiento de concesiones de agua</t>
    </r>
    <r>
      <rPr>
        <sz val="10"/>
        <rFont val="Arial Narrow"/>
        <family val="2"/>
      </rPr>
      <t xml:space="preserve">:
</t>
    </r>
  </si>
  <si>
    <t>Linea Base (a 31 de diciembre de la vigencia inmediatamente anterior )</t>
  </si>
  <si>
    <t>Número de concesiones de agua superficiales otorgadas</t>
  </si>
  <si>
    <t>Número de captaciones aprobadas de agua superficial otorgadas</t>
  </si>
  <si>
    <t>Número de concesiones de agua subterraneas otorgadas</t>
  </si>
  <si>
    <t>Número de concesiones de agua de reuso otorgadas</t>
  </si>
  <si>
    <t>Meta de concesiones de agua superficial con seguimiento (MCASCS)</t>
  </si>
  <si>
    <t>Meta de  concesiones de agua subterranea con seguimiento (MCASBCS)</t>
  </si>
  <si>
    <t>Meta de concesiones de agua de reuso con seguimiento (MCARCS)</t>
  </si>
  <si>
    <t>Meta de concesiones de aguas termominerales con seguimiento (MCATS)</t>
  </si>
  <si>
    <t>Caudal concesionado de agua superficial m3/seg</t>
  </si>
  <si>
    <t>Caudal concesionado de agua subterranea m3/seg</t>
  </si>
  <si>
    <t>Caudal concesionado de agua de reuso m3/seg</t>
  </si>
  <si>
    <t>Caudal concesionado de aguas termominerales m3/seg</t>
  </si>
  <si>
    <t>Caudal de Concesiones de agua superficial con seguimiento (m3/s)</t>
  </si>
  <si>
    <t>Caudal de Concesiones de agua subterranea con seguimiento (m3/s)</t>
  </si>
  <si>
    <t>Caudal de Concesiones de agua de reuso con seguimiento (m3/s)</t>
  </si>
  <si>
    <t>Caudal de Concesiones de aguas termominerales con seguimiento (m3/s)</t>
  </si>
  <si>
    <r>
      <t>Porcentaje  m</t>
    </r>
    <r>
      <rPr>
        <vertAlign val="superscript"/>
        <sz val="9"/>
        <color rgb="FF000000"/>
        <rFont val="Calibri"/>
        <family val="2"/>
        <scheme val="minor"/>
      </rPr>
      <t>3</t>
    </r>
    <r>
      <rPr>
        <sz val="9"/>
        <color rgb="FF000000"/>
        <rFont val="Calibri"/>
        <family val="2"/>
        <scheme val="minor"/>
      </rPr>
      <t>/seg de agua con seguimiento (PCACS)</t>
    </r>
  </si>
  <si>
    <r>
      <t>Meta de Caudal (m</t>
    </r>
    <r>
      <rPr>
        <vertAlign val="superscript"/>
        <sz val="9"/>
        <color rgb="FF000000"/>
        <rFont val="Calibri"/>
        <family val="2"/>
        <scheme val="minor"/>
      </rPr>
      <t>3</t>
    </r>
    <r>
      <rPr>
        <sz val="9"/>
        <color rgb="FF000000"/>
        <rFont val="Calibri"/>
        <family val="2"/>
        <scheme val="minor"/>
      </rPr>
      <t>/seg) de concesiones de agua superficial con seguimiento</t>
    </r>
  </si>
  <si>
    <t>Meta de Caudal (m3/seg)  de concesiones de agua subterranea con seguimiento</t>
  </si>
  <si>
    <t>Meta de Caudal (m3/seg)  de concesiones de agua de reuso con seguimiento</t>
  </si>
  <si>
    <t>Meta de Caudal (m3/seg)  de concesiones de aguas termominerales con seguimiento</t>
  </si>
  <si>
    <t>Número de permisos de vertimiento al agua otorgados</t>
  </si>
  <si>
    <t>Número de permisos de vertimiento al suelo otorgados</t>
  </si>
  <si>
    <t>Número de vertimientos identificados en la jurisdicción de la corporación</t>
  </si>
  <si>
    <t>Número de  vertimientos al agua con permiso de vertimiento</t>
  </si>
  <si>
    <t>Número de vertimientos al suelo con permiso de vertimientos</t>
  </si>
  <si>
    <t>Meta de  permisos de vertimiento al agua con seguimiento (MVACS)</t>
  </si>
  <si>
    <t>Meta de  permisos de vertimiento al suelo con seguimiento (MVSCS)</t>
  </si>
  <si>
    <t>Número de permisos de aprovechamiento forestal domésticos vigentes</t>
  </si>
  <si>
    <t>Número de permisos de aprovechamiento forestal únicos vigentes</t>
  </si>
  <si>
    <t>Número de permisos de aprovechamiento forestal persistentes vigentes</t>
  </si>
  <si>
    <t>Total de aprovechamientos forestales</t>
  </si>
  <si>
    <r>
      <t>Total m</t>
    </r>
    <r>
      <rPr>
        <b/>
        <vertAlign val="superscript"/>
        <sz val="9"/>
        <color rgb="FF000000"/>
        <rFont val="Calibri"/>
        <family val="2"/>
        <scheme val="minor"/>
      </rPr>
      <t>3</t>
    </r>
    <r>
      <rPr>
        <b/>
        <sz val="9"/>
        <color rgb="FF000000"/>
        <rFont val="Calibri"/>
        <family val="2"/>
        <scheme val="minor"/>
      </rPr>
      <t xml:space="preserve"> de madera autorizada</t>
    </r>
  </si>
  <si>
    <r>
      <t xml:space="preserve">  </t>
    </r>
    <r>
      <rPr>
        <u/>
        <sz val="10"/>
        <rFont val="Arial"/>
        <family val="2"/>
      </rPr>
      <t xml:space="preserve">  Para el cálculo:</t>
    </r>
    <r>
      <rPr>
        <sz val="10"/>
        <rFont val="Arial"/>
        <family val="2"/>
      </rPr>
      <t xml:space="preserve">
Cuanto más cercano a cien por ciento, mayor es el cumplimiento de las metas que la autoridad ambiental se ha propuesto alcanzar en relación con el seguimiento a las autorizaciones ambientales (licencias ambientales, concesiones de agua, aprovechamiento forestal, emisiones atmosféricas y permisos de vertimiento).</t>
    </r>
  </si>
  <si>
    <t>El Plan de Seguimiento es el documento donde la autoridad ambiental identificará las autorizaciones objeto de verificación de los términos, condiciones y obligaciones, así mismo, establecerá el cronograma de ejecución.
El plan de seguimiento deberá elaborarse anualmente en el último mes de la vigencia anterior a su ejecución, igualmente debera publicarse en la página web de la entidad a más tardar la segunda semana del mes de enero de la vigencia que se ejecutara.
Tener en cuenta el periodo de las inspecciones establecidos en el acto administrativo que otorgo la autorización
El plan de seguimiento no exime a la autoridad ambiental de revisar el cumplimiento de los diferentes requerimientos en los tiempos que haya establecido en los actos administrativos que obren en el expediente permisivo ambiental.
Para la elaboración del Plan de seguimiento se deberá tener en cuenta:</t>
  </si>
  <si>
    <r>
      <rPr>
        <b/>
        <u/>
        <sz val="10"/>
        <rFont val="Arial Narrow"/>
        <family val="2"/>
      </rPr>
      <t xml:space="preserve">1. Licencia Ambiental: </t>
    </r>
    <r>
      <rPr>
        <sz val="10"/>
        <rFont val="Arial Narrow"/>
        <family val="2"/>
      </rPr>
      <t xml:space="preserve">el artículo 2.2.2.3.9.1 del Decreto 1076 de 2015 entre otras cosas establece en el numeral 8 que primera visita de seguimiento al proyecto se realizará en un tiempo no mayor a dos (2) meses después del inicio de actividades de construcción y el numeral 9 indica que allegados los Informes de Cumplimiento Ambiental (ICAs) la autoridad ambiental competente deberá pronunciarse sobre los mismos en un término no mayor a tres (3) meses.
Tener en cuenta el periodo de presentación del ICAs establecido en el acto administrativo que otorgo la licencia.
</t>
    </r>
  </si>
  <si>
    <r>
      <rPr>
        <b/>
        <u/>
        <sz val="10"/>
        <rFont val="Arial Narrow"/>
        <family val="2"/>
      </rPr>
      <t xml:space="preserve">4. Concesiones de agua: </t>
    </r>
    <r>
      <rPr>
        <sz val="10"/>
        <rFont val="Arial Narrow"/>
        <family val="2"/>
      </rPr>
      <t>se entendera consesión de agua las que se denominen así para las aguas superficiales, subterraneas, de reuso y las termominerales, teniendo en cuenta que esta autorización ambiental es el que mayor porcentaje poseen las autoridades ambientales, estas deben tener en cuenta los siguientes criterios para el plan de seguimiento:
a. La concesión de aguas es una de las maneras de adquirir derecho a su aprovechamiento para las actividades o fines que las personas naturales o jurídicas, públicas o privadas, requieran  (ejemplo, en casos de reglamentación del recurso hídrico serán objeto de seguimiento cada uno de los usuarios a los cuales se les haya otorgado o concesionado un caudal)
b. Todas las concesiones de personas jurídicas privadas o públicas sin tener en cuenta el caudal concesionado
c. Todas las concesiones con un caudal concesionado superior a 1 l.p.s
d. Todas las concesiones cuyo recurso se utilice para una actividad industrial o de transformación sin tener en cuenta el caudal concesionado.
e. De aquellas concesiones que no quedaron priorizadas en los literales anteriores la Autoridad Ambiental deberá:
       i. incluir aquellas que les falte un año para su caducidad
       ii. incluir la tercera parte de las autorizaciones que no hayan sido priorizadas; con el propósito que al último año del PAC se realice seguimiento al 100%.</t>
    </r>
  </si>
  <si>
    <t>Aquel que se halle con acto administrativo de otorgamiento sin auto de archivo a 31 de diciembre de la vigencia enterior a la ejecución del Plan de Seguimiento.</t>
  </si>
  <si>
    <t>El indicador mide el cumplimiento de las metas que la autoridad ambiental se ha propuesto alcanzar en relación con el seguimiento a las autorizaciones ambientales (Licencias ambientales, concesiones de agua, permisos de aprovechamiento forestal, permisos de emisiones atmosféricas y permisos de vertimiento de agua) en la vigencia del reporte.
Otorgadas las autorizaciones ambientales le corresponde a la autoridad ambiental competente verificar el cumplimiento de los términos, condiciones y obligaciones bajo las cuales se permite el uso (aprovechamiento o afectación) de los recursos naturales renovables y la autorización para la ejecución de proyectos, obras o actividades susceptibles de producir deterioro grave a los recursos naturales renovables o al medio ambiente o introducir modificaciones considerables o notorias al paisaje, conforme al respectivo acto administrativo o Plan de manejo según corresponda cuando ello haya lugar.
En el desarrollo de dicha gestión, la autoridad ambiental puede realizar entre otras actividades, visitas al lugar donde se desarrolla el proyecto, hacer requerimientos de información, corroborar, técnicamente o a través de pruebas, los resultados de los monitoreos realizados por el beneficiario, así mismo, una vez realizado las actividades de seguimiento a autoridad ambiental debe emitir un pronunciamiento frente al resultado del seguimiento realizdo, una vez realice este se entendera como un trámite ambiantal con seguimiento, el cual podrá reportar para el cálculo del indicador.
Esta verificación se realizará por parte de la autoridad ambiental competente de acuerdo con el plan de seguimiento anual, mediante la revisión administrativa del expediente y/o visita de campo. En desarrollo de esta gestión podrá entre otros, requerir información y corroborar a través de pruebas los resultados de los monitoreos realizados por el beneficiario de la autorización.</t>
  </si>
  <si>
    <r>
      <rPr>
        <b/>
        <sz val="10"/>
        <rFont val="Arial Narrow"/>
        <family val="2"/>
      </rPr>
      <t>5. Permiso de emisiones atmosféricas</t>
    </r>
    <r>
      <rPr>
        <sz val="10"/>
        <rFont val="Arial Narrow"/>
        <family val="2"/>
      </rPr>
      <t>: La Resolución 1632 de 2012 Por la cual se adiciona el numeral 4.5 al Capítulo 4 del Protocolo para el Control y Vigilancia de la Contaminación Atmosférica Generada por Fuentes Fijas, adoptado a través de la Resolución 760 de 2010 y ajustado por la Resolución 2153 de 2010 y se adoptan otras disposiciones el cual indica que:
    “(…) 4.5.3 La autoridad ambiental, podrá verificar en cualquier momento que la altura de la chimenea o ducto determinado por medio del análisis de la dispersión de los contaminantes con base en las características de la fuente de emisión sea igual o superior a la calculada a partir de los Estudios de Emisiones Atmosféricas requeridos. Para tal fin, el valor de la corrección de altura (J) corresponderá al valor aprobado inicialmente por la autoridad ambiental. (…)”
De otra parte, el “Protocolo para el Control y Vigilancia de la Contaminación Atmosférica Generada por Fuentes Fijas” adoptado por medio de la Resolución 760 de 2010 en el numeral 3.5.2 Seguimiento al Monitoreo Continuo de Emisiones entre otras cosas indica:
    “(…) Todas las actividades a las cuales les corresponda realizar monitoreo continuo de emisiones, deberán enviar a la autoridad ambiental competente cada seis (6) meses un informe que cumpla con las condiciones establecidas por el presente protocolo y que contenga el análisis, promedio diarios y horarios y los datos registrados por los equipos de monitoreo continuo durante este mismo periodo de tiempo. Adicionalmente, se deberán informar a la autoridad ambiental competente aquellos casos en los que durante el periodo de seis meses mencionado anteriormente se incumplan las disposiciones establecidas en la Resolución 909 de 2008 o laque la adicione, modifique o sustituya (…)”</t>
    </r>
  </si>
  <si>
    <r>
      <rPr>
        <b/>
        <u/>
        <sz val="10"/>
        <rFont val="Arial Narrow"/>
        <family val="2"/>
      </rPr>
      <t>3. Permiso de Vertimientos:</t>
    </r>
    <r>
      <rPr>
        <u/>
        <sz val="10"/>
        <rFont val="Arial Narrow"/>
        <family val="2"/>
      </rPr>
      <t xml:space="preserve"> </t>
    </r>
    <r>
      <rPr>
        <sz val="10"/>
        <rFont val="Arial Narrow"/>
        <family val="2"/>
      </rPr>
      <t>De conformidad al artículo 2.2.3.3.5.18 del Decreto 1076 de 2015
    “Seguimiento de los permisos de vertimiento, los Planes de Cumplimiento y Planes de Saneamiento y Manejo de Vertimientos-PSMV. Con el objeto de realizar el seguimiento, control y verificación del cumplimiento de lo dispuesto en los permisos de vertimiento, los Planes de Cumplimiento y Planes de Saneamiento y Manejo de Vertimientos, la autoridad ambiental competente efectuará inspecciones periódicas a todos los usuarios (…)”
Tener en cuenta el periodo de las inspecciones establecidos en el acto administrativo que otorgo la autorización.</t>
    </r>
  </si>
  <si>
    <r>
      <rPr>
        <b/>
        <u/>
        <sz val="10"/>
        <rFont val="Arial Narrow"/>
        <family val="2"/>
      </rPr>
      <t>2. Aprovechamiento forestal:</t>
    </r>
    <r>
      <rPr>
        <sz val="10"/>
        <rFont val="Arial Narrow"/>
        <family val="2"/>
      </rPr>
      <t xml:space="preserve"> Conforme al artículo 2.2.1.1.7.9 del Decreto 1076 de 2015 indica que “Todos los aprovechamientos forestales de bosques naturales o de la flora silvestre deberán ser </t>
    </r>
    <r>
      <rPr>
        <b/>
        <i/>
        <u/>
        <sz val="10"/>
        <rFont val="Arial Narrow"/>
        <family val="2"/>
      </rPr>
      <t>revisados por lo menos semestralmente por la Corporació</t>
    </r>
    <r>
      <rPr>
        <sz val="10"/>
        <rFont val="Arial Narrow"/>
        <family val="2"/>
      </rPr>
      <t xml:space="preserve">n competente. Para la práctica de las visitas se utilizará la cartografía disponible y se empleará el Sistema de Posicionamiento Global (GPS). De la visita se elaborará un concepto técnico en el cual se dejará constancia de lo observado en el terreno y del cumplimiento o no de las obligaciones establecidas en la providencia que otorgó el aprovechamiento forestal o de productos de la flora silvestre. (…)” (Negrilla y subrayado propio).
Para la elaboración del plan de seguimeinto de los aprovechamientos forestales se tendrán encuenta las siguientes clases de aprovechamiento forestal de conformidad al artículo 2,2,1,1,3,1 del Decreto 1076 de 2015:
</t>
    </r>
    <r>
      <rPr>
        <b/>
        <sz val="10"/>
        <rFont val="Arial Narrow"/>
        <family val="2"/>
      </rPr>
      <t xml:space="preserve"> a) Únicos.</t>
    </r>
    <r>
      <rPr>
        <sz val="10"/>
        <rFont val="Arial Narrow"/>
        <family val="2"/>
      </rPr>
      <t xml:space="preserve"> Los que se realizan por una sola vez, en áreas donde con base en estudios técnicos se demuestre mejor aptitud de uso del suelo diferente al forestal o cuando existan razones de utilidad pública e interés social. Los aprovechamientos forestales únicos pueden contener la obligación de dejar limpio el terreno, al término del aprovechamiento, pero no la de renovar o conservar el bosque;
</t>
    </r>
    <r>
      <rPr>
        <b/>
        <sz val="10"/>
        <rFont val="Arial Narrow"/>
        <family val="2"/>
      </rPr>
      <t>b) Persistentes.</t>
    </r>
    <r>
      <rPr>
        <sz val="10"/>
        <rFont val="Arial Narrow"/>
        <family val="2"/>
      </rPr>
      <t xml:space="preserve"> Los que se efectúan con criterios de sostenibilidad y con la obligación de conservar el rendimiento normal del bosque con técnicas silvícolas, que permitan su renovación. Por rendimiento normal del bosque se entiende su desarrollo o producción sostenible, de manera tal que se garantice la permanencia del bosque;
</t>
    </r>
    <r>
      <rPr>
        <b/>
        <sz val="10"/>
        <rFont val="Arial Narrow"/>
        <family val="2"/>
      </rPr>
      <t>c) Domésticos.</t>
    </r>
    <r>
      <rPr>
        <sz val="10"/>
        <rFont val="Arial Narrow"/>
        <family val="2"/>
      </rPr>
      <t xml:space="preserve"> Los que se efectúan exclusivamente para satisfacer necesidades vitales domesticas sin que se puedan comercializar sus productos.
</t>
    </r>
  </si>
  <si>
    <t xml:space="preserve">Número de autorizaciones de arboles aislados fuera de la cobertura de bosque natural </t>
  </si>
  <si>
    <t xml:space="preserve">Número deautorizaciones de arboles aislados dentro de la cobertura de bosque natural </t>
  </si>
  <si>
    <r>
      <t>Total m</t>
    </r>
    <r>
      <rPr>
        <vertAlign val="superscript"/>
        <sz val="8.5"/>
        <color rgb="FF000000"/>
        <rFont val="Calibri"/>
        <family val="2"/>
        <scheme val="minor"/>
      </rPr>
      <t>3</t>
    </r>
    <r>
      <rPr>
        <sz val="8.5"/>
        <color rgb="FF000000"/>
        <rFont val="Calibri"/>
        <family val="2"/>
        <scheme val="minor"/>
      </rPr>
      <t xml:space="preserve"> de madera autorizada de árboles aislados fuera de la cobertura de bosque natural</t>
    </r>
  </si>
  <si>
    <r>
      <t>Total m</t>
    </r>
    <r>
      <rPr>
        <vertAlign val="superscript"/>
        <sz val="8.5"/>
        <color rgb="FF000000"/>
        <rFont val="Calibri"/>
        <family val="2"/>
        <scheme val="minor"/>
      </rPr>
      <t>3</t>
    </r>
    <r>
      <rPr>
        <sz val="8.5"/>
        <color rgb="FF000000"/>
        <rFont val="Calibri"/>
        <family val="2"/>
        <scheme val="minor"/>
      </rPr>
      <t xml:space="preserve"> de madera autorizada  de árboles aislados dentro de la cobertura de bosque natural</t>
    </r>
  </si>
  <si>
    <t>Seguimiento de permisos y autorizaciones forestales</t>
  </si>
  <si>
    <t>Meta de número de autorizaciones de árbol aislado fuera de la cobertura de bosque natural (MAAAFBN)</t>
  </si>
  <si>
    <t>Meta de número de autorizaciones de árbol aislado dentro de la cobertura de bosque natural (MAAADBN)</t>
  </si>
  <si>
    <t>Número de autorizaciones de árbol aislado dentro de la cobertura de bosque natural con seguimiento  (MAAADBNS)</t>
  </si>
  <si>
    <t>Número de autorizaciones de árbol aislado fuera de la cobertura de bosque natural con seguimiento (MAAAFBNS)</t>
  </si>
  <si>
    <t>Porcentaje de aprovechamiento forestal con seguimiento (PPAFCS)</t>
  </si>
  <si>
    <r>
      <t xml:space="preserve">Así mismo, se incluira el  trámite para árboles aislados,  que no es una clase de aprovechamiento sino un recurso forestal, los cuales pueden estar ubicados dentro o fuera de la cobertura de bosque natural y estan definidos por el  Decreto 1076 de 2015, artículo 2.2.1.1.1.1, así:
</t>
    </r>
    <r>
      <rPr>
        <b/>
        <sz val="10"/>
        <rFont val="Arial Narrow"/>
        <family val="2"/>
      </rPr>
      <t>(...) Árboles aislados dentro de la cobertura de bosque natural</t>
    </r>
    <r>
      <rPr>
        <sz val="10"/>
        <rFont val="Arial Narrow"/>
        <family val="2"/>
      </rPr>
      <t xml:space="preserve">. Son los árboles ubicados en terrenos de dominio público o en predios de propiedad privada que se encuentren caídos o muertos por causas naturales, o que por razones de orden fitosanitario debidamente comprobadas, requieran ser talados.
</t>
    </r>
    <r>
      <rPr>
        <b/>
        <sz val="10"/>
        <rFont val="Arial Narrow"/>
        <family val="2"/>
      </rPr>
      <t>Árboles aislados fuera de la cobertura de bosque natural.</t>
    </r>
    <r>
      <rPr>
        <sz val="10"/>
        <rFont val="Arial Narrow"/>
        <family val="2"/>
      </rPr>
      <t xml:space="preserve"> Son los individuos que resulten de regeneración natural, árboles plantados o establecidos y que no son parte de una cobertura de bosque natural o cultivo. forestal con fines comerciales. (...)
El seguimiento de autorizaciones de árboles aislados otorgados se entenderan a quellas sin archivo en la vigencia del reporte los cuales son objeto de visita de verificación atendiendo lo establecido en el numeral 12 articulo 31 de la Ley 99 de 1933.
</t>
    </r>
    <r>
      <rPr>
        <i/>
        <sz val="10"/>
        <rFont val="Arial Narrow"/>
        <family val="2"/>
      </rPr>
      <t>(...) 12. Ejercer las funciones de evaluación, control y seguimiento ambiental de los usos del agua, el suelo, el aire y los demás recursos naturales renovables, lo cual comprenderá el vertimiento, emisión o incorporación de sustancias o residuos líquidos, sólidos y gaseosos, a las aguas a cualquiera de sus formas, al aire o a los suelos, así como los vertimientos o emisiones que puedan causar daño o poner en peligro el normal desarrollo sostenible de los recursos naturales renovables o impedir u obstaculizar su empleo para otros usos. Estas funciones comprenden la expedición de las respectivas licencias ambientales, permisos, concesiones, autorizaciones y salvoconductos;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</si>
</sst>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1"/>
      <color theme="1"/>
      <name val="Calibri"/>
      <family val="2"/>
      <scheme val="minor"/>
    </font>
    <font>
      <b/>
      <sz val="12"/>
      <name val="Arial Narrow"/>
      <family val="2"/>
    </font>
    <font>
      <sz val="9"/>
      <color rgb="FF000000"/>
      <name val="Calibri"/>
      <family val="2"/>
      <scheme val="minor"/>
    </font>
    <font>
      <b/>
      <i/>
      <sz val="9"/>
      <color indexed="8"/>
      <name val="Calibri"/>
      <family val="2"/>
      <scheme val="minor"/>
    </font>
    <font>
      <u/>
      <sz val="11"/>
      <color theme="10"/>
      <name val="Calibri"/>
      <family val="2"/>
      <scheme val="minor"/>
    </font>
    <font>
      <b/>
      <sz val="10"/>
      <color rgb="FF006100"/>
      <name val="Calibri"/>
      <family val="2"/>
      <scheme val="minor"/>
    </font>
    <font>
      <sz val="9"/>
      <color theme="1"/>
      <name val="Calibri"/>
      <family val="2"/>
      <scheme val="minor"/>
    </font>
    <font>
      <sz val="10"/>
      <color theme="1"/>
      <name val="Calibri"/>
      <family val="2"/>
      <scheme val="minor"/>
    </font>
    <font>
      <b/>
      <sz val="9"/>
      <color rgb="FF000000"/>
      <name val="Calibri"/>
      <family val="2"/>
      <scheme val="minor"/>
    </font>
    <font>
      <b/>
      <u/>
      <sz val="9"/>
      <color rgb="FF000000"/>
      <name val="Calibri"/>
      <family val="2"/>
      <scheme val="minor"/>
    </font>
    <font>
      <b/>
      <sz val="8"/>
      <color rgb="FF000000"/>
      <name val="Arial Narrow"/>
      <family val="2"/>
    </font>
    <font>
      <sz val="10"/>
      <color rgb="FF000000"/>
      <name val="Arial Narrow"/>
      <family val="2"/>
    </font>
    <font>
      <b/>
      <i/>
      <sz val="10"/>
      <name val="Arial Narrow"/>
      <family val="2"/>
    </font>
    <font>
      <b/>
      <vertAlign val="subscript"/>
      <sz val="10"/>
      <name val="Arial Narrow"/>
      <family val="2"/>
    </font>
    <font>
      <u/>
      <sz val="10"/>
      <color theme="10"/>
      <name val="Arial"/>
      <family val="2"/>
    </font>
    <font>
      <u/>
      <sz val="10"/>
      <name val="Arial Narrow"/>
      <family val="2"/>
    </font>
    <font>
      <b/>
      <i/>
      <vertAlign val="subscript"/>
      <sz val="10"/>
      <name val="Arial Narrow"/>
      <family val="2"/>
    </font>
    <font>
      <u/>
      <sz val="10"/>
      <name val="Arial"/>
      <family val="2"/>
    </font>
    <font>
      <b/>
      <sz val="11"/>
      <name val="Calibri"/>
      <family val="2"/>
      <scheme val="minor"/>
    </font>
    <font>
      <b/>
      <sz val="9"/>
      <name val="Calibri"/>
      <family val="2"/>
      <scheme val="minor"/>
    </font>
    <font>
      <b/>
      <vertAlign val="superscript"/>
      <sz val="9"/>
      <name val="Calibri"/>
      <family val="2"/>
      <scheme val="minor"/>
    </font>
    <font>
      <b/>
      <vertAlign val="superscript"/>
      <sz val="9"/>
      <color rgb="FF000000"/>
      <name val="Calibri"/>
      <family val="2"/>
      <scheme val="minor"/>
    </font>
    <font>
      <sz val="8.5"/>
      <color rgb="FF000000"/>
      <name val="Calibri"/>
      <family val="2"/>
      <scheme val="minor"/>
    </font>
    <font>
      <vertAlign val="superscript"/>
      <sz val="8.5"/>
      <color rgb="FF000000"/>
      <name val="Calibri"/>
      <family val="2"/>
      <scheme val="minor"/>
    </font>
    <font>
      <b/>
      <vertAlign val="subscript"/>
      <sz val="9"/>
      <color rgb="FF000000"/>
      <name val="Calibri"/>
      <family val="2"/>
      <scheme val="minor"/>
    </font>
    <font>
      <b/>
      <sz val="8.5"/>
      <color rgb="FF000000"/>
      <name val="Calibri"/>
      <family val="2"/>
      <scheme val="minor"/>
    </font>
    <font>
      <b/>
      <vertAlign val="superscript"/>
      <sz val="8.5"/>
      <color rgb="FF000000"/>
      <name val="Calibri"/>
      <family val="2"/>
      <scheme val="minor"/>
    </font>
    <font>
      <sz val="9"/>
      <name val="Calibri"/>
      <family val="2"/>
      <scheme val="minor"/>
    </font>
    <font>
      <vertAlign val="superscript"/>
      <sz val="9"/>
      <color rgb="FF000000"/>
      <name val="Calibri"/>
      <family val="2"/>
      <scheme val="minor"/>
    </font>
    <font>
      <b/>
      <u/>
      <sz val="10"/>
      <name val="Arial Narrow"/>
      <family val="2"/>
    </font>
    <font>
      <b/>
      <i/>
      <u/>
      <sz val="10"/>
      <name val="Arial Narrow"/>
      <family val="2"/>
    </font>
    <font>
      <i/>
      <sz val="1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auto="1"/>
      </right>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style="medium">
        <color indexed="64"/>
      </top>
      <bottom/>
      <diagonal/>
    </border>
  </borders>
  <cellStyleXfs count="8">
    <xf numFmtId="0" fontId="0" fillId="0" borderId="0"/>
    <xf numFmtId="0" fontId="3" fillId="0" borderId="0"/>
    <xf numFmtId="0" fontId="12" fillId="0" borderId="0"/>
    <xf numFmtId="0" fontId="24" fillId="0" borderId="0" applyNumberFormat="0" applyFill="0" applyBorder="0" applyAlignment="0" applyProtection="0"/>
    <xf numFmtId="9" fontId="3" fillId="0" borderId="0" applyFont="0" applyFill="0" applyBorder="0" applyAlignment="0" applyProtection="0"/>
    <xf numFmtId="0" fontId="34" fillId="0" borderId="0" applyNumberFormat="0" applyFill="0" applyBorder="0" applyAlignment="0" applyProtection="0"/>
    <xf numFmtId="0" fontId="2" fillId="0" borderId="0"/>
    <xf numFmtId="9" fontId="2" fillId="0" borderId="0" applyFont="0" applyFill="0" applyBorder="0" applyAlignment="0" applyProtection="0"/>
  </cellStyleXfs>
  <cellXfs count="577">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11" xfId="0" quotePrefix="1" applyFont="1" applyBorder="1" applyAlignment="1">
      <alignment horizontal="left" vertical="center" wrapText="1"/>
    </xf>
    <xf numFmtId="0" fontId="10" fillId="0" borderId="8"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13" xfId="0" applyFont="1" applyFill="1" applyBorder="1" applyAlignment="1">
      <alignment horizontal="center" vertical="center" wrapText="1"/>
    </xf>
    <xf numFmtId="0" fontId="11" fillId="2" borderId="32" xfId="0" applyFont="1" applyFill="1" applyBorder="1" applyAlignment="1">
      <alignment horizontal="left" vertical="center" wrapText="1"/>
    </xf>
    <xf numFmtId="0" fontId="10" fillId="2" borderId="33"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7" xfId="0" quotePrefix="1" applyFont="1" applyBorder="1" applyAlignment="1">
      <alignment horizontal="center"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8" fillId="9" borderId="2" xfId="0" applyFont="1" applyFill="1" applyBorder="1" applyAlignment="1">
      <alignment horizontal="justify" vertical="center"/>
    </xf>
    <xf numFmtId="0" fontId="8" fillId="9" borderId="4" xfId="0" applyFont="1" applyFill="1" applyBorder="1" applyAlignment="1">
      <alignment horizontal="justify" vertical="center"/>
    </xf>
    <xf numFmtId="0" fontId="10" fillId="0" borderId="1" xfId="0" applyFont="1" applyBorder="1" applyAlignment="1">
      <alignment horizontal="center" vertical="center" wrapText="1"/>
    </xf>
    <xf numFmtId="9" fontId="10" fillId="2" borderId="36" xfId="0" applyNumberFormat="1" applyFont="1" applyFill="1" applyBorder="1" applyAlignment="1">
      <alignment horizontal="center" vertical="center" wrapText="1"/>
    </xf>
    <xf numFmtId="0" fontId="10" fillId="0" borderId="12" xfId="0" quotePrefix="1" applyFont="1" applyBorder="1" applyAlignment="1">
      <alignment vertical="top" wrapText="1"/>
    </xf>
    <xf numFmtId="0" fontId="10" fillId="0" borderId="0" xfId="6" applyFont="1" applyAlignment="1">
      <alignment vertical="center" wrapText="1"/>
    </xf>
    <xf numFmtId="0" fontId="10" fillId="0" borderId="0" xfId="6" applyFont="1" applyAlignment="1">
      <alignment vertical="center"/>
    </xf>
    <xf numFmtId="0" fontId="21" fillId="12" borderId="64" xfId="2" applyFont="1" applyFill="1" applyBorder="1" applyAlignment="1">
      <alignment vertical="center" wrapText="1"/>
    </xf>
    <xf numFmtId="0" fontId="21" fillId="12" borderId="64" xfId="6" applyFont="1" applyFill="1" applyBorder="1" applyAlignment="1">
      <alignment vertical="center" wrapText="1"/>
    </xf>
    <xf numFmtId="0" fontId="2" fillId="0" borderId="0" xfId="6"/>
    <xf numFmtId="0" fontId="22" fillId="0" borderId="0" xfId="6" applyFont="1" applyAlignment="1">
      <alignment vertical="top"/>
    </xf>
    <xf numFmtId="0" fontId="22" fillId="0" borderId="0" xfId="6" applyFont="1" applyAlignment="1">
      <alignment horizontal="center" vertical="top"/>
    </xf>
    <xf numFmtId="0" fontId="2" fillId="0" borderId="0" xfId="6" applyAlignment="1">
      <alignment vertical="top"/>
    </xf>
    <xf numFmtId="0" fontId="2" fillId="13" borderId="73" xfId="6" applyFill="1" applyBorder="1" applyAlignment="1">
      <alignment vertical="top"/>
    </xf>
    <xf numFmtId="0" fontId="2" fillId="0" borderId="0" xfId="6" applyAlignment="1">
      <alignment horizontal="center" vertical="top"/>
    </xf>
    <xf numFmtId="0" fontId="24" fillId="0" borderId="0" xfId="3" applyFill="1"/>
    <xf numFmtId="0" fontId="23" fillId="0" borderId="0" xfId="6" applyFont="1" applyAlignment="1">
      <alignment vertical="top"/>
    </xf>
    <xf numFmtId="0" fontId="2" fillId="4" borderId="1" xfId="6" applyFill="1" applyBorder="1" applyAlignment="1">
      <alignment vertical="top"/>
    </xf>
    <xf numFmtId="0" fontId="22" fillId="0" borderId="0" xfId="6" applyFont="1" applyAlignment="1">
      <alignment horizontal="right" vertical="top"/>
    </xf>
    <xf numFmtId="0" fontId="2" fillId="14" borderId="1" xfId="6" applyFill="1" applyBorder="1" applyAlignment="1">
      <alignment vertical="top"/>
    </xf>
    <xf numFmtId="0" fontId="26" fillId="0" borderId="0" xfId="6" applyFont="1" applyAlignment="1">
      <alignment horizontal="center" vertical="top"/>
    </xf>
    <xf numFmtId="0" fontId="2" fillId="0" borderId="66" xfId="6" applyBorder="1"/>
    <xf numFmtId="0" fontId="2" fillId="0" borderId="80" xfId="6" applyBorder="1"/>
    <xf numFmtId="0" fontId="2" fillId="0" borderId="69" xfId="6" applyBorder="1" applyAlignment="1">
      <alignment horizontal="center" vertical="top"/>
    </xf>
    <xf numFmtId="0" fontId="2" fillId="0" borderId="69" xfId="6" applyBorder="1"/>
    <xf numFmtId="0" fontId="22" fillId="0" borderId="69" xfId="6" applyFont="1" applyBorder="1" applyAlignment="1">
      <alignment horizontal="right" vertical="top"/>
    </xf>
    <xf numFmtId="0" fontId="25" fillId="14" borderId="81" xfId="6" applyFont="1" applyFill="1" applyBorder="1" applyAlignment="1">
      <alignment horizontal="center" vertical="center"/>
    </xf>
    <xf numFmtId="9" fontId="2" fillId="14" borderId="82" xfId="6" applyNumberFormat="1" applyFill="1" applyBorder="1" applyAlignment="1">
      <alignment horizontal="center" vertical="top"/>
    </xf>
    <xf numFmtId="0" fontId="25" fillId="14" borderId="82" xfId="6" applyFont="1" applyFill="1" applyBorder="1" applyAlignment="1">
      <alignment horizontal="center" vertical="center"/>
    </xf>
    <xf numFmtId="9" fontId="2" fillId="14" borderId="83" xfId="6" applyNumberFormat="1" applyFill="1" applyBorder="1" applyAlignment="1">
      <alignment horizontal="center" vertical="top"/>
    </xf>
    <xf numFmtId="0" fontId="2" fillId="0" borderId="70" xfId="6" applyBorder="1"/>
    <xf numFmtId="9" fontId="2" fillId="0" borderId="0" xfId="6" applyNumberFormat="1" applyAlignment="1">
      <alignment horizontal="center" vertical="top"/>
    </xf>
    <xf numFmtId="0" fontId="22" fillId="13" borderId="84" xfId="6" applyFont="1" applyFill="1" applyBorder="1" applyAlignment="1" applyProtection="1">
      <alignment horizontal="left" vertical="top" wrapText="1"/>
      <protection locked="0"/>
    </xf>
    <xf numFmtId="0" fontId="2" fillId="0" borderId="85" xfId="6" applyBorder="1" applyAlignment="1" applyProtection="1">
      <alignment vertical="top"/>
      <protection hidden="1"/>
    </xf>
    <xf numFmtId="0" fontId="22" fillId="13" borderId="85" xfId="6" applyFont="1" applyFill="1" applyBorder="1" applyAlignment="1" applyProtection="1">
      <alignment horizontal="left" vertical="top" wrapText="1"/>
      <protection locked="0"/>
    </xf>
    <xf numFmtId="0" fontId="2" fillId="0" borderId="0" xfId="6" applyAlignment="1" applyProtection="1">
      <alignment vertical="top"/>
      <protection hidden="1"/>
    </xf>
    <xf numFmtId="0" fontId="2" fillId="0" borderId="67" xfId="6" applyBorder="1" applyAlignment="1" applyProtection="1">
      <alignment vertical="top"/>
      <protection hidden="1"/>
    </xf>
    <xf numFmtId="0" fontId="26" fillId="13" borderId="87" xfId="6" applyFont="1" applyFill="1" applyBorder="1" applyAlignment="1" applyProtection="1">
      <alignment horizontal="left" vertical="top"/>
      <protection locked="0"/>
    </xf>
    <xf numFmtId="0" fontId="2" fillId="0" borderId="1" xfId="6" applyBorder="1" applyAlignment="1">
      <alignment vertical="top"/>
    </xf>
    <xf numFmtId="0" fontId="26" fillId="13" borderId="1" xfId="6" applyFont="1" applyFill="1" applyBorder="1" applyAlignment="1" applyProtection="1">
      <alignment horizontal="left" vertical="top"/>
      <protection locked="0"/>
    </xf>
    <xf numFmtId="0" fontId="2" fillId="0" borderId="88" xfId="6" applyBorder="1" applyAlignment="1">
      <alignment vertical="top"/>
    </xf>
    <xf numFmtId="0" fontId="2" fillId="0" borderId="67" xfId="6" applyBorder="1"/>
    <xf numFmtId="0" fontId="22" fillId="0" borderId="0" xfId="6" applyFont="1" applyAlignment="1">
      <alignment vertical="top" wrapText="1"/>
    </xf>
    <xf numFmtId="0" fontId="2" fillId="0" borderId="67" xfId="6" applyBorder="1" applyAlignment="1">
      <alignment vertical="top"/>
    </xf>
    <xf numFmtId="0" fontId="24" fillId="0" borderId="66" xfId="3" applyFill="1" applyBorder="1"/>
    <xf numFmtId="0" fontId="24" fillId="0" borderId="77" xfId="3" applyFill="1" applyBorder="1"/>
    <xf numFmtId="0" fontId="26" fillId="0" borderId="75" xfId="6" applyFont="1" applyBorder="1" applyAlignment="1">
      <alignment horizontal="center" vertical="top"/>
    </xf>
    <xf numFmtId="0" fontId="2" fillId="0" borderId="75" xfId="6" applyBorder="1"/>
    <xf numFmtId="0" fontId="22" fillId="0" borderId="75" xfId="6" applyFont="1" applyBorder="1" applyAlignment="1">
      <alignment horizontal="right" vertical="top"/>
    </xf>
    <xf numFmtId="0" fontId="27" fillId="0" borderId="75" xfId="6" applyFont="1" applyBorder="1" applyAlignment="1" applyProtection="1">
      <alignment horizontal="center" vertical="top" wrapText="1"/>
      <protection locked="0"/>
    </xf>
    <xf numFmtId="0" fontId="2" fillId="0" borderId="76" xfId="6" applyBorder="1"/>
    <xf numFmtId="0" fontId="22" fillId="0" borderId="80" xfId="6" applyFont="1" applyBorder="1" applyAlignment="1">
      <alignment horizontal="center" vertical="top" wrapText="1"/>
    </xf>
    <xf numFmtId="0" fontId="22" fillId="0" borderId="69" xfId="6" applyFont="1" applyBorder="1" applyAlignment="1">
      <alignment vertical="top" wrapText="1"/>
    </xf>
    <xf numFmtId="0" fontId="2" fillId="0" borderId="69" xfId="6" applyBorder="1" applyAlignment="1">
      <alignment vertical="top"/>
    </xf>
    <xf numFmtId="0" fontId="22" fillId="0" borderId="66" xfId="6" applyFont="1" applyBorder="1" applyAlignment="1">
      <alignment horizontal="center" vertical="top" wrapText="1"/>
    </xf>
    <xf numFmtId="0" fontId="29" fillId="0" borderId="0" xfId="6" applyFont="1" applyAlignment="1">
      <alignment vertical="top" wrapText="1"/>
    </xf>
    <xf numFmtId="0" fontId="28" fillId="14" borderId="78" xfId="6" applyFont="1" applyFill="1" applyBorder="1" applyAlignment="1">
      <alignment horizontal="center" vertical="center" wrapText="1"/>
    </xf>
    <xf numFmtId="0" fontId="28" fillId="14" borderId="92" xfId="6" applyFont="1" applyFill="1" applyBorder="1" applyAlignment="1">
      <alignment horizontal="center" vertical="center"/>
    </xf>
    <xf numFmtId="0" fontId="28" fillId="14" borderId="82" xfId="6" applyFont="1" applyFill="1" applyBorder="1" applyAlignment="1">
      <alignment horizontal="center" vertical="center"/>
    </xf>
    <xf numFmtId="0" fontId="28" fillId="14" borderId="83" xfId="6" applyFont="1" applyFill="1" applyBorder="1" applyAlignment="1">
      <alignment horizontal="center" vertical="center"/>
    </xf>
    <xf numFmtId="0" fontId="22" fillId="14" borderId="93" xfId="6" applyFont="1" applyFill="1" applyBorder="1" applyAlignment="1">
      <alignment horizontal="left" vertical="center" wrapText="1"/>
    </xf>
    <xf numFmtId="0" fontId="22" fillId="14" borderId="95" xfId="6" applyFont="1" applyFill="1" applyBorder="1" applyAlignment="1">
      <alignment horizontal="left" vertical="center" wrapText="1"/>
    </xf>
    <xf numFmtId="165" fontId="22" fillId="14" borderId="72" xfId="6" applyNumberFormat="1" applyFont="1" applyFill="1" applyBorder="1" applyAlignment="1" applyProtection="1">
      <alignment horizontal="center" vertical="center" wrapText="1"/>
      <protection locked="0"/>
    </xf>
    <xf numFmtId="165" fontId="22" fillId="14" borderId="96" xfId="6" applyNumberFormat="1" applyFont="1" applyFill="1" applyBorder="1" applyAlignment="1" applyProtection="1">
      <alignment horizontal="center" vertical="center" wrapText="1"/>
      <protection locked="0"/>
    </xf>
    <xf numFmtId="0" fontId="28" fillId="14" borderId="78" xfId="6" applyFont="1" applyFill="1" applyBorder="1" applyAlignment="1">
      <alignment horizontal="left" vertical="center" wrapText="1"/>
    </xf>
    <xf numFmtId="166" fontId="28" fillId="14" borderId="92" xfId="7" applyNumberFormat="1" applyFont="1" applyFill="1" applyBorder="1" applyAlignment="1" applyProtection="1">
      <alignment horizontal="center" vertical="center"/>
    </xf>
    <xf numFmtId="9" fontId="22" fillId="0" borderId="0" xfId="7" applyFont="1" applyFill="1" applyBorder="1" applyAlignment="1" applyProtection="1">
      <alignment horizontal="center" vertical="top"/>
    </xf>
    <xf numFmtId="0" fontId="22" fillId="0" borderId="0" xfId="6" applyFont="1" applyAlignment="1" applyProtection="1">
      <alignment vertical="top"/>
      <protection locked="0"/>
    </xf>
    <xf numFmtId="3" fontId="22" fillId="0" borderId="0" xfId="6" applyNumberFormat="1" applyFont="1" applyAlignment="1" applyProtection="1">
      <alignment horizontal="right" vertical="top" wrapText="1"/>
      <protection locked="0"/>
    </xf>
    <xf numFmtId="3" fontId="22" fillId="0" borderId="0" xfId="6" applyNumberFormat="1" applyFont="1" applyAlignment="1">
      <alignment horizontal="right" vertical="top" wrapText="1"/>
    </xf>
    <xf numFmtId="0" fontId="22" fillId="0" borderId="66" xfId="6" applyFont="1" applyBorder="1" applyAlignment="1">
      <alignment horizontal="center" vertical="center" wrapText="1"/>
    </xf>
    <xf numFmtId="0" fontId="20" fillId="14" borderId="78" xfId="6" applyFont="1" applyFill="1" applyBorder="1" applyAlignment="1">
      <alignment horizontal="center" vertical="center"/>
    </xf>
    <xf numFmtId="0" fontId="28" fillId="0" borderId="0" xfId="6" applyFont="1" applyAlignment="1">
      <alignment horizontal="center" vertical="center"/>
    </xf>
    <xf numFmtId="0" fontId="2" fillId="0" borderId="0" xfId="6" applyAlignment="1">
      <alignment horizontal="center" vertical="center"/>
    </xf>
    <xf numFmtId="0" fontId="2" fillId="0" borderId="67" xfId="6" applyBorder="1" applyAlignment="1">
      <alignment horizontal="center" vertical="center"/>
    </xf>
    <xf numFmtId="0" fontId="39" fillId="14" borderId="93" xfId="6" applyFont="1" applyFill="1" applyBorder="1" applyAlignment="1">
      <alignment vertical="center" wrapText="1"/>
    </xf>
    <xf numFmtId="0" fontId="39" fillId="14" borderId="97" xfId="6" applyFont="1" applyFill="1" applyBorder="1" applyAlignment="1">
      <alignment vertical="center" wrapText="1"/>
    </xf>
    <xf numFmtId="0" fontId="39" fillId="14" borderId="98" xfId="6" applyFont="1" applyFill="1" applyBorder="1" applyAlignment="1">
      <alignment vertical="center" wrapText="1"/>
    </xf>
    <xf numFmtId="166" fontId="28" fillId="14" borderId="81" xfId="7" applyNumberFormat="1" applyFont="1" applyFill="1" applyBorder="1" applyAlignment="1" applyProtection="1">
      <alignment horizontal="center" vertical="center"/>
    </xf>
    <xf numFmtId="166" fontId="22" fillId="14" borderId="81" xfId="7" applyNumberFormat="1" applyFont="1" applyFill="1" applyBorder="1" applyAlignment="1" applyProtection="1">
      <alignment horizontal="center" vertical="center" wrapText="1"/>
      <protection locked="0"/>
    </xf>
    <xf numFmtId="166" fontId="22" fillId="14" borderId="92" xfId="7" applyNumberFormat="1" applyFont="1" applyFill="1" applyBorder="1" applyAlignment="1" applyProtection="1">
      <alignment horizontal="center" vertical="center" wrapText="1"/>
      <protection locked="0"/>
    </xf>
    <xf numFmtId="166" fontId="22" fillId="14" borderId="65" xfId="7" applyNumberFormat="1" applyFont="1" applyFill="1" applyBorder="1" applyAlignment="1" applyProtection="1">
      <alignment horizontal="center" vertical="center" wrapText="1"/>
      <protection locked="0"/>
    </xf>
    <xf numFmtId="0" fontId="22" fillId="14" borderId="97" xfId="6" applyFont="1" applyFill="1" applyBorder="1" applyAlignment="1">
      <alignment horizontal="left" vertical="center" wrapText="1"/>
    </xf>
    <xf numFmtId="0" fontId="28" fillId="14" borderId="92" xfId="6" applyFont="1" applyFill="1" applyBorder="1" applyAlignment="1">
      <alignment horizontal="center" vertical="center" wrapText="1"/>
    </xf>
    <xf numFmtId="0" fontId="42" fillId="14" borderId="97" xfId="6" applyFont="1" applyFill="1" applyBorder="1" applyAlignment="1">
      <alignment horizontal="left" vertical="center" wrapText="1"/>
    </xf>
    <xf numFmtId="165" fontId="28" fillId="14" borderId="85" xfId="6" applyNumberFormat="1" applyFont="1" applyFill="1" applyBorder="1" applyAlignment="1" applyProtection="1">
      <alignment horizontal="center" vertical="center" wrapText="1"/>
      <protection locked="0"/>
    </xf>
    <xf numFmtId="165" fontId="28" fillId="14" borderId="90" xfId="6" applyNumberFormat="1" applyFont="1" applyFill="1" applyBorder="1" applyAlignment="1" applyProtection="1">
      <alignment horizontal="center" vertical="center" wrapText="1"/>
      <protection locked="0"/>
    </xf>
    <xf numFmtId="9" fontId="28" fillId="14" borderId="92" xfId="7" applyFont="1" applyFill="1" applyBorder="1" applyAlignment="1" applyProtection="1">
      <alignment horizontal="center" vertical="center"/>
    </xf>
    <xf numFmtId="9" fontId="28" fillId="14" borderId="65" xfId="7" applyFont="1" applyFill="1" applyBorder="1" applyAlignment="1" applyProtection="1">
      <alignment horizontal="center" vertical="center"/>
    </xf>
    <xf numFmtId="166" fontId="28" fillId="15" borderId="92" xfId="7" applyNumberFormat="1" applyFont="1" applyFill="1" applyBorder="1" applyAlignment="1" applyProtection="1">
      <alignment horizontal="center" vertical="center"/>
    </xf>
    <xf numFmtId="166" fontId="28" fillId="15" borderId="82" xfId="7" applyNumberFormat="1" applyFont="1" applyFill="1" applyBorder="1" applyAlignment="1" applyProtection="1">
      <alignment horizontal="center" vertical="center"/>
    </xf>
    <xf numFmtId="166" fontId="28" fillId="15" borderId="83" xfId="7" applyNumberFormat="1" applyFont="1" applyFill="1" applyBorder="1" applyAlignment="1" applyProtection="1">
      <alignment horizontal="center" vertical="center"/>
    </xf>
    <xf numFmtId="0" fontId="28" fillId="14" borderId="81" xfId="6" applyFont="1" applyFill="1" applyBorder="1" applyAlignment="1">
      <alignment horizontal="center" vertical="center" wrapText="1"/>
    </xf>
    <xf numFmtId="0" fontId="22" fillId="14" borderId="102" xfId="6" applyFont="1" applyFill="1" applyBorder="1" applyAlignment="1">
      <alignment vertical="top" wrapText="1"/>
    </xf>
    <xf numFmtId="0" fontId="22" fillId="14" borderId="103" xfId="6" applyFont="1" applyFill="1" applyBorder="1" applyAlignment="1">
      <alignment vertical="top" wrapText="1"/>
    </xf>
    <xf numFmtId="0" fontId="28" fillId="14" borderId="81" xfId="6" applyFont="1" applyFill="1" applyBorder="1" applyAlignment="1">
      <alignment horizontal="left" vertical="center" wrapText="1"/>
    </xf>
    <xf numFmtId="9" fontId="28" fillId="14" borderId="82" xfId="7" applyFont="1" applyFill="1" applyBorder="1" applyAlignment="1" applyProtection="1">
      <alignment horizontal="center" vertical="center"/>
    </xf>
    <xf numFmtId="9" fontId="28" fillId="14" borderId="83" xfId="7" applyFont="1" applyFill="1" applyBorder="1" applyAlignment="1" applyProtection="1">
      <alignment horizontal="center" vertical="center"/>
    </xf>
    <xf numFmtId="0" fontId="26" fillId="0" borderId="66" xfId="6" applyFont="1" applyBorder="1" applyAlignment="1">
      <alignment horizontal="center" vertical="top"/>
    </xf>
    <xf numFmtId="0" fontId="2" fillId="0" borderId="0" xfId="6" applyAlignment="1">
      <alignment horizontal="center"/>
    </xf>
    <xf numFmtId="0" fontId="28" fillId="0" borderId="0" xfId="6" applyFont="1" applyAlignment="1">
      <alignment horizontal="center" vertical="center" wrapText="1"/>
    </xf>
    <xf numFmtId="0" fontId="28" fillId="14" borderId="104" xfId="6" applyFont="1" applyFill="1" applyBorder="1" applyAlignment="1">
      <alignment horizontal="center" vertical="center" wrapText="1"/>
    </xf>
    <xf numFmtId="0" fontId="28" fillId="14" borderId="105" xfId="6" applyFont="1" applyFill="1" applyBorder="1" applyAlignment="1">
      <alignment horizontal="center" vertical="center" wrapText="1"/>
    </xf>
    <xf numFmtId="0" fontId="28" fillId="14" borderId="106" xfId="6" applyFont="1" applyFill="1" applyBorder="1" applyAlignment="1">
      <alignment horizontal="center" vertical="center" wrapText="1"/>
    </xf>
    <xf numFmtId="9" fontId="22" fillId="14" borderId="84" xfId="7" applyFont="1" applyFill="1" applyBorder="1" applyAlignment="1">
      <alignment horizontal="center" vertical="center"/>
    </xf>
    <xf numFmtId="9" fontId="22" fillId="14" borderId="85" xfId="7" applyFont="1" applyFill="1" applyBorder="1" applyAlignment="1">
      <alignment horizontal="center" vertical="center"/>
    </xf>
    <xf numFmtId="9" fontId="22" fillId="14" borderId="86" xfId="7" applyFont="1" applyFill="1" applyBorder="1" applyAlignment="1">
      <alignment horizontal="center" vertical="center"/>
    </xf>
    <xf numFmtId="10" fontId="22" fillId="14" borderId="101" xfId="7" applyNumberFormat="1" applyFont="1" applyFill="1" applyBorder="1" applyAlignment="1" applyProtection="1">
      <alignment horizontal="center" vertical="center"/>
    </xf>
    <xf numFmtId="166" fontId="22" fillId="14" borderId="85" xfId="7" applyNumberFormat="1" applyFont="1" applyFill="1" applyBorder="1" applyAlignment="1" applyProtection="1">
      <alignment horizontal="center" vertical="center"/>
    </xf>
    <xf numFmtId="166" fontId="22" fillId="14" borderId="109" xfId="7" applyNumberFormat="1" applyFont="1" applyFill="1" applyBorder="1" applyAlignment="1" applyProtection="1">
      <alignment horizontal="center" vertical="center"/>
    </xf>
    <xf numFmtId="9" fontId="22" fillId="14" borderId="84" xfId="7" applyFont="1" applyFill="1" applyBorder="1" applyAlignment="1" applyProtection="1">
      <alignment horizontal="center" vertical="center"/>
    </xf>
    <xf numFmtId="9" fontId="22" fillId="14" borderId="85" xfId="7" applyFont="1" applyFill="1" applyBorder="1" applyAlignment="1" applyProtection="1">
      <alignment horizontal="center" vertical="center"/>
    </xf>
    <xf numFmtId="9" fontId="22" fillId="14" borderId="86" xfId="7" applyFont="1" applyFill="1" applyBorder="1" applyAlignment="1" applyProtection="1">
      <alignment horizontal="center" vertical="center"/>
    </xf>
    <xf numFmtId="9" fontId="22" fillId="14" borderId="87" xfId="7" applyFont="1" applyFill="1" applyBorder="1" applyAlignment="1" applyProtection="1">
      <alignment horizontal="center" vertical="center"/>
    </xf>
    <xf numFmtId="9" fontId="22" fillId="14" borderId="1" xfId="7" applyFont="1" applyFill="1" applyBorder="1" applyAlignment="1" applyProtection="1">
      <alignment horizontal="center" vertical="center"/>
    </xf>
    <xf numFmtId="9" fontId="22" fillId="14" borderId="88" xfId="7" applyFont="1" applyFill="1" applyBorder="1" applyAlignment="1" applyProtection="1">
      <alignment horizontal="center" vertical="center"/>
    </xf>
    <xf numFmtId="10" fontId="22" fillId="14" borderId="4" xfId="7" applyNumberFormat="1" applyFont="1" applyFill="1" applyBorder="1" applyAlignment="1" applyProtection="1">
      <alignment horizontal="center" vertical="center"/>
    </xf>
    <xf numFmtId="9" fontId="22" fillId="14" borderId="3" xfId="7" applyFont="1" applyFill="1" applyBorder="1" applyAlignment="1" applyProtection="1">
      <alignment horizontal="center" vertical="center"/>
    </xf>
    <xf numFmtId="9" fontId="22" fillId="14" borderId="89" xfId="7" applyFont="1" applyFill="1" applyBorder="1" applyAlignment="1" applyProtection="1">
      <alignment horizontal="center" vertical="center"/>
    </xf>
    <xf numFmtId="9" fontId="22" fillId="14" borderId="90" xfId="7" applyFont="1" applyFill="1" applyBorder="1" applyAlignment="1" applyProtection="1">
      <alignment horizontal="center" vertical="center"/>
    </xf>
    <xf numFmtId="9" fontId="22" fillId="14" borderId="91" xfId="7" applyFont="1" applyFill="1" applyBorder="1" applyAlignment="1" applyProtection="1">
      <alignment horizontal="center" vertical="center"/>
    </xf>
    <xf numFmtId="10" fontId="22" fillId="14" borderId="99" xfId="7" applyNumberFormat="1" applyFont="1" applyFill="1" applyBorder="1" applyAlignment="1" applyProtection="1">
      <alignment horizontal="center" vertical="center"/>
    </xf>
    <xf numFmtId="9" fontId="22" fillId="14" borderId="114" xfId="7" applyFont="1" applyFill="1" applyBorder="1" applyAlignment="1" applyProtection="1">
      <alignment horizontal="center" vertical="center"/>
    </xf>
    <xf numFmtId="0" fontId="22" fillId="0" borderId="0" xfId="6" applyFont="1" applyAlignment="1">
      <alignment vertical="center" wrapText="1"/>
    </xf>
    <xf numFmtId="164" fontId="22" fillId="15" borderId="115" xfId="7" applyNumberFormat="1" applyFont="1" applyFill="1" applyBorder="1" applyAlignment="1" applyProtection="1">
      <alignment horizontal="center" vertical="center"/>
    </xf>
    <xf numFmtId="164" fontId="22" fillId="15" borderId="116" xfId="7" applyNumberFormat="1" applyFont="1" applyFill="1" applyBorder="1" applyAlignment="1" applyProtection="1">
      <alignment horizontal="center" vertical="center"/>
    </xf>
    <xf numFmtId="164" fontId="22" fillId="15" borderId="117" xfId="7" applyNumberFormat="1" applyFont="1" applyFill="1" applyBorder="1" applyAlignment="1" applyProtection="1">
      <alignment horizontal="center" vertical="center"/>
    </xf>
    <xf numFmtId="164" fontId="22" fillId="15" borderId="118" xfId="7" applyNumberFormat="1" applyFont="1" applyFill="1" applyBorder="1" applyAlignment="1" applyProtection="1">
      <alignment horizontal="center" vertical="center"/>
    </xf>
    <xf numFmtId="0" fontId="26" fillId="0" borderId="77" xfId="6" applyFont="1" applyBorder="1" applyAlignment="1">
      <alignment horizontal="center" vertical="top"/>
    </xf>
    <xf numFmtId="0" fontId="22" fillId="0" borderId="75" xfId="6" applyFont="1" applyBorder="1" applyAlignment="1">
      <alignment vertical="top" wrapText="1"/>
    </xf>
    <xf numFmtId="0" fontId="2" fillId="0" borderId="75" xfId="6" applyBorder="1" applyAlignment="1">
      <alignment vertical="top"/>
    </xf>
    <xf numFmtId="0" fontId="2" fillId="0" borderId="75" xfId="6" applyBorder="1" applyAlignment="1">
      <alignment horizontal="center" vertical="top"/>
    </xf>
    <xf numFmtId="0" fontId="2" fillId="0" borderId="86" xfId="6" applyBorder="1" applyAlignment="1" applyProtection="1">
      <alignment vertical="top" wrapText="1"/>
      <protection hidden="1"/>
    </xf>
    <xf numFmtId="0" fontId="2" fillId="0" borderId="85" xfId="6" applyBorder="1" applyAlignment="1" applyProtection="1">
      <alignment vertical="top" wrapText="1"/>
      <protection hidden="1"/>
    </xf>
    <xf numFmtId="0" fontId="10" fillId="0" borderId="12"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22" fillId="0" borderId="66" xfId="6" applyFont="1" applyBorder="1" applyAlignment="1">
      <alignment horizontal="left" vertical="center" wrapText="1"/>
    </xf>
    <xf numFmtId="0" fontId="2" fillId="0" borderId="0" xfId="6" applyAlignment="1">
      <alignment horizontal="left" vertical="center"/>
    </xf>
    <xf numFmtId="0" fontId="2" fillId="0" borderId="67" xfId="6" applyBorder="1" applyAlignment="1">
      <alignment horizontal="left" vertical="center"/>
    </xf>
    <xf numFmtId="9" fontId="10" fillId="0" borderId="13" xfId="0" quotePrefix="1" applyNumberFormat="1" applyFont="1" applyBorder="1" applyAlignment="1">
      <alignment horizontal="center" vertical="center" wrapText="1"/>
    </xf>
    <xf numFmtId="0" fontId="10" fillId="0" borderId="10" xfId="0" applyFont="1" applyBorder="1" applyAlignment="1">
      <alignment vertical="center" wrapText="1"/>
    </xf>
    <xf numFmtId="0" fontId="42" fillId="14" borderId="93" xfId="6" applyFont="1" applyFill="1" applyBorder="1" applyAlignment="1">
      <alignment horizontal="left" vertical="center" wrapText="1"/>
    </xf>
    <xf numFmtId="0" fontId="42" fillId="14" borderId="95" xfId="6" applyFont="1" applyFill="1" applyBorder="1" applyAlignment="1">
      <alignment horizontal="left" vertical="center" wrapText="1"/>
    </xf>
    <xf numFmtId="0" fontId="45" fillId="14" borderId="78" xfId="6" applyFont="1" applyFill="1" applyBorder="1" applyAlignment="1">
      <alignment vertical="center" wrapText="1"/>
    </xf>
    <xf numFmtId="0" fontId="45" fillId="14" borderId="78" xfId="6" applyFont="1" applyFill="1" applyBorder="1" applyAlignment="1">
      <alignment horizontal="left" vertical="center" wrapText="1"/>
    </xf>
    <xf numFmtId="0" fontId="22" fillId="14" borderId="71" xfId="6" applyFont="1" applyFill="1" applyBorder="1" applyAlignment="1">
      <alignment horizontal="left" vertical="center" wrapText="1"/>
    </xf>
    <xf numFmtId="0" fontId="22" fillId="14" borderId="100" xfId="6" applyFont="1" applyFill="1" applyBorder="1" applyAlignment="1">
      <alignment horizontal="left" vertical="center" wrapText="1"/>
    </xf>
    <xf numFmtId="0" fontId="22" fillId="14" borderId="74" xfId="6" applyFont="1" applyFill="1" applyBorder="1" applyAlignment="1">
      <alignment horizontal="left" vertical="center" wrapText="1"/>
    </xf>
    <xf numFmtId="0" fontId="28" fillId="14" borderId="65" xfId="6" applyFont="1" applyFill="1" applyBorder="1" applyAlignment="1">
      <alignment horizontal="center" vertical="center" wrapText="1"/>
    </xf>
    <xf numFmtId="0" fontId="47" fillId="14" borderId="93" xfId="6" applyFont="1" applyFill="1" applyBorder="1" applyAlignment="1">
      <alignment vertical="center" wrapText="1"/>
    </xf>
    <xf numFmtId="0" fontId="47" fillId="14" borderId="97" xfId="6" applyFont="1" applyFill="1" applyBorder="1" applyAlignment="1">
      <alignment vertical="center"/>
    </xf>
    <xf numFmtId="0" fontId="47" fillId="14" borderId="95" xfId="6" applyFont="1" applyFill="1" applyBorder="1" applyAlignment="1">
      <alignment vertical="center"/>
    </xf>
    <xf numFmtId="0" fontId="47" fillId="14" borderId="93" xfId="6" applyFont="1" applyFill="1" applyBorder="1" applyAlignment="1">
      <alignment vertical="center"/>
    </xf>
    <xf numFmtId="0" fontId="47" fillId="14" borderId="95" xfId="6" applyFont="1" applyFill="1" applyBorder="1" applyAlignment="1">
      <alignment vertical="center" wrapText="1"/>
    </xf>
    <xf numFmtId="0" fontId="47" fillId="14" borderId="98" xfId="6" applyFont="1" applyFill="1" applyBorder="1" applyAlignment="1">
      <alignment vertical="center" wrapText="1"/>
    </xf>
    <xf numFmtId="165" fontId="22" fillId="14" borderId="84" xfId="6" applyNumberFormat="1" applyFont="1" applyFill="1" applyBorder="1" applyAlignment="1" applyProtection="1">
      <alignment horizontal="center" vertical="center" wrapText="1"/>
      <protection locked="0"/>
    </xf>
    <xf numFmtId="165" fontId="22" fillId="14" borderId="85" xfId="6" applyNumberFormat="1" applyFont="1" applyFill="1" applyBorder="1" applyAlignment="1" applyProtection="1">
      <alignment horizontal="center" vertical="center" wrapText="1"/>
      <protection locked="0"/>
    </xf>
    <xf numFmtId="165" fontId="22" fillId="14" borderId="86" xfId="6" applyNumberFormat="1" applyFont="1" applyFill="1" applyBorder="1" applyAlignment="1" applyProtection="1">
      <alignment horizontal="center" vertical="center" wrapText="1"/>
      <protection locked="0"/>
    </xf>
    <xf numFmtId="165" fontId="22" fillId="14" borderId="103" xfId="6" applyNumberFormat="1" applyFont="1" applyFill="1" applyBorder="1" applyAlignment="1" applyProtection="1">
      <alignment horizontal="center" vertical="center" wrapText="1"/>
      <protection locked="0"/>
    </xf>
    <xf numFmtId="166" fontId="28" fillId="14" borderId="65" xfId="7" applyNumberFormat="1" applyFont="1" applyFill="1" applyBorder="1" applyAlignment="1" applyProtection="1">
      <alignment horizontal="center" vertical="center"/>
    </xf>
    <xf numFmtId="0" fontId="2" fillId="13" borderId="1" xfId="6" applyFill="1" applyBorder="1" applyAlignment="1">
      <alignment horizontal="center" vertical="center"/>
    </xf>
    <xf numFmtId="0" fontId="2" fillId="13" borderId="88" xfId="6" applyFill="1" applyBorder="1" applyAlignment="1">
      <alignment horizontal="center" vertical="center"/>
    </xf>
    <xf numFmtId="165" fontId="38" fillId="14" borderId="116" xfId="6" applyNumberFormat="1" applyFont="1" applyFill="1" applyBorder="1" applyAlignment="1">
      <alignment horizontal="center" vertical="center"/>
    </xf>
    <xf numFmtId="165" fontId="38" fillId="14" borderId="117" xfId="6" applyNumberFormat="1" applyFont="1" applyFill="1" applyBorder="1" applyAlignment="1">
      <alignment horizontal="center" vertical="center"/>
    </xf>
    <xf numFmtId="0" fontId="2" fillId="13" borderId="90" xfId="6" applyFill="1" applyBorder="1" applyAlignment="1">
      <alignment horizontal="center" vertical="center"/>
    </xf>
    <xf numFmtId="0" fontId="2" fillId="13" borderId="91" xfId="6" applyFill="1" applyBorder="1" applyAlignment="1">
      <alignment horizontal="center" vertical="center"/>
    </xf>
    <xf numFmtId="0" fontId="2" fillId="13" borderId="73" xfId="6" applyFill="1" applyBorder="1" applyAlignment="1">
      <alignment horizontal="center" vertical="center"/>
    </xf>
    <xf numFmtId="0" fontId="2" fillId="13" borderId="94" xfId="6" applyFill="1" applyBorder="1" applyAlignment="1">
      <alignment horizontal="center" vertical="center"/>
    </xf>
    <xf numFmtId="0" fontId="28" fillId="14" borderId="90" xfId="6" applyFont="1" applyFill="1" applyBorder="1" applyAlignment="1">
      <alignment horizontal="center" vertical="top"/>
    </xf>
    <xf numFmtId="0" fontId="28" fillId="14" borderId="91" xfId="6" applyFont="1" applyFill="1" applyBorder="1" applyAlignment="1">
      <alignment horizontal="center" vertical="top"/>
    </xf>
    <xf numFmtId="0" fontId="28" fillId="14" borderId="114" xfId="6" applyFont="1" applyFill="1" applyBorder="1" applyAlignment="1">
      <alignment horizontal="center" vertical="top"/>
    </xf>
    <xf numFmtId="0" fontId="2" fillId="13" borderId="8" xfId="6" applyFill="1" applyBorder="1" applyAlignment="1">
      <alignment horizontal="center" vertical="center"/>
    </xf>
    <xf numFmtId="0" fontId="2" fillId="13" borderId="3" xfId="6" applyFill="1" applyBorder="1" applyAlignment="1">
      <alignment horizontal="center" vertical="center"/>
    </xf>
    <xf numFmtId="0" fontId="2" fillId="13" borderId="114" xfId="6" applyFill="1" applyBorder="1" applyAlignment="1">
      <alignment horizontal="center" vertical="center"/>
    </xf>
    <xf numFmtId="165" fontId="38" fillId="14" borderId="119" xfId="6" applyNumberFormat="1" applyFont="1" applyFill="1" applyBorder="1" applyAlignment="1">
      <alignment horizontal="center" vertical="center"/>
    </xf>
    <xf numFmtId="0" fontId="28" fillId="14" borderId="89" xfId="6" applyFont="1" applyFill="1" applyBorder="1" applyAlignment="1">
      <alignment horizontal="center" vertical="top"/>
    </xf>
    <xf numFmtId="0" fontId="2" fillId="13" borderId="102" xfId="6" applyFill="1" applyBorder="1" applyAlignment="1">
      <alignment horizontal="center" vertical="center"/>
    </xf>
    <xf numFmtId="0" fontId="2" fillId="13" borderId="87" xfId="6" applyFill="1" applyBorder="1" applyAlignment="1">
      <alignment horizontal="center" vertical="center"/>
    </xf>
    <xf numFmtId="0" fontId="2" fillId="13" borderId="89" xfId="6" applyFill="1" applyBorder="1" applyAlignment="1">
      <alignment horizontal="center" vertical="center"/>
    </xf>
    <xf numFmtId="165" fontId="38" fillId="14" borderId="115" xfId="6" applyNumberFormat="1" applyFont="1" applyFill="1" applyBorder="1" applyAlignment="1">
      <alignment horizontal="center" vertical="center"/>
    </xf>
    <xf numFmtId="0" fontId="1" fillId="13" borderId="120" xfId="6" applyFont="1" applyFill="1" applyBorder="1" applyAlignment="1">
      <alignment vertical="top"/>
    </xf>
    <xf numFmtId="0" fontId="1" fillId="13" borderId="110" xfId="6" applyFont="1" applyFill="1" applyBorder="1" applyAlignment="1">
      <alignment vertical="top"/>
    </xf>
    <xf numFmtId="0" fontId="2" fillId="13" borderId="110" xfId="6" applyFill="1" applyBorder="1" applyAlignment="1">
      <alignment vertical="top"/>
    </xf>
    <xf numFmtId="0" fontId="2" fillId="13" borderId="112" xfId="6" applyFill="1" applyBorder="1" applyAlignment="1">
      <alignment vertical="top"/>
    </xf>
    <xf numFmtId="0" fontId="38" fillId="14" borderId="77" xfId="6" applyFont="1" applyFill="1" applyBorder="1" applyAlignment="1">
      <alignment horizontal="center" vertical="center"/>
    </xf>
    <xf numFmtId="3" fontId="22" fillId="13" borderId="4" xfId="6" applyNumberFormat="1" applyFont="1" applyFill="1" applyBorder="1" applyAlignment="1" applyProtection="1">
      <alignment horizontal="center" vertical="center" wrapText="1"/>
      <protection locked="0"/>
    </xf>
    <xf numFmtId="3" fontId="22" fillId="13" borderId="7" xfId="6" applyNumberFormat="1" applyFont="1" applyFill="1" applyBorder="1" applyAlignment="1" applyProtection="1">
      <alignment horizontal="center" vertical="center" wrapText="1"/>
      <protection locked="0"/>
    </xf>
    <xf numFmtId="0" fontId="2" fillId="13" borderId="72" xfId="6" applyFill="1" applyBorder="1" applyAlignment="1">
      <alignment horizontal="center" vertical="center"/>
    </xf>
    <xf numFmtId="0" fontId="2" fillId="13" borderId="96" xfId="6" applyFill="1" applyBorder="1" applyAlignment="1">
      <alignment horizontal="center" vertical="center"/>
    </xf>
    <xf numFmtId="0" fontId="22" fillId="13" borderId="99" xfId="6" applyFont="1" applyFill="1" applyBorder="1" applyAlignment="1">
      <alignment horizontal="center" vertical="center" wrapText="1"/>
    </xf>
    <xf numFmtId="0" fontId="22" fillId="13" borderId="90" xfId="6" applyFont="1" applyFill="1" applyBorder="1" applyAlignment="1">
      <alignment horizontal="center" vertical="center" wrapText="1"/>
    </xf>
    <xf numFmtId="0" fontId="22" fillId="13" borderId="91" xfId="6" applyFont="1" applyFill="1" applyBorder="1" applyAlignment="1">
      <alignment horizontal="center" vertical="center" wrapText="1"/>
    </xf>
    <xf numFmtId="3" fontId="22" fillId="13" borderId="101" xfId="6" applyNumberFormat="1" applyFont="1" applyFill="1" applyBorder="1" applyAlignment="1" applyProtection="1">
      <alignment horizontal="center" vertical="center" wrapText="1"/>
      <protection locked="0"/>
    </xf>
    <xf numFmtId="3" fontId="22" fillId="13" borderId="85" xfId="6" applyNumberFormat="1" applyFont="1" applyFill="1" applyBorder="1" applyAlignment="1" applyProtection="1">
      <alignment horizontal="center" vertical="center" wrapText="1"/>
      <protection locked="0"/>
    </xf>
    <xf numFmtId="3" fontId="22" fillId="13" borderId="86" xfId="6" applyNumberFormat="1" applyFont="1" applyFill="1" applyBorder="1" applyAlignment="1" applyProtection="1">
      <alignment horizontal="center" vertical="center" wrapText="1"/>
      <protection locked="0"/>
    </xf>
    <xf numFmtId="3" fontId="22" fillId="13" borderId="10" xfId="6" applyNumberFormat="1" applyFont="1" applyFill="1" applyBorder="1" applyAlignment="1" applyProtection="1">
      <alignment horizontal="center" vertical="center" wrapText="1"/>
      <protection locked="0"/>
    </xf>
    <xf numFmtId="3" fontId="22" fillId="13" borderId="73" xfId="6" applyNumberFormat="1" applyFont="1" applyFill="1" applyBorder="1" applyAlignment="1" applyProtection="1">
      <alignment horizontal="center" vertical="center" wrapText="1"/>
      <protection locked="0"/>
    </xf>
    <xf numFmtId="3" fontId="22" fillId="13" borderId="94" xfId="6" applyNumberFormat="1" applyFont="1" applyFill="1" applyBorder="1" applyAlignment="1" applyProtection="1">
      <alignment horizontal="center" vertical="center" wrapText="1"/>
      <protection locked="0"/>
    </xf>
    <xf numFmtId="3" fontId="22" fillId="13" borderId="118" xfId="6" applyNumberFormat="1" applyFont="1" applyFill="1" applyBorder="1" applyAlignment="1" applyProtection="1">
      <alignment horizontal="center" vertical="center" wrapText="1"/>
      <protection locked="0"/>
    </xf>
    <xf numFmtId="3" fontId="22" fillId="13" borderId="116" xfId="6" applyNumberFormat="1" applyFont="1" applyFill="1" applyBorder="1" applyAlignment="1" applyProtection="1">
      <alignment horizontal="center" vertical="center" wrapText="1"/>
      <protection locked="0"/>
    </xf>
    <xf numFmtId="3" fontId="22" fillId="13" borderId="117" xfId="6" applyNumberFormat="1" applyFont="1" applyFill="1" applyBorder="1" applyAlignment="1" applyProtection="1">
      <alignment horizontal="center" vertical="center" wrapText="1"/>
      <protection locked="0"/>
    </xf>
    <xf numFmtId="3" fontId="22" fillId="13" borderId="72" xfId="6" applyNumberFormat="1" applyFont="1" applyFill="1" applyBorder="1" applyAlignment="1" applyProtection="1">
      <alignment horizontal="center" vertical="center" wrapText="1"/>
      <protection locked="0"/>
    </xf>
    <xf numFmtId="3" fontId="22" fillId="13" borderId="96" xfId="6" applyNumberFormat="1" applyFont="1" applyFill="1" applyBorder="1" applyAlignment="1" applyProtection="1">
      <alignment horizontal="center" vertical="center" wrapText="1"/>
      <protection locked="0"/>
    </xf>
    <xf numFmtId="3" fontId="22" fillId="13" borderId="12" xfId="6" applyNumberFormat="1" applyFont="1" applyFill="1" applyBorder="1" applyAlignment="1" applyProtection="1">
      <alignment horizontal="center" vertical="center" wrapText="1"/>
      <protection locked="0"/>
    </xf>
    <xf numFmtId="3" fontId="22" fillId="13" borderId="67" xfId="6" applyNumberFormat="1" applyFont="1" applyFill="1" applyBorder="1" applyAlignment="1" applyProtection="1">
      <alignment horizontal="center" vertical="center" wrapText="1"/>
      <protection locked="0"/>
    </xf>
    <xf numFmtId="0" fontId="28" fillId="14" borderId="63" xfId="6" applyFont="1" applyFill="1" applyBorder="1" applyAlignment="1">
      <alignment horizontal="left" vertical="center" wrapText="1"/>
    </xf>
    <xf numFmtId="166" fontId="28" fillId="14" borderId="82" xfId="7" applyNumberFormat="1" applyFont="1" applyFill="1" applyBorder="1" applyAlignment="1" applyProtection="1">
      <alignment horizontal="center" vertical="center"/>
    </xf>
    <xf numFmtId="166" fontId="28" fillId="14" borderId="83" xfId="7" applyNumberFormat="1" applyFont="1" applyFill="1" applyBorder="1" applyAlignment="1" applyProtection="1">
      <alignment horizontal="center" vertical="center"/>
    </xf>
    <xf numFmtId="3" fontId="22" fillId="13" borderId="1" xfId="6" applyNumberFormat="1" applyFont="1" applyFill="1" applyBorder="1" applyAlignment="1" applyProtection="1">
      <alignment horizontal="center" vertical="center" wrapText="1"/>
      <protection locked="0"/>
    </xf>
    <xf numFmtId="3" fontId="22" fillId="13" borderId="88" xfId="6" applyNumberFormat="1" applyFont="1" applyFill="1" applyBorder="1" applyAlignment="1" applyProtection="1">
      <alignment horizontal="center" vertical="center" wrapText="1"/>
      <protection locked="0"/>
    </xf>
    <xf numFmtId="3" fontId="22" fillId="13" borderId="99" xfId="6" applyNumberFormat="1" applyFont="1" applyFill="1" applyBorder="1" applyAlignment="1" applyProtection="1">
      <alignment horizontal="center" vertical="center" wrapText="1"/>
      <protection locked="0"/>
    </xf>
    <xf numFmtId="3" fontId="22" fillId="13" borderId="90" xfId="6" applyNumberFormat="1" applyFont="1" applyFill="1" applyBorder="1" applyAlignment="1" applyProtection="1">
      <alignment horizontal="center" vertical="center" wrapText="1"/>
      <protection locked="0"/>
    </xf>
    <xf numFmtId="3" fontId="22" fillId="13" borderId="91" xfId="6" applyNumberFormat="1" applyFont="1" applyFill="1" applyBorder="1" applyAlignment="1" applyProtection="1">
      <alignment horizontal="center" vertical="center" wrapText="1"/>
      <protection locked="0"/>
    </xf>
    <xf numFmtId="3" fontId="22" fillId="13" borderId="84" xfId="6" applyNumberFormat="1" applyFont="1" applyFill="1" applyBorder="1" applyAlignment="1" applyProtection="1">
      <alignment horizontal="center" vertical="center" wrapText="1"/>
      <protection locked="0"/>
    </xf>
    <xf numFmtId="3" fontId="22" fillId="13" borderId="87" xfId="6" applyNumberFormat="1" applyFont="1" applyFill="1" applyBorder="1" applyAlignment="1" applyProtection="1">
      <alignment horizontal="center" vertical="center" wrapText="1"/>
      <protection locked="0"/>
    </xf>
    <xf numFmtId="3" fontId="22" fillId="13" borderId="89" xfId="6" applyNumberFormat="1" applyFont="1" applyFill="1" applyBorder="1" applyAlignment="1" applyProtection="1">
      <alignment horizontal="center" vertical="center" wrapText="1"/>
      <protection locked="0"/>
    </xf>
    <xf numFmtId="0" fontId="2" fillId="13" borderId="85" xfId="6" applyFill="1" applyBorder="1" applyAlignment="1">
      <alignment horizontal="center" vertical="center"/>
    </xf>
    <xf numFmtId="0" fontId="2" fillId="13" borderId="86" xfId="6" applyFill="1" applyBorder="1" applyAlignment="1">
      <alignment horizontal="center" vertical="center"/>
    </xf>
    <xf numFmtId="165" fontId="28" fillId="14" borderId="84" xfId="6" applyNumberFormat="1" applyFont="1" applyFill="1" applyBorder="1" applyAlignment="1" applyProtection="1">
      <alignment horizontal="center" vertical="center" wrapText="1"/>
      <protection locked="0"/>
    </xf>
    <xf numFmtId="165" fontId="28" fillId="14" borderId="86" xfId="6" applyNumberFormat="1" applyFont="1" applyFill="1" applyBorder="1" applyAlignment="1" applyProtection="1">
      <alignment horizontal="center" vertical="center" wrapText="1"/>
      <protection locked="0"/>
    </xf>
    <xf numFmtId="165" fontId="28" fillId="14" borderId="89" xfId="6" applyNumberFormat="1" applyFont="1" applyFill="1" applyBorder="1" applyAlignment="1" applyProtection="1">
      <alignment horizontal="center" vertical="center" wrapText="1"/>
      <protection locked="0"/>
    </xf>
    <xf numFmtId="165" fontId="28" fillId="14" borderId="91" xfId="6" applyNumberFormat="1" applyFont="1" applyFill="1" applyBorder="1" applyAlignment="1" applyProtection="1">
      <alignment horizontal="center" vertical="center" wrapText="1"/>
      <protection locked="0"/>
    </xf>
    <xf numFmtId="3" fontId="22" fillId="13" borderId="84" xfId="6" applyNumberFormat="1" applyFont="1" applyFill="1" applyBorder="1" applyAlignment="1" applyProtection="1">
      <alignment horizontal="left" vertical="center" wrapText="1"/>
      <protection locked="0"/>
    </xf>
    <xf numFmtId="3" fontId="22" fillId="13" borderId="85" xfId="6" applyNumberFormat="1" applyFont="1" applyFill="1" applyBorder="1" applyAlignment="1" applyProtection="1">
      <alignment horizontal="left" vertical="center" wrapText="1"/>
      <protection locked="0"/>
    </xf>
    <xf numFmtId="3" fontId="22" fillId="13" borderId="86" xfId="6" applyNumberFormat="1" applyFont="1" applyFill="1" applyBorder="1" applyAlignment="1" applyProtection="1">
      <alignment horizontal="left" vertical="center" wrapText="1"/>
      <protection locked="0"/>
    </xf>
    <xf numFmtId="3" fontId="22" fillId="13" borderId="87" xfId="6" applyNumberFormat="1" applyFont="1" applyFill="1" applyBorder="1" applyAlignment="1" applyProtection="1">
      <alignment horizontal="left" vertical="center" wrapText="1"/>
      <protection locked="0"/>
    </xf>
    <xf numFmtId="3" fontId="22" fillId="13" borderId="1" xfId="6" applyNumberFormat="1" applyFont="1" applyFill="1" applyBorder="1" applyAlignment="1" applyProtection="1">
      <alignment horizontal="left" vertical="center" wrapText="1"/>
      <protection locked="0"/>
    </xf>
    <xf numFmtId="3" fontId="22" fillId="13" borderId="88" xfId="6" applyNumberFormat="1" applyFont="1" applyFill="1" applyBorder="1" applyAlignment="1" applyProtection="1">
      <alignment horizontal="left" vertical="center" wrapText="1"/>
      <protection locked="0"/>
    </xf>
    <xf numFmtId="0" fontId="22" fillId="14" borderId="120" xfId="6" applyFont="1" applyFill="1" applyBorder="1" applyAlignment="1">
      <alignment vertical="top" wrapText="1"/>
    </xf>
    <xf numFmtId="0" fontId="22" fillId="14" borderId="112" xfId="6" applyFont="1" applyFill="1" applyBorder="1" applyAlignment="1">
      <alignment vertical="top" wrapText="1"/>
    </xf>
    <xf numFmtId="0" fontId="2" fillId="13" borderId="84" xfId="6" applyFill="1" applyBorder="1" applyAlignment="1">
      <alignment horizontal="center" vertical="center"/>
    </xf>
    <xf numFmtId="3" fontId="22" fillId="13" borderId="73" xfId="6" applyNumberFormat="1" applyFont="1" applyFill="1" applyBorder="1" applyAlignment="1" applyProtection="1">
      <alignment horizontal="right" vertical="top" wrapText="1"/>
      <protection locked="0"/>
    </xf>
    <xf numFmtId="3" fontId="22" fillId="13" borderId="94" xfId="6" applyNumberFormat="1" applyFont="1" applyFill="1" applyBorder="1" applyAlignment="1" applyProtection="1">
      <alignment horizontal="right" vertical="top" wrapText="1"/>
      <protection locked="0"/>
    </xf>
    <xf numFmtId="3" fontId="22" fillId="13" borderId="72" xfId="6" applyNumberFormat="1" applyFont="1" applyFill="1" applyBorder="1" applyAlignment="1" applyProtection="1">
      <alignment horizontal="right" vertical="top" wrapText="1"/>
      <protection locked="0"/>
    </xf>
    <xf numFmtId="3" fontId="22" fillId="13" borderId="96" xfId="6" applyNumberFormat="1" applyFont="1" applyFill="1" applyBorder="1" applyAlignment="1" applyProtection="1">
      <alignment horizontal="right" vertical="top" wrapText="1"/>
      <protection locked="0"/>
    </xf>
    <xf numFmtId="0" fontId="42" fillId="14" borderId="110" xfId="6" applyFont="1" applyFill="1" applyBorder="1" applyAlignment="1">
      <alignment horizontal="left" vertical="center" wrapText="1"/>
    </xf>
    <xf numFmtId="0" fontId="28" fillId="14" borderId="121" xfId="6" applyFont="1" applyFill="1" applyBorder="1" applyAlignment="1">
      <alignment horizontal="center" vertical="center"/>
    </xf>
    <xf numFmtId="0" fontId="28" fillId="14" borderId="105" xfId="6" applyFont="1" applyFill="1" applyBorder="1" applyAlignment="1">
      <alignment horizontal="center" vertical="center"/>
    </xf>
    <xf numFmtId="0" fontId="28" fillId="14" borderId="106" xfId="6" applyFont="1" applyFill="1" applyBorder="1" applyAlignment="1">
      <alignment horizontal="center" vertical="center"/>
    </xf>
    <xf numFmtId="0" fontId="28" fillId="14" borderId="107" xfId="6" applyFont="1" applyFill="1" applyBorder="1" applyAlignment="1">
      <alignment horizontal="left" vertical="center" wrapText="1"/>
    </xf>
    <xf numFmtId="0" fontId="28" fillId="14" borderId="112" xfId="6" applyFont="1" applyFill="1" applyBorder="1" applyAlignment="1">
      <alignment horizontal="left" vertical="center" wrapText="1"/>
    </xf>
    <xf numFmtId="3" fontId="22" fillId="13" borderId="118" xfId="6" applyNumberFormat="1" applyFont="1" applyFill="1" applyBorder="1" applyAlignment="1" applyProtection="1">
      <alignment horizontal="left" vertical="center" wrapText="1"/>
      <protection locked="0"/>
    </xf>
    <xf numFmtId="3" fontId="22" fillId="13" borderId="76" xfId="6" applyNumberFormat="1" applyFont="1" applyFill="1" applyBorder="1" applyAlignment="1" applyProtection="1">
      <alignment horizontal="left" vertical="center" wrapText="1"/>
      <protection locked="0"/>
    </xf>
    <xf numFmtId="165" fontId="2" fillId="14" borderId="81" xfId="6" applyNumberFormat="1" applyFill="1" applyBorder="1" applyAlignment="1">
      <alignment horizontal="center" vertical="center"/>
    </xf>
    <xf numFmtId="165" fontId="2" fillId="14" borderId="82" xfId="6" applyNumberFormat="1" applyFill="1" applyBorder="1" applyAlignment="1">
      <alignment horizontal="center" vertical="center"/>
    </xf>
    <xf numFmtId="165" fontId="2" fillId="14" borderId="83" xfId="6" applyNumberFormat="1" applyFill="1" applyBorder="1" applyAlignment="1">
      <alignment horizontal="center" vertical="center"/>
    </xf>
    <xf numFmtId="0" fontId="22" fillId="14" borderId="93" xfId="6" applyFont="1" applyFill="1" applyBorder="1" applyAlignment="1">
      <alignment wrapText="1"/>
    </xf>
    <xf numFmtId="0" fontId="22" fillId="14" borderId="97" xfId="6" applyFont="1" applyFill="1" applyBorder="1" applyAlignment="1">
      <alignment wrapText="1"/>
    </xf>
    <xf numFmtId="0" fontId="22" fillId="14" borderId="95" xfId="6" applyFont="1" applyFill="1" applyBorder="1" applyAlignment="1">
      <alignment wrapText="1"/>
    </xf>
    <xf numFmtId="0" fontId="22" fillId="14" borderId="78" xfId="6" applyFont="1" applyFill="1" applyBorder="1" applyAlignment="1">
      <alignment horizontal="left" wrapText="1"/>
    </xf>
    <xf numFmtId="0" fontId="22" fillId="14" borderId="98" xfId="6" applyFont="1" applyFill="1" applyBorder="1" applyAlignment="1">
      <alignment wrapText="1"/>
    </xf>
    <xf numFmtId="0" fontId="22" fillId="14" borderId="78" xfId="6" applyFont="1" applyFill="1" applyBorder="1" applyAlignment="1">
      <alignment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1"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1" fillId="10" borderId="60" xfId="0" applyFont="1" applyFill="1" applyBorder="1" applyAlignment="1">
      <alignment horizontal="left" vertical="center" wrapText="1"/>
    </xf>
    <xf numFmtId="0" fontId="10" fillId="0" borderId="58" xfId="0" quotePrefix="1" applyFont="1" applyBorder="1" applyAlignment="1">
      <alignment horizontal="center" vertical="center" wrapText="1"/>
    </xf>
    <xf numFmtId="0" fontId="10" fillId="0" borderId="59"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2"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1"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8" fillId="9" borderId="1" xfId="0" applyFont="1" applyFill="1" applyBorder="1" applyAlignment="1">
      <alignment horizontal="center" vertical="center" wrapText="1"/>
    </xf>
    <xf numFmtId="0" fontId="10" fillId="0" borderId="0" xfId="0" quotePrefix="1" applyFont="1" applyAlignment="1">
      <alignment horizontal="left" vertical="center" wrapText="1"/>
    </xf>
    <xf numFmtId="0" fontId="8"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0" fillId="0" borderId="1" xfId="0" applyBorder="1" applyAlignment="1">
      <alignment horizontal="center"/>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34" fillId="0" borderId="33" xfId="5" quotePrefix="1" applyBorder="1" applyAlignment="1">
      <alignment horizontal="center" vertical="center" wrapText="1"/>
    </xf>
    <xf numFmtId="0" fontId="10" fillId="0" borderId="42" xfId="0" quotePrefix="1"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8" fillId="9" borderId="56"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4"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1" fillId="10" borderId="1" xfId="0" applyFont="1" applyFill="1" applyBorder="1" applyAlignment="1">
      <alignment horizontal="left" vertical="center" wrapText="1"/>
    </xf>
    <xf numFmtId="0" fontId="31" fillId="0" borderId="6" xfId="0" quotePrefix="1" applyFont="1" applyBorder="1" applyAlignment="1">
      <alignment horizontal="justify" vertical="center" wrapText="1"/>
    </xf>
    <xf numFmtId="0" fontId="10" fillId="0" borderId="5" xfId="0" quotePrefix="1" applyFont="1" applyBorder="1" applyAlignment="1">
      <alignment horizontal="justify" vertical="center" wrapText="1"/>
    </xf>
    <xf numFmtId="0" fontId="10" fillId="0" borderId="7" xfId="0" quotePrefix="1" applyFont="1" applyBorder="1" applyAlignment="1">
      <alignment horizontal="justify" vertical="center" wrapText="1"/>
    </xf>
    <xf numFmtId="0" fontId="8" fillId="0" borderId="6" xfId="0" quotePrefix="1" applyFont="1" applyBorder="1" applyAlignment="1">
      <alignment horizontal="left" vertical="top" wrapText="1"/>
    </xf>
    <xf numFmtId="0" fontId="8" fillId="0" borderId="5" xfId="0" quotePrefix="1" applyFont="1" applyBorder="1" applyAlignment="1">
      <alignment horizontal="left" vertical="top" wrapText="1"/>
    </xf>
    <xf numFmtId="0" fontId="8" fillId="0" borderId="7"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1" fillId="10" borderId="9" xfId="0" applyFont="1" applyFill="1" applyBorder="1" applyAlignment="1">
      <alignment horizontal="center"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0" fillId="0" borderId="3" xfId="0" quotePrefix="1" applyFont="1" applyBorder="1" applyAlignment="1">
      <alignment horizontal="justify" vertical="center" wrapText="1"/>
    </xf>
    <xf numFmtId="0" fontId="10" fillId="0" borderId="2" xfId="0" quotePrefix="1" applyFont="1" applyBorder="1" applyAlignment="1">
      <alignment horizontal="justify" vertical="center" wrapText="1"/>
    </xf>
    <xf numFmtId="0" fontId="10" fillId="0" borderId="4" xfId="0" quotePrefix="1" applyFont="1" applyBorder="1" applyAlignment="1">
      <alignment horizontal="justify" vertical="center" wrapText="1"/>
    </xf>
    <xf numFmtId="0" fontId="10" fillId="2" borderId="9" xfId="0" quotePrefix="1" applyFont="1" applyFill="1" applyBorder="1" applyAlignment="1">
      <alignment horizontal="center" vertical="center" wrapText="1"/>
    </xf>
    <xf numFmtId="0" fontId="10" fillId="0" borderId="8"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8" xfId="0" quotePrefix="1" applyFont="1" applyBorder="1" applyAlignment="1">
      <alignment horizontal="left" vertical="center" wrapText="1"/>
    </xf>
    <xf numFmtId="0" fontId="10" fillId="0" borderId="9" xfId="0" quotePrefix="1" applyFont="1" applyBorder="1" applyAlignment="1">
      <alignment horizontal="left" vertical="center" wrapText="1"/>
    </xf>
    <xf numFmtId="0" fontId="10" fillId="0" borderId="10" xfId="0" quotePrefix="1" applyFont="1" applyBorder="1" applyAlignment="1">
      <alignment horizontal="left" vertical="center" wrapText="1"/>
    </xf>
    <xf numFmtId="0" fontId="10" fillId="2" borderId="10" xfId="0" quotePrefix="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11" xfId="0" quotePrefix="1" applyFont="1" applyBorder="1" applyAlignment="1">
      <alignment horizontal="left" vertical="center"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8" fillId="0" borderId="11" xfId="0" quotePrefix="1" applyFont="1" applyBorder="1" applyAlignment="1">
      <alignment horizontal="center" vertical="top" wrapText="1"/>
    </xf>
    <xf numFmtId="0" fontId="8" fillId="0" borderId="0" xfId="0" quotePrefix="1" applyFont="1" applyAlignment="1">
      <alignment horizontal="center" vertical="top" wrapText="1"/>
    </xf>
    <xf numFmtId="0" fontId="8" fillId="0" borderId="12" xfId="0" quotePrefix="1" applyFont="1" applyBorder="1" applyAlignment="1">
      <alignment horizontal="center" vertical="top" wrapText="1"/>
    </xf>
    <xf numFmtId="9" fontId="10" fillId="2" borderId="33" xfId="0" applyNumberFormat="1"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0" borderId="12" xfId="0" quotePrefix="1" applyFont="1" applyBorder="1" applyAlignment="1">
      <alignment horizontal="left" vertical="top" wrapText="1"/>
    </xf>
    <xf numFmtId="0" fontId="35" fillId="0" borderId="0" xfId="0" quotePrefix="1" applyFont="1" applyAlignment="1">
      <alignment horizontal="left" vertical="top" wrapText="1"/>
    </xf>
    <xf numFmtId="0" fontId="35" fillId="0" borderId="12" xfId="0" quotePrefix="1" applyFont="1" applyBorder="1" applyAlignment="1">
      <alignment horizontal="left" vertical="top" wrapText="1"/>
    </xf>
    <xf numFmtId="0" fontId="8" fillId="0" borderId="8" xfId="0" quotePrefix="1" applyFont="1" applyBorder="1" applyAlignment="1">
      <alignment horizontal="left" vertical="top" wrapText="1"/>
    </xf>
    <xf numFmtId="0" fontId="8" fillId="0" borderId="9" xfId="0" quotePrefix="1" applyFont="1" applyBorder="1" applyAlignment="1">
      <alignment horizontal="left" vertical="top" wrapText="1"/>
    </xf>
    <xf numFmtId="0" fontId="12" fillId="0" borderId="79" xfId="0" applyFont="1" applyBorder="1" applyAlignment="1">
      <alignment horizontal="left" vertical="top"/>
    </xf>
    <xf numFmtId="0" fontId="0" fillId="0" borderId="79" xfId="0" applyBorder="1" applyAlignment="1">
      <alignment horizontal="left" vertical="top"/>
    </xf>
    <xf numFmtId="0" fontId="12" fillId="0" borderId="8" xfId="0" applyFont="1" applyBorder="1" applyAlignment="1">
      <alignment horizontal="left" vertical="top" wrapText="1"/>
    </xf>
    <xf numFmtId="0" fontId="12" fillId="0" borderId="9" xfId="0" applyFont="1" applyBorder="1" applyAlignment="1">
      <alignment horizontal="left" vertical="top"/>
    </xf>
    <xf numFmtId="0" fontId="12" fillId="0" borderId="10" xfId="0" applyFont="1" applyBorder="1" applyAlignment="1">
      <alignment horizontal="left" vertical="top"/>
    </xf>
    <xf numFmtId="0" fontId="10" fillId="0" borderId="2"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9" fontId="10" fillId="0" borderId="6" xfId="0" applyNumberFormat="1" applyFont="1" applyBorder="1" applyAlignment="1">
      <alignment horizontal="center" vertical="center" wrapText="1"/>
    </xf>
    <xf numFmtId="0" fontId="21" fillId="12" borderId="63" xfId="6" applyFont="1" applyFill="1" applyBorder="1" applyAlignment="1">
      <alignment horizontal="left" vertical="center" wrapText="1"/>
    </xf>
    <xf numFmtId="0" fontId="21" fillId="12" borderId="64" xfId="6" applyFont="1" applyFill="1" applyBorder="1" applyAlignment="1">
      <alignment horizontal="left" vertical="center" wrapText="1"/>
    </xf>
    <xf numFmtId="0" fontId="21" fillId="12" borderId="65" xfId="6" applyFont="1" applyFill="1" applyBorder="1" applyAlignment="1">
      <alignment horizontal="left" vertical="center" wrapText="1"/>
    </xf>
    <xf numFmtId="0" fontId="10" fillId="11" borderId="63" xfId="6" applyFont="1" applyFill="1" applyBorder="1" applyAlignment="1">
      <alignment horizontal="center" vertical="center" wrapText="1"/>
    </xf>
    <xf numFmtId="0" fontId="10" fillId="11" borderId="64" xfId="6" applyFont="1" applyFill="1" applyBorder="1" applyAlignment="1">
      <alignment horizontal="center" vertical="center" wrapText="1"/>
    </xf>
    <xf numFmtId="0" fontId="10" fillId="11" borderId="65" xfId="6" applyFont="1" applyFill="1" applyBorder="1" applyAlignment="1">
      <alignment horizontal="center" vertical="center" wrapText="1"/>
    </xf>
    <xf numFmtId="0" fontId="21" fillId="12" borderId="63" xfId="2" applyFont="1" applyFill="1" applyBorder="1" applyAlignment="1">
      <alignment horizontal="center" vertical="center" wrapText="1"/>
    </xf>
    <xf numFmtId="0" fontId="21" fillId="12" borderId="64" xfId="2" applyFont="1" applyFill="1" applyBorder="1" applyAlignment="1">
      <alignment horizontal="center" vertical="center" wrapText="1"/>
    </xf>
    <xf numFmtId="0" fontId="21" fillId="12" borderId="65" xfId="2" applyFont="1" applyFill="1" applyBorder="1" applyAlignment="1">
      <alignment horizontal="center" vertical="center" wrapText="1"/>
    </xf>
    <xf numFmtId="0" fontId="21" fillId="12" borderId="63" xfId="6" applyFont="1" applyFill="1" applyBorder="1" applyAlignment="1">
      <alignment horizontal="center" vertical="center" wrapText="1"/>
    </xf>
    <xf numFmtId="0" fontId="21" fillId="12" borderId="64" xfId="6" applyFont="1" applyFill="1" applyBorder="1" applyAlignment="1">
      <alignment horizontal="center" vertical="center" wrapText="1"/>
    </xf>
    <xf numFmtId="0" fontId="21" fillId="12" borderId="65" xfId="6" applyFont="1" applyFill="1" applyBorder="1" applyAlignment="1">
      <alignment horizontal="center" vertical="center" wrapText="1"/>
    </xf>
    <xf numFmtId="0" fontId="22" fillId="0" borderId="0" xfId="6" applyFont="1" applyAlignment="1">
      <alignment vertical="top" wrapText="1"/>
    </xf>
    <xf numFmtId="0" fontId="27" fillId="0" borderId="87" xfId="6" applyFont="1" applyBorder="1" applyAlignment="1" applyProtection="1">
      <alignment horizontal="center" vertical="top" wrapText="1"/>
      <protection locked="0"/>
    </xf>
    <xf numFmtId="0" fontId="27" fillId="0" borderId="1" xfId="6" applyFont="1" applyBorder="1" applyAlignment="1" applyProtection="1">
      <alignment horizontal="center" vertical="top" wrapText="1"/>
      <protection locked="0"/>
    </xf>
    <xf numFmtId="0" fontId="27" fillId="0" borderId="88" xfId="6" applyFont="1" applyBorder="1" applyAlignment="1" applyProtection="1">
      <alignment horizontal="center" vertical="top" wrapText="1"/>
      <protection locked="0"/>
    </xf>
    <xf numFmtId="0" fontId="27" fillId="13" borderId="89" xfId="6" applyFont="1" applyFill="1" applyBorder="1" applyAlignment="1" applyProtection="1">
      <alignment horizontal="center" vertical="top" wrapText="1"/>
      <protection locked="0"/>
    </xf>
    <xf numFmtId="0" fontId="27" fillId="13" borderId="90" xfId="6" applyFont="1" applyFill="1" applyBorder="1" applyAlignment="1" applyProtection="1">
      <alignment horizontal="center" vertical="top" wrapText="1"/>
      <protection locked="0"/>
    </xf>
    <xf numFmtId="0" fontId="27" fillId="13" borderId="91" xfId="6" applyFont="1" applyFill="1" applyBorder="1" applyAlignment="1" applyProtection="1">
      <alignment horizontal="center" vertical="top" wrapText="1"/>
      <protection locked="0"/>
    </xf>
    <xf numFmtId="0" fontId="22" fillId="0" borderId="68" xfId="6" applyFont="1" applyBorder="1" applyAlignment="1">
      <alignment horizontal="center" vertical="center" wrapText="1"/>
    </xf>
    <xf numFmtId="0" fontId="22" fillId="0" borderId="71" xfId="6" applyFont="1" applyBorder="1" applyAlignment="1">
      <alignment horizontal="center" vertical="center" wrapText="1"/>
    </xf>
    <xf numFmtId="0" fontId="22" fillId="0" borderId="74" xfId="6" applyFont="1" applyBorder="1" applyAlignment="1">
      <alignment horizontal="center" vertical="center" wrapText="1"/>
    </xf>
    <xf numFmtId="0" fontId="22" fillId="0" borderId="69" xfId="6" applyFont="1" applyBorder="1" applyAlignment="1">
      <alignment vertical="top" wrapText="1"/>
    </xf>
    <xf numFmtId="0" fontId="29" fillId="0" borderId="0" xfId="6" applyFont="1" applyAlignment="1">
      <alignment vertical="top" wrapText="1"/>
    </xf>
    <xf numFmtId="0" fontId="28" fillId="14" borderId="104" xfId="6" applyFont="1" applyFill="1" applyBorder="1" applyAlignment="1">
      <alignment horizontal="center" vertical="center" wrapText="1"/>
    </xf>
    <xf numFmtId="0" fontId="28" fillId="14" borderId="105" xfId="6" applyFont="1" applyFill="1" applyBorder="1" applyAlignment="1">
      <alignment horizontal="center" vertical="center" wrapText="1"/>
    </xf>
    <xf numFmtId="0" fontId="28" fillId="14" borderId="106" xfId="6" applyFont="1" applyFill="1" applyBorder="1" applyAlignment="1">
      <alignment horizontal="center" vertical="center" wrapText="1"/>
    </xf>
    <xf numFmtId="0" fontId="20" fillId="14" borderId="100" xfId="6" applyFont="1" applyFill="1" applyBorder="1" applyAlignment="1">
      <alignment horizontal="center" vertical="center"/>
    </xf>
    <xf numFmtId="0" fontId="20" fillId="14" borderId="98" xfId="6" applyFont="1" applyFill="1" applyBorder="1" applyAlignment="1">
      <alignment horizontal="center" vertical="center"/>
    </xf>
    <xf numFmtId="0" fontId="28" fillId="14" borderId="84" xfId="6" applyFont="1" applyFill="1" applyBorder="1" applyAlignment="1">
      <alignment horizontal="center" vertical="center" wrapText="1"/>
    </xf>
    <xf numFmtId="0" fontId="28" fillId="14" borderId="85" xfId="6" applyFont="1" applyFill="1" applyBorder="1" applyAlignment="1">
      <alignment horizontal="center" vertical="center" wrapText="1"/>
    </xf>
    <xf numFmtId="0" fontId="28" fillId="14" borderId="86" xfId="6" applyFont="1" applyFill="1" applyBorder="1" applyAlignment="1">
      <alignment horizontal="center" vertical="center" wrapText="1"/>
    </xf>
    <xf numFmtId="0" fontId="28" fillId="14" borderId="109" xfId="6" applyFont="1" applyFill="1" applyBorder="1" applyAlignment="1">
      <alignment horizontal="center" vertical="center" wrapText="1"/>
    </xf>
    <xf numFmtId="0" fontId="29" fillId="0" borderId="75" xfId="6" applyFont="1" applyBorder="1" applyAlignment="1">
      <alignment vertical="top" wrapText="1"/>
    </xf>
    <xf numFmtId="0" fontId="22" fillId="14" borderId="112" xfId="6" applyFont="1" applyFill="1" applyBorder="1" applyAlignment="1">
      <alignment horizontal="left" vertical="center" wrapText="1"/>
    </xf>
    <xf numFmtId="0" fontId="22" fillId="14" borderId="113" xfId="6" applyFont="1" applyFill="1" applyBorder="1" applyAlignment="1">
      <alignment horizontal="left" vertical="center" wrapText="1"/>
    </xf>
    <xf numFmtId="0" fontId="28" fillId="14" borderId="80" xfId="6" applyFont="1" applyFill="1" applyBorder="1" applyAlignment="1">
      <alignment horizontal="center" vertical="center" wrapText="1"/>
    </xf>
    <xf numFmtId="0" fontId="28" fillId="14" borderId="70" xfId="6" applyFont="1" applyFill="1" applyBorder="1" applyAlignment="1">
      <alignment horizontal="center" vertical="center" wrapText="1"/>
    </xf>
    <xf numFmtId="0" fontId="28" fillId="14" borderId="77" xfId="6" applyFont="1" applyFill="1" applyBorder="1" applyAlignment="1">
      <alignment horizontal="center" vertical="center" wrapText="1"/>
    </xf>
    <xf numFmtId="0" fontId="28" fillId="14" borderId="76" xfId="6" applyFont="1" applyFill="1" applyBorder="1" applyAlignment="1">
      <alignment horizontal="center" vertical="center" wrapText="1"/>
    </xf>
    <xf numFmtId="0" fontId="28" fillId="14" borderId="69" xfId="6" applyFont="1" applyFill="1" applyBorder="1" applyAlignment="1">
      <alignment horizontal="center" vertical="center" wrapText="1"/>
    </xf>
    <xf numFmtId="0" fontId="22" fillId="14" borderId="107" xfId="6" applyFont="1" applyFill="1" applyBorder="1" applyAlignment="1">
      <alignment horizontal="left" vertical="center" wrapText="1"/>
    </xf>
    <xf numFmtId="0" fontId="22" fillId="14" borderId="108" xfId="6" applyFont="1" applyFill="1" applyBorder="1" applyAlignment="1">
      <alignment horizontal="left" vertical="center" wrapText="1"/>
    </xf>
    <xf numFmtId="0" fontId="22" fillId="14" borderId="110" xfId="6" applyFont="1" applyFill="1" applyBorder="1" applyAlignment="1">
      <alignment horizontal="left" vertical="center" wrapText="1"/>
    </xf>
    <xf numFmtId="0" fontId="22" fillId="14" borderId="2" xfId="6" applyFont="1" applyFill="1" applyBorder="1" applyAlignment="1">
      <alignment horizontal="left" vertical="center" wrapText="1"/>
    </xf>
    <xf numFmtId="0" fontId="22" fillId="14" borderId="111" xfId="6" applyFont="1" applyFill="1" applyBorder="1" applyAlignment="1">
      <alignment horizontal="left" vertical="center" wrapText="1"/>
    </xf>
    <xf numFmtId="0" fontId="22" fillId="14" borderId="5" xfId="6" applyFont="1" applyFill="1" applyBorder="1" applyAlignment="1">
      <alignment horizontal="left" vertical="center" wrapText="1"/>
    </xf>
    <xf numFmtId="0" fontId="28" fillId="14" borderId="63" xfId="6" applyFont="1" applyFill="1" applyBorder="1" applyAlignment="1">
      <alignment horizontal="center" vertical="center" wrapText="1"/>
    </xf>
    <xf numFmtId="0" fontId="28" fillId="14" borderId="64" xfId="6" applyFont="1" applyFill="1" applyBorder="1" applyAlignment="1">
      <alignment horizontal="center" vertical="center" wrapText="1"/>
    </xf>
    <xf numFmtId="0" fontId="28" fillId="14" borderId="65" xfId="6" applyFont="1" applyFill="1" applyBorder="1" applyAlignment="1">
      <alignment horizontal="center" vertical="center" wrapText="1"/>
    </xf>
  </cellXfs>
  <cellStyles count="8">
    <cellStyle name="Hipervínculo" xfId="5" builtinId="8"/>
    <cellStyle name="Hipervínculo 2" xfId="3" xr:uid="{03713F8A-5CA3-4CE7-8A4E-7DCA77237F80}"/>
    <cellStyle name="Normal" xfId="0" builtinId="0"/>
    <cellStyle name="Normal 2" xfId="1" xr:uid="{3218A608-01E7-41C9-B45D-EE13E8FBB0D3}"/>
    <cellStyle name="Normal 2 2" xfId="2" xr:uid="{FBE06B55-C221-40F4-9C03-C7C951123A74}"/>
    <cellStyle name="Normal 3" xfId="6" xr:uid="{EF3AEC33-9438-4852-8D71-280EC2937192}"/>
    <cellStyle name="Porcentaje 2" xfId="4" xr:uid="{19C99528-6A09-4013-BA63-2EF619257BD9}"/>
    <cellStyle name="Porcentaje 3" xfId="7" xr:uid="{1BFED2B9-D005-474F-97E8-FC92D1328BEE}"/>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154A8A"/>
      <color rgb="FFE1E1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1" Type="http://schemas.openxmlformats.org/officeDocument/2006/relationships/image" Target="../media/image1.png"/><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png"/><Relationship Id="rId15" Type="http://schemas.openxmlformats.org/officeDocument/2006/relationships/image" Target="../media/image1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drawings/_rels/drawing3.xml.rels><?xml version="1.0" encoding="UTF-8" standalone="yes"?>
<Relationships xmlns="http://schemas.openxmlformats.org/package/2006/relationships"><Relationship Id="rId1" Type="http://schemas.openxmlformats.org/officeDocument/2006/relationships/image" Target="../media/image18.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494770</xdr:colOff>
      <xdr:row>32</xdr:row>
      <xdr:rowOff>823912</xdr:rowOff>
    </xdr:from>
    <xdr:to>
      <xdr:col>9</xdr:col>
      <xdr:colOff>119160</xdr:colOff>
      <xdr:row>32</xdr:row>
      <xdr:rowOff>1579740</xdr:rowOff>
    </xdr:to>
    <xdr:pic>
      <xdr:nvPicPr>
        <xdr:cNvPr id="6" name="Imagen 5">
          <a:extLst>
            <a:ext uri="{FF2B5EF4-FFF2-40B4-BE49-F238E27FC236}">
              <a16:creationId xmlns:a16="http://schemas.microsoft.com/office/drawing/2014/main" id="{F91D4C58-7CC1-2080-B33C-3CCF1141C57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73630" b="-5263"/>
        <a:stretch/>
      </xdr:blipFill>
      <xdr:spPr bwMode="auto">
        <a:xfrm>
          <a:off x="2368020" y="17048162"/>
          <a:ext cx="3296807" cy="755828"/>
        </a:xfrm>
        <a:prstGeom prst="rect">
          <a:avLst/>
        </a:prstGeom>
        <a:noFill/>
        <a:ln>
          <a:noFill/>
        </a:ln>
      </xdr:spPr>
    </xdr:pic>
    <xdr:clientData/>
  </xdr:twoCellAnchor>
  <xdr:twoCellAnchor editAs="oneCell">
    <xdr:from>
      <xdr:col>3</xdr:col>
      <xdr:colOff>468313</xdr:colOff>
      <xdr:row>31</xdr:row>
      <xdr:rowOff>254000</xdr:rowOff>
    </xdr:from>
    <xdr:to>
      <xdr:col>8</xdr:col>
      <xdr:colOff>785813</xdr:colOff>
      <xdr:row>31</xdr:row>
      <xdr:rowOff>1000125</xdr:rowOff>
    </xdr:to>
    <xdr:pic>
      <xdr:nvPicPr>
        <xdr:cNvPr id="5" name="Imagen 4">
          <a:extLst>
            <a:ext uri="{FF2B5EF4-FFF2-40B4-BE49-F238E27FC236}">
              <a16:creationId xmlns:a16="http://schemas.microsoft.com/office/drawing/2014/main" id="{4CA03A4B-2DB8-BAB3-20C5-0F6E361D648F}"/>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69767"/>
        <a:stretch/>
      </xdr:blipFill>
      <xdr:spPr bwMode="auto">
        <a:xfrm>
          <a:off x="2341563" y="13581063"/>
          <a:ext cx="3175000" cy="746125"/>
        </a:xfrm>
        <a:prstGeom prst="rect">
          <a:avLst/>
        </a:prstGeom>
        <a:noFill/>
        <a:ln>
          <a:noFill/>
        </a:ln>
      </xdr:spPr>
    </xdr:pic>
    <xdr:clientData/>
  </xdr:twoCellAnchor>
  <xdr:twoCellAnchor editAs="oneCell">
    <xdr:from>
      <xdr:col>3</xdr:col>
      <xdr:colOff>10584</xdr:colOff>
      <xdr:row>33</xdr:row>
      <xdr:rowOff>666750</xdr:rowOff>
    </xdr:from>
    <xdr:to>
      <xdr:col>16</xdr:col>
      <xdr:colOff>181969</xdr:colOff>
      <xdr:row>33</xdr:row>
      <xdr:rowOff>1693333</xdr:rowOff>
    </xdr:to>
    <xdr:pic>
      <xdr:nvPicPr>
        <xdr:cNvPr id="7" name="Imagen 6">
          <a:extLst>
            <a:ext uri="{FF2B5EF4-FFF2-40B4-BE49-F238E27FC236}">
              <a16:creationId xmlns:a16="http://schemas.microsoft.com/office/drawing/2014/main" id="{0DC8E26C-F7BF-4403-1F6C-BCFFE3A88BDB}"/>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6954" b="16915"/>
        <a:stretch/>
      </xdr:blipFill>
      <xdr:spPr bwMode="auto">
        <a:xfrm>
          <a:off x="1883834" y="20372917"/>
          <a:ext cx="7495052" cy="10265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63499</xdr:colOff>
      <xdr:row>40</xdr:row>
      <xdr:rowOff>264583</xdr:rowOff>
    </xdr:from>
    <xdr:to>
      <xdr:col>16</xdr:col>
      <xdr:colOff>163956</xdr:colOff>
      <xdr:row>40</xdr:row>
      <xdr:rowOff>4360333</xdr:rowOff>
    </xdr:to>
    <xdr:pic>
      <xdr:nvPicPr>
        <xdr:cNvPr id="19" name="Imagen 18">
          <a:extLst>
            <a:ext uri="{FF2B5EF4-FFF2-40B4-BE49-F238E27FC236}">
              <a16:creationId xmlns:a16="http://schemas.microsoft.com/office/drawing/2014/main" id="{EBB4F527-37BB-3626-D8CE-96D59A8CCB00}"/>
            </a:ext>
          </a:extLst>
        </xdr:cNvPr>
        <xdr:cNvPicPr>
          <a:picLocks noChangeAspect="1"/>
        </xdr:cNvPicPr>
      </xdr:nvPicPr>
      <xdr:blipFill>
        <a:blip xmlns:r="http://schemas.openxmlformats.org/officeDocument/2006/relationships" r:embed="rId5"/>
        <a:stretch>
          <a:fillRect/>
        </a:stretch>
      </xdr:blipFill>
      <xdr:spPr>
        <a:xfrm>
          <a:off x="1936749" y="51847750"/>
          <a:ext cx="7424124" cy="4095750"/>
        </a:xfrm>
        <a:prstGeom prst="rect">
          <a:avLst/>
        </a:prstGeom>
      </xdr:spPr>
    </xdr:pic>
    <xdr:clientData/>
  </xdr:twoCellAnchor>
  <xdr:twoCellAnchor editAs="oneCell">
    <xdr:from>
      <xdr:col>3</xdr:col>
      <xdr:colOff>155863</xdr:colOff>
      <xdr:row>37</xdr:row>
      <xdr:rowOff>317943</xdr:rowOff>
    </xdr:from>
    <xdr:to>
      <xdr:col>16</xdr:col>
      <xdr:colOff>138346</xdr:colOff>
      <xdr:row>37</xdr:row>
      <xdr:rowOff>2407227</xdr:rowOff>
    </xdr:to>
    <xdr:pic>
      <xdr:nvPicPr>
        <xdr:cNvPr id="8" name="Imagen 7">
          <a:extLst>
            <a:ext uri="{FF2B5EF4-FFF2-40B4-BE49-F238E27FC236}">
              <a16:creationId xmlns:a16="http://schemas.microsoft.com/office/drawing/2014/main" id="{E95B0145-EDB4-495E-99FE-86EC79E0174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17568" y="36391716"/>
          <a:ext cx="7308073" cy="2089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147203</xdr:colOff>
      <xdr:row>37</xdr:row>
      <xdr:rowOff>2617764</xdr:rowOff>
    </xdr:from>
    <xdr:to>
      <xdr:col>16</xdr:col>
      <xdr:colOff>94590</xdr:colOff>
      <xdr:row>38</xdr:row>
      <xdr:rowOff>1342158</xdr:rowOff>
    </xdr:to>
    <xdr:pic>
      <xdr:nvPicPr>
        <xdr:cNvPr id="9" name="Imagen 8">
          <a:extLst>
            <a:ext uri="{FF2B5EF4-FFF2-40B4-BE49-F238E27FC236}">
              <a16:creationId xmlns:a16="http://schemas.microsoft.com/office/drawing/2014/main" id="{79F9C0CE-482E-D699-EE20-7317877B6CD2}"/>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008908" y="38691537"/>
          <a:ext cx="7272977" cy="21447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51954</xdr:colOff>
      <xdr:row>38</xdr:row>
      <xdr:rowOff>1601932</xdr:rowOff>
    </xdr:from>
    <xdr:to>
      <xdr:col>16</xdr:col>
      <xdr:colOff>149817</xdr:colOff>
      <xdr:row>38</xdr:row>
      <xdr:rowOff>3143250</xdr:rowOff>
    </xdr:to>
    <xdr:pic>
      <xdr:nvPicPr>
        <xdr:cNvPr id="10" name="Imagen 9">
          <a:extLst>
            <a:ext uri="{FF2B5EF4-FFF2-40B4-BE49-F238E27FC236}">
              <a16:creationId xmlns:a16="http://schemas.microsoft.com/office/drawing/2014/main" id="{8D7F07DD-3640-72EC-4F0B-E048CA5F43D9}"/>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13659" y="41096046"/>
          <a:ext cx="7423453" cy="1541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60613</xdr:colOff>
      <xdr:row>39</xdr:row>
      <xdr:rowOff>329047</xdr:rowOff>
    </xdr:from>
    <xdr:to>
      <xdr:col>16</xdr:col>
      <xdr:colOff>110766</xdr:colOff>
      <xdr:row>39</xdr:row>
      <xdr:rowOff>822615</xdr:rowOff>
    </xdr:to>
    <xdr:pic>
      <xdr:nvPicPr>
        <xdr:cNvPr id="12" name="Imagen 11">
          <a:extLst>
            <a:ext uri="{FF2B5EF4-FFF2-40B4-BE49-F238E27FC236}">
              <a16:creationId xmlns:a16="http://schemas.microsoft.com/office/drawing/2014/main" id="{60088315-22B2-9C71-6254-03E8AB73FC93}"/>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922318" y="43364729"/>
          <a:ext cx="7375743" cy="4935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51954</xdr:colOff>
      <xdr:row>39</xdr:row>
      <xdr:rowOff>1004453</xdr:rowOff>
    </xdr:from>
    <xdr:to>
      <xdr:col>16</xdr:col>
      <xdr:colOff>155864</xdr:colOff>
      <xdr:row>39</xdr:row>
      <xdr:rowOff>1675232</xdr:rowOff>
    </xdr:to>
    <xdr:pic>
      <xdr:nvPicPr>
        <xdr:cNvPr id="13" name="Imagen 12">
          <a:extLst>
            <a:ext uri="{FF2B5EF4-FFF2-40B4-BE49-F238E27FC236}">
              <a16:creationId xmlns:a16="http://schemas.microsoft.com/office/drawing/2014/main" id="{43D00A49-9CFC-197D-8E4A-CBE7E35B3D18}"/>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913659" y="44040135"/>
          <a:ext cx="7429500" cy="6707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157956</xdr:colOff>
      <xdr:row>34</xdr:row>
      <xdr:rowOff>562840</xdr:rowOff>
    </xdr:from>
    <xdr:to>
      <xdr:col>15</xdr:col>
      <xdr:colOff>336867</xdr:colOff>
      <xdr:row>35</xdr:row>
      <xdr:rowOff>242455</xdr:rowOff>
    </xdr:to>
    <xdr:pic>
      <xdr:nvPicPr>
        <xdr:cNvPr id="14" name="Imagen 13">
          <a:extLst>
            <a:ext uri="{FF2B5EF4-FFF2-40B4-BE49-F238E27FC236}">
              <a16:creationId xmlns:a16="http://schemas.microsoft.com/office/drawing/2014/main" id="{A1A3C1FE-5892-9B59-60D8-DD6B37BF3DDF}"/>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019661" y="24011658"/>
          <a:ext cx="7088865" cy="22513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129886</xdr:colOff>
      <xdr:row>35</xdr:row>
      <xdr:rowOff>623455</xdr:rowOff>
    </xdr:from>
    <xdr:to>
      <xdr:col>16</xdr:col>
      <xdr:colOff>38309</xdr:colOff>
      <xdr:row>35</xdr:row>
      <xdr:rowOff>2485158</xdr:rowOff>
    </xdr:to>
    <xdr:pic>
      <xdr:nvPicPr>
        <xdr:cNvPr id="15" name="Imagen 14">
          <a:extLst>
            <a:ext uri="{FF2B5EF4-FFF2-40B4-BE49-F238E27FC236}">
              <a16:creationId xmlns:a16="http://schemas.microsoft.com/office/drawing/2014/main" id="{10DEBD3B-B717-581E-F86E-4ED344F8FA23}"/>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991591" y="26644023"/>
          <a:ext cx="7234013" cy="1861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112569</xdr:colOff>
      <xdr:row>35</xdr:row>
      <xdr:rowOff>2753591</xdr:rowOff>
    </xdr:from>
    <xdr:to>
      <xdr:col>16</xdr:col>
      <xdr:colOff>87044</xdr:colOff>
      <xdr:row>35</xdr:row>
      <xdr:rowOff>4840432</xdr:rowOff>
    </xdr:to>
    <xdr:pic>
      <xdr:nvPicPr>
        <xdr:cNvPr id="18" name="Imagen 17">
          <a:extLst>
            <a:ext uri="{FF2B5EF4-FFF2-40B4-BE49-F238E27FC236}">
              <a16:creationId xmlns:a16="http://schemas.microsoft.com/office/drawing/2014/main" id="{913A474F-AE30-5910-DDB8-D5F436936E4D}"/>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974274" y="28774159"/>
          <a:ext cx="7300065" cy="2086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60614</xdr:colOff>
      <xdr:row>36</xdr:row>
      <xdr:rowOff>398318</xdr:rowOff>
    </xdr:from>
    <xdr:to>
      <xdr:col>16</xdr:col>
      <xdr:colOff>86952</xdr:colOff>
      <xdr:row>36</xdr:row>
      <xdr:rowOff>1827067</xdr:rowOff>
    </xdr:to>
    <xdr:pic>
      <xdr:nvPicPr>
        <xdr:cNvPr id="20" name="Imagen 19">
          <a:extLst>
            <a:ext uri="{FF2B5EF4-FFF2-40B4-BE49-F238E27FC236}">
              <a16:creationId xmlns:a16="http://schemas.microsoft.com/office/drawing/2014/main" id="{370AEBC6-A473-7488-7BBF-A4BDC19FE7EA}"/>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922319" y="31458477"/>
          <a:ext cx="7351928" cy="1428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43296</xdr:colOff>
      <xdr:row>36</xdr:row>
      <xdr:rowOff>1974274</xdr:rowOff>
    </xdr:from>
    <xdr:to>
      <xdr:col>16</xdr:col>
      <xdr:colOff>78788</xdr:colOff>
      <xdr:row>36</xdr:row>
      <xdr:rowOff>3048000</xdr:rowOff>
    </xdr:to>
    <xdr:pic>
      <xdr:nvPicPr>
        <xdr:cNvPr id="28" name="Imagen 27">
          <a:extLst>
            <a:ext uri="{FF2B5EF4-FFF2-40B4-BE49-F238E27FC236}">
              <a16:creationId xmlns:a16="http://schemas.microsoft.com/office/drawing/2014/main" id="{553557B9-31F0-5BBB-C848-4C912BEA4CE1}"/>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905001" y="33034433"/>
          <a:ext cx="7361082" cy="10737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51955</xdr:colOff>
      <xdr:row>36</xdr:row>
      <xdr:rowOff>3160568</xdr:rowOff>
    </xdr:from>
    <xdr:to>
      <xdr:col>16</xdr:col>
      <xdr:colOff>112511</xdr:colOff>
      <xdr:row>36</xdr:row>
      <xdr:rowOff>4381500</xdr:rowOff>
    </xdr:to>
    <xdr:pic>
      <xdr:nvPicPr>
        <xdr:cNvPr id="29" name="Imagen 28">
          <a:extLst>
            <a:ext uri="{FF2B5EF4-FFF2-40B4-BE49-F238E27FC236}">
              <a16:creationId xmlns:a16="http://schemas.microsoft.com/office/drawing/2014/main" id="{D102F345-3DBD-FCDD-C840-D9BD57A71720}"/>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913660" y="34220727"/>
          <a:ext cx="7386146" cy="12209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95252</xdr:colOff>
      <xdr:row>33</xdr:row>
      <xdr:rowOff>1893092</xdr:rowOff>
    </xdr:from>
    <xdr:to>
      <xdr:col>16</xdr:col>
      <xdr:colOff>166688</xdr:colOff>
      <xdr:row>34</xdr:row>
      <xdr:rowOff>17514</xdr:rowOff>
    </xdr:to>
    <xdr:pic>
      <xdr:nvPicPr>
        <xdr:cNvPr id="30" name="Imagen 29">
          <a:extLst>
            <a:ext uri="{FF2B5EF4-FFF2-40B4-BE49-F238E27FC236}">
              <a16:creationId xmlns:a16="http://schemas.microsoft.com/office/drawing/2014/main" id="{94F076E8-BFC4-AEAE-E7E2-73E6C5C9BB4E}"/>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952627" y="21705092"/>
          <a:ext cx="7393780" cy="17677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116638</xdr:colOff>
      <xdr:row>1</xdr:row>
      <xdr:rowOff>4375</xdr:rowOff>
    </xdr:to>
    <xdr:grpSp>
      <xdr:nvGrpSpPr>
        <xdr:cNvPr id="4" name="1 Grupo">
          <a:extLst>
            <a:ext uri="{FF2B5EF4-FFF2-40B4-BE49-F238E27FC236}">
              <a16:creationId xmlns:a16="http://schemas.microsoft.com/office/drawing/2014/main" id="{A134A332-C282-479D-AE2F-A31E0F707ABB}"/>
            </a:ext>
          </a:extLst>
        </xdr:cNvPr>
        <xdr:cNvGrpSpPr>
          <a:grpSpLocks/>
        </xdr:cNvGrpSpPr>
      </xdr:nvGrpSpPr>
      <xdr:grpSpPr bwMode="auto">
        <a:xfrm>
          <a:off x="0" y="0"/>
          <a:ext cx="8435138" cy="1284958"/>
          <a:chOff x="57150" y="47625"/>
          <a:chExt cx="6316603" cy="1200288"/>
        </a:xfrm>
      </xdr:grpSpPr>
      <xdr:pic>
        <xdr:nvPicPr>
          <xdr:cNvPr id="5" name="1 Imagen" descr="ESCUDO-transp-lema-blanco.png">
            <a:extLst>
              <a:ext uri="{FF2B5EF4-FFF2-40B4-BE49-F238E27FC236}">
                <a16:creationId xmlns:a16="http://schemas.microsoft.com/office/drawing/2014/main" id="{B8BEC8BA-A14E-48AE-DE77-2D73F08A6090}"/>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6" name="3 CuadroTexto">
            <a:extLst>
              <a:ext uri="{FF2B5EF4-FFF2-40B4-BE49-F238E27FC236}">
                <a16:creationId xmlns:a16="http://schemas.microsoft.com/office/drawing/2014/main" id="{164C348E-F600-3031-9C41-293BE2714CC5}"/>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acarrionb@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sheetPr codeName="Hoja1"/>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44" t="s">
        <v>62</v>
      </c>
    </row>
    <row r="37" spans="2:4" x14ac:dyDescent="0.2">
      <c r="B37" s="44" t="s">
        <v>63</v>
      </c>
      <c r="D37" s="45" t="s">
        <v>64</v>
      </c>
    </row>
    <row r="38" spans="2:4" x14ac:dyDescent="0.2">
      <c r="B38" s="44" t="s">
        <v>65</v>
      </c>
      <c r="D38" s="45" t="s">
        <v>66</v>
      </c>
    </row>
    <row r="39" spans="2:4" x14ac:dyDescent="0.2">
      <c r="B39" s="44" t="s">
        <v>67</v>
      </c>
      <c r="D39" s="45" t="s">
        <v>68</v>
      </c>
    </row>
    <row r="40" spans="2:4" x14ac:dyDescent="0.2">
      <c r="B40" s="44" t="s">
        <v>69</v>
      </c>
      <c r="D40" s="45"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sheetPr codeName="Hoja2"/>
  <dimension ref="B1:AV65"/>
  <sheetViews>
    <sheetView topLeftCell="A12" zoomScale="115" zoomScaleNormal="115" workbookViewId="0">
      <selection activeCell="D30" sqref="D30:K3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409" t="s">
        <v>70</v>
      </c>
      <c r="C1" s="410"/>
      <c r="D1" s="413" t="s">
        <v>71</v>
      </c>
      <c r="E1" s="414"/>
      <c r="F1" s="414"/>
      <c r="G1" s="414"/>
      <c r="H1" s="414"/>
      <c r="I1" s="414"/>
      <c r="J1" s="414"/>
      <c r="K1" s="414"/>
      <c r="L1" s="414"/>
      <c r="M1" s="414"/>
      <c r="N1" s="415"/>
      <c r="O1" s="416"/>
      <c r="P1" s="417"/>
      <c r="Q1" s="418"/>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411"/>
      <c r="C2" s="412"/>
      <c r="D2" s="422" t="s">
        <v>72</v>
      </c>
      <c r="E2" s="423"/>
      <c r="F2" s="423"/>
      <c r="G2" s="423"/>
      <c r="H2" s="423"/>
      <c r="I2" s="423"/>
      <c r="J2" s="423"/>
      <c r="K2" s="423"/>
      <c r="L2" s="423"/>
      <c r="M2" s="423"/>
      <c r="N2" s="424"/>
      <c r="O2" s="419"/>
      <c r="P2" s="420"/>
      <c r="Q2" s="421"/>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425" t="s">
        <v>73</v>
      </c>
      <c r="C3" s="426"/>
      <c r="D3" s="425" t="s">
        <v>74</v>
      </c>
      <c r="E3" s="427"/>
      <c r="F3" s="427"/>
      <c r="G3" s="427"/>
      <c r="H3" s="427"/>
      <c r="I3" s="427"/>
      <c r="J3" s="427"/>
      <c r="K3" s="427"/>
      <c r="L3" s="427"/>
      <c r="M3" s="427"/>
      <c r="N3" s="426"/>
      <c r="O3" s="425" t="s">
        <v>75</v>
      </c>
      <c r="P3" s="427"/>
      <c r="Q3" s="426"/>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54"/>
      <c r="C4" s="55"/>
      <c r="D4" s="55"/>
      <c r="E4" s="55"/>
      <c r="F4" s="55"/>
      <c r="G4" s="55"/>
      <c r="H4" s="55"/>
      <c r="I4" s="55"/>
      <c r="J4" s="55"/>
      <c r="K4" s="55"/>
      <c r="L4" s="55"/>
      <c r="M4" s="55"/>
      <c r="N4" s="55"/>
      <c r="O4" s="55"/>
      <c r="P4" s="55"/>
      <c r="Q4" s="56"/>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330" t="s">
        <v>76</v>
      </c>
      <c r="C5" s="331"/>
      <c r="D5" s="331"/>
      <c r="E5" s="331"/>
      <c r="F5" s="331"/>
      <c r="G5" s="331"/>
      <c r="H5" s="331"/>
      <c r="I5" s="331"/>
      <c r="J5" s="331"/>
      <c r="K5" s="331"/>
      <c r="L5" s="331"/>
      <c r="M5" s="331"/>
      <c r="N5" s="331"/>
      <c r="O5" s="331"/>
      <c r="P5" s="331"/>
      <c r="Q5" s="332"/>
    </row>
    <row r="6" spans="2:48" s="2" customFormat="1" ht="4.5" customHeight="1" x14ac:dyDescent="0.2">
      <c r="B6" s="57"/>
      <c r="C6" s="58"/>
      <c r="D6" s="58"/>
      <c r="E6" s="58"/>
      <c r="F6" s="58"/>
      <c r="G6" s="58"/>
      <c r="H6" s="58"/>
      <c r="I6" s="58"/>
      <c r="J6" s="58"/>
      <c r="K6" s="58"/>
      <c r="L6" s="58"/>
      <c r="M6" s="58"/>
      <c r="N6" s="58"/>
      <c r="O6" s="58"/>
      <c r="P6" s="58"/>
      <c r="Q6" s="59"/>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367"/>
      <c r="C7" s="367"/>
      <c r="D7" s="367"/>
      <c r="E7" s="367"/>
      <c r="F7" s="367"/>
      <c r="G7" s="367"/>
      <c r="H7" s="367"/>
      <c r="I7" s="367"/>
      <c r="J7" s="367"/>
      <c r="K7" s="367"/>
      <c r="L7" s="367"/>
      <c r="M7" s="367"/>
      <c r="N7" s="367"/>
      <c r="O7" s="367"/>
      <c r="P7" s="367"/>
      <c r="Q7" s="367"/>
    </row>
    <row r="8" spans="2:48" ht="40.5" customHeight="1" x14ac:dyDescent="0.2">
      <c r="B8" s="319" t="s">
        <v>77</v>
      </c>
      <c r="C8" s="320"/>
      <c r="D8" s="321" t="s">
        <v>78</v>
      </c>
      <c r="E8" s="322"/>
      <c r="F8" s="322"/>
      <c r="G8" s="322"/>
      <c r="H8" s="322"/>
      <c r="I8" s="322"/>
      <c r="J8" s="322"/>
      <c r="K8" s="322"/>
      <c r="L8" s="322"/>
      <c r="M8" s="322"/>
      <c r="N8" s="322"/>
      <c r="O8" s="322"/>
      <c r="P8" s="322"/>
      <c r="Q8" s="323"/>
    </row>
    <row r="9" spans="2:48" ht="40.5" customHeight="1" x14ac:dyDescent="0.2">
      <c r="B9" s="319" t="s">
        <v>79</v>
      </c>
      <c r="C9" s="320"/>
      <c r="D9" s="321" t="s">
        <v>80</v>
      </c>
      <c r="E9" s="322"/>
      <c r="F9" s="322"/>
      <c r="G9" s="322"/>
      <c r="H9" s="322"/>
      <c r="I9" s="322"/>
      <c r="J9" s="322"/>
      <c r="K9" s="322"/>
      <c r="L9" s="322"/>
      <c r="M9" s="322"/>
      <c r="N9" s="322"/>
      <c r="O9" s="322"/>
      <c r="P9" s="322"/>
      <c r="Q9" s="323"/>
    </row>
    <row r="10" spans="2:48" ht="40.5" customHeight="1" x14ac:dyDescent="0.2">
      <c r="B10" s="319" t="s">
        <v>81</v>
      </c>
      <c r="C10" s="320"/>
      <c r="D10" s="321" t="s">
        <v>82</v>
      </c>
      <c r="E10" s="322"/>
      <c r="F10" s="322"/>
      <c r="G10" s="322"/>
      <c r="H10" s="322"/>
      <c r="I10" s="322"/>
      <c r="J10" s="322"/>
      <c r="K10" s="322"/>
      <c r="L10" s="322"/>
      <c r="M10" s="322"/>
      <c r="N10" s="322"/>
      <c r="O10" s="322"/>
      <c r="P10" s="322"/>
      <c r="Q10" s="323"/>
    </row>
    <row r="11" spans="2:48" ht="40.5" customHeight="1" x14ac:dyDescent="0.2">
      <c r="B11" s="319" t="s">
        <v>83</v>
      </c>
      <c r="C11" s="320"/>
      <c r="D11" s="321" t="s">
        <v>84</v>
      </c>
      <c r="E11" s="322"/>
      <c r="F11" s="322"/>
      <c r="G11" s="322"/>
      <c r="H11" s="322"/>
      <c r="I11" s="322"/>
      <c r="J11" s="322"/>
      <c r="K11" s="322"/>
      <c r="L11" s="322"/>
      <c r="M11" s="322"/>
      <c r="N11" s="322"/>
      <c r="O11" s="322"/>
      <c r="P11" s="322"/>
      <c r="Q11" s="323"/>
    </row>
    <row r="12" spans="2:48" ht="40.5" customHeight="1" x14ac:dyDescent="0.2">
      <c r="B12" s="319" t="s">
        <v>85</v>
      </c>
      <c r="C12" s="320"/>
      <c r="D12" s="321" t="s">
        <v>86</v>
      </c>
      <c r="E12" s="322"/>
      <c r="F12" s="322"/>
      <c r="G12" s="322"/>
      <c r="H12" s="322"/>
      <c r="I12" s="322"/>
      <c r="J12" s="322"/>
      <c r="K12" s="322"/>
      <c r="L12" s="322"/>
      <c r="M12" s="322"/>
      <c r="N12" s="322"/>
      <c r="O12" s="322"/>
      <c r="P12" s="322"/>
      <c r="Q12" s="323"/>
    </row>
    <row r="13" spans="2:48" s="2" customFormat="1" ht="4.5" customHeight="1" x14ac:dyDescent="0.2">
      <c r="B13" s="54"/>
      <c r="C13" s="55"/>
      <c r="D13" s="55"/>
      <c r="E13" s="55"/>
      <c r="F13" s="55"/>
      <c r="G13" s="55"/>
      <c r="H13" s="55"/>
      <c r="I13" s="55"/>
      <c r="J13" s="55"/>
      <c r="K13" s="55"/>
      <c r="L13" s="55"/>
      <c r="M13" s="55"/>
      <c r="N13" s="55"/>
      <c r="O13" s="55"/>
      <c r="P13" s="55"/>
      <c r="Q13" s="56"/>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330" t="s">
        <v>87</v>
      </c>
      <c r="C14" s="331"/>
      <c r="D14" s="331"/>
      <c r="E14" s="331"/>
      <c r="F14" s="331"/>
      <c r="G14" s="331"/>
      <c r="H14" s="331"/>
      <c r="I14" s="331"/>
      <c r="J14" s="331"/>
      <c r="K14" s="331"/>
      <c r="L14" s="331"/>
      <c r="M14" s="331"/>
      <c r="N14" s="331"/>
      <c r="O14" s="331"/>
      <c r="P14" s="331"/>
      <c r="Q14" s="332"/>
    </row>
    <row r="15" spans="2:48" s="2" customFormat="1" ht="4.5" customHeight="1" x14ac:dyDescent="0.2">
      <c r="B15" s="57"/>
      <c r="C15" s="58"/>
      <c r="D15" s="58"/>
      <c r="E15" s="58"/>
      <c r="F15" s="58"/>
      <c r="G15" s="58"/>
      <c r="H15" s="58"/>
      <c r="I15" s="58"/>
      <c r="J15" s="58"/>
      <c r="K15" s="58"/>
      <c r="L15" s="58"/>
      <c r="M15" s="58"/>
      <c r="N15" s="58"/>
      <c r="O15" s="58"/>
      <c r="P15" s="58"/>
      <c r="Q15" s="59"/>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319" t="s">
        <v>88</v>
      </c>
      <c r="C16" s="320"/>
      <c r="D16" s="400" t="s">
        <v>89</v>
      </c>
      <c r="E16" s="401"/>
      <c r="F16" s="401"/>
      <c r="G16" s="401"/>
      <c r="H16" s="401"/>
      <c r="I16" s="401"/>
      <c r="J16" s="401"/>
      <c r="K16" s="402"/>
      <c r="L16" s="393" t="s">
        <v>90</v>
      </c>
      <c r="M16" s="396"/>
      <c r="N16" s="397" t="s">
        <v>91</v>
      </c>
      <c r="O16" s="397"/>
      <c r="P16" s="397"/>
      <c r="Q16" s="398"/>
    </row>
    <row r="17" spans="2:48" ht="40.5" customHeight="1" x14ac:dyDescent="0.2">
      <c r="B17" s="319" t="s">
        <v>92</v>
      </c>
      <c r="C17" s="320"/>
      <c r="D17" s="316" t="s">
        <v>93</v>
      </c>
      <c r="E17" s="317"/>
      <c r="F17" s="317"/>
      <c r="G17" s="317"/>
      <c r="H17" s="317"/>
      <c r="I17" s="317"/>
      <c r="J17" s="317"/>
      <c r="K17" s="317"/>
      <c r="L17" s="317"/>
      <c r="M17" s="317"/>
      <c r="N17" s="317"/>
      <c r="O17" s="317"/>
      <c r="P17" s="317"/>
      <c r="Q17" s="318"/>
    </row>
    <row r="18" spans="2:48" ht="40.5" customHeight="1" x14ac:dyDescent="0.2">
      <c r="B18" s="319" t="s">
        <v>94</v>
      </c>
      <c r="C18" s="320"/>
      <c r="D18" s="316" t="s">
        <v>95</v>
      </c>
      <c r="E18" s="317"/>
      <c r="F18" s="317"/>
      <c r="G18" s="317"/>
      <c r="H18" s="317"/>
      <c r="I18" s="317"/>
      <c r="J18" s="317"/>
      <c r="K18" s="317"/>
      <c r="L18" s="317"/>
      <c r="M18" s="317"/>
      <c r="N18" s="317"/>
      <c r="O18" s="317"/>
      <c r="P18" s="317"/>
      <c r="Q18" s="318"/>
    </row>
    <row r="19" spans="2:48" ht="182.25" customHeight="1" x14ac:dyDescent="0.2">
      <c r="B19" s="319" t="s">
        <v>96</v>
      </c>
      <c r="C19" s="320"/>
      <c r="D19" s="407" t="s">
        <v>97</v>
      </c>
      <c r="E19" s="408"/>
      <c r="F19" s="408"/>
      <c r="G19" s="399" t="s">
        <v>98</v>
      </c>
      <c r="H19" s="399"/>
      <c r="I19" s="405" t="s">
        <v>99</v>
      </c>
      <c r="J19" s="405"/>
      <c r="K19" s="405"/>
      <c r="L19" s="399" t="s">
        <v>100</v>
      </c>
      <c r="M19" s="399"/>
      <c r="N19" s="399"/>
      <c r="O19" s="405" t="s">
        <v>101</v>
      </c>
      <c r="P19" s="405"/>
      <c r="Q19" s="406"/>
      <c r="AT19"/>
      <c r="AU19"/>
      <c r="AV19"/>
    </row>
    <row r="20" spans="2:48" ht="40.5" customHeight="1" x14ac:dyDescent="0.2">
      <c r="B20" s="319" t="s">
        <v>102</v>
      </c>
      <c r="C20" s="320"/>
      <c r="D20" s="390" t="s">
        <v>103</v>
      </c>
      <c r="E20" s="391"/>
      <c r="F20" s="391"/>
      <c r="G20" s="391"/>
      <c r="H20" s="391"/>
      <c r="I20" s="392"/>
      <c r="J20" s="403" t="s">
        <v>104</v>
      </c>
      <c r="K20" s="404"/>
      <c r="L20" s="404"/>
      <c r="M20" s="391" t="s">
        <v>105</v>
      </c>
      <c r="N20" s="391"/>
      <c r="O20" s="391"/>
      <c r="P20" s="391"/>
      <c r="Q20" s="392"/>
    </row>
    <row r="21" spans="2:48" ht="40.5" customHeight="1" x14ac:dyDescent="0.2">
      <c r="B21" s="319" t="s">
        <v>106</v>
      </c>
      <c r="C21" s="320"/>
      <c r="D21" s="316" t="s">
        <v>107</v>
      </c>
      <c r="E21" s="317"/>
      <c r="F21" s="317"/>
      <c r="G21" s="317"/>
      <c r="H21" s="317"/>
      <c r="I21" s="317"/>
      <c r="J21" s="317"/>
      <c r="K21" s="318"/>
      <c r="L21" s="378" t="s">
        <v>108</v>
      </c>
      <c r="M21" s="399"/>
      <c r="N21" s="399"/>
      <c r="O21" s="371" t="s">
        <v>109</v>
      </c>
      <c r="P21" s="371"/>
      <c r="Q21" s="372"/>
    </row>
    <row r="22" spans="2:48" ht="44.25" customHeight="1" x14ac:dyDescent="0.2">
      <c r="B22" s="319" t="s">
        <v>110</v>
      </c>
      <c r="C22" s="320"/>
      <c r="D22" s="316" t="s">
        <v>111</v>
      </c>
      <c r="E22" s="317"/>
      <c r="F22" s="317"/>
      <c r="G22" s="317"/>
      <c r="H22" s="317"/>
      <c r="I22" s="317"/>
      <c r="J22" s="317"/>
      <c r="K22" s="317"/>
      <c r="L22" s="317"/>
      <c r="M22" s="317"/>
      <c r="N22" s="317"/>
      <c r="O22" s="317"/>
      <c r="P22" s="317"/>
      <c r="Q22" s="318"/>
    </row>
    <row r="23" spans="2:48" ht="40.5" customHeight="1" x14ac:dyDescent="0.2">
      <c r="B23" s="319" t="s">
        <v>112</v>
      </c>
      <c r="C23" s="320"/>
      <c r="D23" s="321" t="s">
        <v>113</v>
      </c>
      <c r="E23" s="322"/>
      <c r="F23" s="322"/>
      <c r="G23" s="323"/>
      <c r="H23" s="393" t="s">
        <v>114</v>
      </c>
      <c r="I23" s="396"/>
      <c r="J23" s="322" t="s">
        <v>115</v>
      </c>
      <c r="K23" s="322"/>
      <c r="L23" s="323"/>
      <c r="M23" s="378" t="s">
        <v>116</v>
      </c>
      <c r="N23" s="399"/>
      <c r="O23" s="371" t="s">
        <v>117</v>
      </c>
      <c r="P23" s="371"/>
      <c r="Q23" s="372"/>
    </row>
    <row r="24" spans="2:48" ht="68.650000000000006" customHeight="1" x14ac:dyDescent="0.2">
      <c r="B24" s="319" t="s">
        <v>118</v>
      </c>
      <c r="C24" s="320"/>
      <c r="D24" s="321" t="s">
        <v>119</v>
      </c>
      <c r="E24" s="322"/>
      <c r="F24" s="322"/>
      <c r="G24" s="322"/>
      <c r="H24" s="322"/>
      <c r="I24" s="322"/>
      <c r="J24" s="322"/>
      <c r="K24" s="322"/>
      <c r="L24" s="322"/>
      <c r="M24" s="322"/>
      <c r="N24" s="322"/>
      <c r="O24" s="322"/>
      <c r="P24" s="322"/>
      <c r="Q24" s="323"/>
    </row>
    <row r="25" spans="2:48" ht="40.5" customHeight="1" x14ac:dyDescent="0.2">
      <c r="B25" s="319" t="s">
        <v>120</v>
      </c>
      <c r="C25" s="320"/>
      <c r="D25" s="321" t="s">
        <v>121</v>
      </c>
      <c r="E25" s="322"/>
      <c r="F25" s="322"/>
      <c r="G25" s="322"/>
      <c r="H25" s="322"/>
      <c r="I25" s="322"/>
      <c r="J25" s="322"/>
      <c r="K25" s="322"/>
      <c r="L25" s="322"/>
      <c r="M25" s="322"/>
      <c r="N25" s="322"/>
      <c r="O25" s="322"/>
      <c r="P25" s="322"/>
      <c r="Q25" s="323"/>
    </row>
    <row r="26" spans="2:48" ht="20.25" customHeight="1" x14ac:dyDescent="0.2">
      <c r="B26" s="336" t="s">
        <v>122</v>
      </c>
      <c r="C26" s="353"/>
      <c r="D26" s="357" t="s">
        <v>123</v>
      </c>
      <c r="E26" s="358"/>
      <c r="F26" s="358"/>
      <c r="G26" s="361" t="s">
        <v>124</v>
      </c>
      <c r="H26" s="362"/>
      <c r="I26" s="50" t="s">
        <v>125</v>
      </c>
      <c r="J26" s="378" t="s">
        <v>126</v>
      </c>
      <c r="K26" s="379"/>
      <c r="L26" s="380" t="s">
        <v>127</v>
      </c>
      <c r="M26" s="362"/>
      <c r="N26" s="382" t="s">
        <v>128</v>
      </c>
      <c r="O26" s="383"/>
      <c r="P26" s="383"/>
      <c r="Q26" s="384"/>
    </row>
    <row r="27" spans="2:48" ht="21.75" customHeight="1" x14ac:dyDescent="0.2">
      <c r="B27" s="355"/>
      <c r="C27" s="356"/>
      <c r="D27" s="359"/>
      <c r="E27" s="360"/>
      <c r="F27" s="360"/>
      <c r="G27" s="363"/>
      <c r="H27" s="364"/>
      <c r="I27" s="8"/>
      <c r="J27" s="388"/>
      <c r="K27" s="389"/>
      <c r="L27" s="381"/>
      <c r="M27" s="364"/>
      <c r="N27" s="385"/>
      <c r="O27" s="386"/>
      <c r="P27" s="386"/>
      <c r="Q27" s="387"/>
    </row>
    <row r="28" spans="2:48" ht="33.75" customHeight="1" x14ac:dyDescent="0.2">
      <c r="B28" s="319" t="s">
        <v>129</v>
      </c>
      <c r="C28" s="320"/>
      <c r="D28" s="321" t="s">
        <v>130</v>
      </c>
      <c r="E28" s="322"/>
      <c r="F28" s="322"/>
      <c r="G28" s="322"/>
      <c r="H28" s="322"/>
      <c r="I28" s="322"/>
      <c r="J28" s="322"/>
      <c r="K28" s="322"/>
      <c r="L28" s="322"/>
      <c r="M28" s="322"/>
      <c r="N28" s="322"/>
      <c r="O28" s="322"/>
      <c r="P28" s="322"/>
      <c r="Q28" s="323"/>
    </row>
    <row r="29" spans="2:48" ht="40.5" customHeight="1" x14ac:dyDescent="0.2">
      <c r="B29" s="319" t="s">
        <v>131</v>
      </c>
      <c r="C29" s="320"/>
      <c r="D29" s="390" t="s">
        <v>132</v>
      </c>
      <c r="E29" s="391"/>
      <c r="F29" s="391"/>
      <c r="G29" s="391"/>
      <c r="H29" s="391"/>
      <c r="I29" s="391"/>
      <c r="J29" s="391"/>
      <c r="K29" s="391"/>
      <c r="L29" s="391"/>
      <c r="M29" s="391"/>
      <c r="N29" s="391"/>
      <c r="O29" s="391"/>
      <c r="P29" s="391"/>
      <c r="Q29" s="392"/>
    </row>
    <row r="30" spans="2:48" ht="40.5" customHeight="1" x14ac:dyDescent="0.2">
      <c r="B30" s="319" t="s">
        <v>133</v>
      </c>
      <c r="C30" s="320"/>
      <c r="D30" s="390" t="s">
        <v>134</v>
      </c>
      <c r="E30" s="391"/>
      <c r="F30" s="391"/>
      <c r="G30" s="391"/>
      <c r="H30" s="391"/>
      <c r="I30" s="391"/>
      <c r="J30" s="391"/>
      <c r="K30" s="392"/>
      <c r="L30" s="393" t="s">
        <v>135</v>
      </c>
      <c r="M30" s="394"/>
      <c r="N30" s="395" t="s">
        <v>136</v>
      </c>
      <c r="O30" s="371"/>
      <c r="P30" s="371"/>
      <c r="Q30" s="372"/>
    </row>
    <row r="31" spans="2:48" ht="71.650000000000006" customHeight="1" x14ac:dyDescent="0.2">
      <c r="B31" s="319" t="s">
        <v>137</v>
      </c>
      <c r="C31" s="320"/>
      <c r="D31" s="321" t="s">
        <v>138</v>
      </c>
      <c r="E31" s="322"/>
      <c r="F31" s="322"/>
      <c r="G31" s="322"/>
      <c r="H31" s="322"/>
      <c r="I31" s="322"/>
      <c r="J31" s="322"/>
      <c r="K31" s="322"/>
      <c r="L31" s="322"/>
      <c r="M31" s="322"/>
      <c r="N31" s="322"/>
      <c r="O31" s="322"/>
      <c r="P31" s="322"/>
      <c r="Q31" s="323"/>
    </row>
    <row r="32" spans="2:48" ht="40.5" customHeight="1" x14ac:dyDescent="0.2">
      <c r="B32" s="319" t="s">
        <v>139</v>
      </c>
      <c r="C32" s="320"/>
      <c r="D32" s="321" t="s">
        <v>140</v>
      </c>
      <c r="E32" s="322"/>
      <c r="F32" s="322"/>
      <c r="G32" s="322"/>
      <c r="H32" s="322"/>
      <c r="I32" s="322"/>
      <c r="J32" s="322"/>
      <c r="K32" s="322"/>
      <c r="L32" s="322"/>
      <c r="M32" s="322"/>
      <c r="N32" s="322"/>
      <c r="O32" s="322"/>
      <c r="P32" s="322"/>
      <c r="Q32" s="323"/>
    </row>
    <row r="33" spans="2:48" ht="40.5" customHeight="1" x14ac:dyDescent="0.2">
      <c r="B33" s="319" t="s">
        <v>141</v>
      </c>
      <c r="C33" s="320"/>
      <c r="D33" s="321" t="s">
        <v>142</v>
      </c>
      <c r="E33" s="322"/>
      <c r="F33" s="322"/>
      <c r="G33" s="322"/>
      <c r="H33" s="322"/>
      <c r="I33" s="322"/>
      <c r="J33" s="322"/>
      <c r="K33" s="322"/>
      <c r="L33" s="322"/>
      <c r="M33" s="322"/>
      <c r="N33" s="322"/>
      <c r="O33" s="322"/>
      <c r="P33" s="322"/>
      <c r="Q33" s="323"/>
    </row>
    <row r="34" spans="2:48" ht="40.5" customHeight="1" x14ac:dyDescent="0.2">
      <c r="B34" s="319" t="s">
        <v>143</v>
      </c>
      <c r="C34" s="320"/>
      <c r="D34" s="321" t="s">
        <v>144</v>
      </c>
      <c r="E34" s="322"/>
      <c r="F34" s="322"/>
      <c r="G34" s="322"/>
      <c r="H34" s="322"/>
      <c r="I34" s="322"/>
      <c r="J34" s="322"/>
      <c r="K34" s="322"/>
      <c r="L34" s="322"/>
      <c r="M34" s="322"/>
      <c r="N34" s="322"/>
      <c r="O34" s="322"/>
      <c r="P34" s="322"/>
      <c r="Q34" s="323"/>
    </row>
    <row r="35" spans="2:48" s="2" customFormat="1" ht="4.5" customHeight="1" x14ac:dyDescent="0.2">
      <c r="B35" s="60"/>
      <c r="C35" s="61"/>
      <c r="D35" s="61"/>
      <c r="E35" s="61"/>
      <c r="F35" s="61"/>
      <c r="G35" s="61"/>
      <c r="H35" s="61"/>
      <c r="I35" s="61"/>
      <c r="J35" s="61"/>
      <c r="K35" s="61"/>
      <c r="L35" s="61"/>
      <c r="M35" s="61"/>
      <c r="N35" s="61"/>
      <c r="O35" s="61"/>
      <c r="P35" s="61"/>
      <c r="Q35" s="62"/>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330" t="s">
        <v>145</v>
      </c>
      <c r="C36" s="331"/>
      <c r="D36" s="331"/>
      <c r="E36" s="331"/>
      <c r="F36" s="331"/>
      <c r="G36" s="331"/>
      <c r="H36" s="331"/>
      <c r="I36" s="331"/>
      <c r="J36" s="331"/>
      <c r="K36" s="331"/>
      <c r="L36" s="331"/>
      <c r="M36" s="331"/>
      <c r="N36" s="331"/>
      <c r="O36" s="331"/>
      <c r="P36" s="331"/>
      <c r="Q36" s="332"/>
    </row>
    <row r="37" spans="2:48" s="2" customFormat="1" ht="4.5" customHeight="1" x14ac:dyDescent="0.2">
      <c r="B37" s="57"/>
      <c r="C37" s="58"/>
      <c r="D37" s="58"/>
      <c r="E37" s="58"/>
      <c r="F37" s="58"/>
      <c r="G37" s="58"/>
      <c r="H37" s="58"/>
      <c r="I37" s="58"/>
      <c r="J37" s="58"/>
      <c r="K37" s="58"/>
      <c r="L37" s="58"/>
      <c r="M37" s="58"/>
      <c r="N37" s="58"/>
      <c r="O37" s="58"/>
      <c r="P37" s="58"/>
      <c r="Q37" s="59"/>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319" t="s">
        <v>146</v>
      </c>
      <c r="C38" s="320"/>
      <c r="D38" s="350" t="s">
        <v>147</v>
      </c>
      <c r="E38" s="351"/>
      <c r="F38" s="351"/>
      <c r="G38" s="351"/>
      <c r="H38" s="351"/>
      <c r="I38" s="351"/>
      <c r="J38" s="351"/>
      <c r="K38" s="351"/>
      <c r="L38" s="351"/>
      <c r="M38" s="351"/>
      <c r="N38" s="351"/>
      <c r="O38" s="351"/>
      <c r="P38" s="351"/>
      <c r="Q38" s="352"/>
    </row>
    <row r="39" spans="2:48" ht="6.75" customHeight="1" x14ac:dyDescent="0.2">
      <c r="B39" s="336" t="s">
        <v>148</v>
      </c>
      <c r="C39" s="353"/>
      <c r="D39" s="9"/>
      <c r="E39" s="10"/>
      <c r="F39" s="10"/>
      <c r="G39" s="10"/>
      <c r="H39" s="10"/>
      <c r="I39" s="10"/>
      <c r="J39" s="10"/>
      <c r="K39" s="10"/>
      <c r="L39" s="10"/>
      <c r="M39" s="10"/>
      <c r="N39" s="10"/>
      <c r="O39" s="10"/>
      <c r="P39" s="23"/>
      <c r="Q39" s="24"/>
    </row>
    <row r="40" spans="2:48" ht="17.25" customHeight="1" x14ac:dyDescent="0.2">
      <c r="B40" s="338"/>
      <c r="C40" s="354"/>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338"/>
      <c r="C41" s="354"/>
      <c r="D41" s="11"/>
      <c r="E41" s="13">
        <v>2000</v>
      </c>
      <c r="F41" s="13"/>
      <c r="G41" s="5"/>
      <c r="H41" s="13">
        <v>2008</v>
      </c>
      <c r="I41" s="13"/>
      <c r="J41" s="5"/>
      <c r="K41" s="13">
        <v>2016</v>
      </c>
      <c r="L41" s="13"/>
      <c r="M41" s="5"/>
      <c r="N41" s="13">
        <v>2024</v>
      </c>
      <c r="O41" s="13"/>
      <c r="P41" s="25"/>
      <c r="Q41" s="26"/>
    </row>
    <row r="42" spans="2:48" ht="17.25" customHeight="1" x14ac:dyDescent="0.2">
      <c r="B42" s="338"/>
      <c r="C42" s="354"/>
      <c r="D42" s="11"/>
      <c r="E42" s="13">
        <v>2001</v>
      </c>
      <c r="F42" s="13"/>
      <c r="G42" s="5"/>
      <c r="H42" s="13">
        <v>2009</v>
      </c>
      <c r="I42" s="13"/>
      <c r="J42" s="5"/>
      <c r="K42" s="13">
        <v>2017</v>
      </c>
      <c r="L42" s="13"/>
      <c r="M42" s="5"/>
      <c r="N42" s="13">
        <v>2025</v>
      </c>
      <c r="O42" s="13"/>
      <c r="P42" s="25"/>
      <c r="Q42" s="26"/>
    </row>
    <row r="43" spans="2:48" ht="17.25" customHeight="1" x14ac:dyDescent="0.2">
      <c r="B43" s="338"/>
      <c r="C43" s="354"/>
      <c r="D43" s="11"/>
      <c r="E43" s="13">
        <v>2002</v>
      </c>
      <c r="F43" s="13"/>
      <c r="G43" s="5"/>
      <c r="H43" s="13">
        <v>2010</v>
      </c>
      <c r="I43" s="13"/>
      <c r="J43" s="5"/>
      <c r="K43" s="13">
        <v>2018</v>
      </c>
      <c r="L43" s="13"/>
      <c r="M43" s="5"/>
      <c r="N43" s="13">
        <v>2026</v>
      </c>
      <c r="O43" s="13"/>
      <c r="P43" s="25"/>
      <c r="Q43" s="26"/>
    </row>
    <row r="44" spans="2:48" ht="17.25" customHeight="1" x14ac:dyDescent="0.2">
      <c r="B44" s="338"/>
      <c r="C44" s="354"/>
      <c r="D44" s="11"/>
      <c r="E44" s="13">
        <v>2003</v>
      </c>
      <c r="F44" s="13"/>
      <c r="G44" s="5"/>
      <c r="H44" s="13">
        <v>2011</v>
      </c>
      <c r="I44" s="13"/>
      <c r="J44" s="5"/>
      <c r="K44" s="13">
        <v>2019</v>
      </c>
      <c r="L44" s="13"/>
      <c r="M44" s="5"/>
      <c r="N44" s="13">
        <v>2027</v>
      </c>
      <c r="O44" s="13"/>
      <c r="P44" s="25"/>
      <c r="Q44" s="26"/>
    </row>
    <row r="45" spans="2:48" ht="17.25" customHeight="1" x14ac:dyDescent="0.2">
      <c r="B45" s="338"/>
      <c r="C45" s="354"/>
      <c r="D45" s="11"/>
      <c r="E45" s="13">
        <v>2004</v>
      </c>
      <c r="F45" s="13"/>
      <c r="G45" s="5"/>
      <c r="H45" s="13">
        <v>2012</v>
      </c>
      <c r="I45" s="13"/>
      <c r="J45" s="5"/>
      <c r="K45" s="13">
        <v>2020</v>
      </c>
      <c r="L45" s="13"/>
      <c r="M45" s="5"/>
      <c r="N45" s="13">
        <v>2028</v>
      </c>
      <c r="O45" s="13"/>
      <c r="P45" s="25"/>
      <c r="Q45" s="26"/>
    </row>
    <row r="46" spans="2:48" ht="17.25" customHeight="1" x14ac:dyDescent="0.2">
      <c r="B46" s="338"/>
      <c r="C46" s="354"/>
      <c r="D46" s="11"/>
      <c r="E46" s="13">
        <v>2005</v>
      </c>
      <c r="F46" s="13"/>
      <c r="G46" s="5"/>
      <c r="H46" s="13">
        <v>2013</v>
      </c>
      <c r="I46" s="13"/>
      <c r="J46" s="5"/>
      <c r="K46" s="13">
        <v>2021</v>
      </c>
      <c r="L46" s="13"/>
      <c r="M46" s="5"/>
      <c r="N46" s="13">
        <v>2029</v>
      </c>
      <c r="O46" s="13"/>
      <c r="P46" s="25"/>
      <c r="Q46" s="26"/>
    </row>
    <row r="47" spans="2:48" ht="17.25" customHeight="1" x14ac:dyDescent="0.2">
      <c r="B47" s="338"/>
      <c r="C47" s="354"/>
      <c r="D47" s="11"/>
      <c r="E47" s="13">
        <v>2006</v>
      </c>
      <c r="F47" s="13"/>
      <c r="G47" s="5"/>
      <c r="H47" s="13">
        <v>2014</v>
      </c>
      <c r="I47" s="13"/>
      <c r="J47" s="5"/>
      <c r="K47" s="13">
        <v>2022</v>
      </c>
      <c r="L47" s="13"/>
      <c r="M47" s="5"/>
      <c r="N47" s="13">
        <v>2030</v>
      </c>
      <c r="O47" s="13"/>
      <c r="P47" s="25"/>
      <c r="Q47" s="26"/>
    </row>
    <row r="48" spans="2:48" ht="17.25" customHeight="1" x14ac:dyDescent="0.2">
      <c r="B48" s="338"/>
      <c r="C48" s="354"/>
      <c r="D48" s="11"/>
      <c r="E48" s="13">
        <v>2007</v>
      </c>
      <c r="F48" s="13"/>
      <c r="G48" s="5"/>
      <c r="H48" s="13">
        <v>2015</v>
      </c>
      <c r="I48" s="13"/>
      <c r="J48" s="5"/>
      <c r="K48" s="13">
        <v>2023</v>
      </c>
      <c r="L48" s="13"/>
      <c r="M48" s="5"/>
      <c r="N48" s="13">
        <v>2031</v>
      </c>
      <c r="O48" s="13"/>
      <c r="P48" s="25"/>
      <c r="Q48" s="26"/>
    </row>
    <row r="49" spans="2:48" ht="6.75" customHeight="1" x14ac:dyDescent="0.2">
      <c r="B49" s="355"/>
      <c r="C49" s="356"/>
      <c r="D49" s="12"/>
      <c r="E49" s="4"/>
      <c r="F49" s="6"/>
      <c r="G49" s="6"/>
      <c r="H49" s="6"/>
      <c r="I49" s="6"/>
      <c r="J49" s="6"/>
      <c r="K49" s="6"/>
      <c r="L49" s="7"/>
      <c r="M49" s="7"/>
      <c r="N49" s="6"/>
      <c r="O49" s="6"/>
      <c r="P49" s="27"/>
      <c r="Q49" s="28"/>
    </row>
    <row r="50" spans="2:48" ht="36" customHeight="1" x14ac:dyDescent="0.2">
      <c r="B50" s="319" t="s">
        <v>151</v>
      </c>
      <c r="C50" s="320"/>
      <c r="D50" s="321" t="s">
        <v>152</v>
      </c>
      <c r="E50" s="322"/>
      <c r="F50" s="322"/>
      <c r="G50" s="322"/>
      <c r="H50" s="322"/>
      <c r="I50" s="322"/>
      <c r="J50" s="322"/>
      <c r="K50" s="322"/>
      <c r="L50" s="322"/>
      <c r="M50" s="322"/>
      <c r="N50" s="322"/>
      <c r="O50" s="322"/>
      <c r="P50" s="322"/>
      <c r="Q50" s="323"/>
    </row>
    <row r="51" spans="2:48" ht="36" customHeight="1" x14ac:dyDescent="0.2">
      <c r="B51" s="319" t="s">
        <v>153</v>
      </c>
      <c r="C51" s="320"/>
      <c r="D51" s="321" t="s">
        <v>154</v>
      </c>
      <c r="E51" s="322"/>
      <c r="F51" s="322"/>
      <c r="G51" s="322"/>
      <c r="H51" s="322"/>
      <c r="I51" s="322"/>
      <c r="J51" s="322"/>
      <c r="K51" s="322"/>
      <c r="L51" s="322"/>
      <c r="M51" s="322"/>
      <c r="N51" s="322"/>
      <c r="O51" s="322"/>
      <c r="P51" s="322"/>
      <c r="Q51" s="323"/>
    </row>
    <row r="52" spans="2:48" s="2" customFormat="1" ht="4.5" customHeight="1" x14ac:dyDescent="0.2">
      <c r="B52" s="60"/>
      <c r="C52" s="61"/>
      <c r="D52" s="61"/>
      <c r="E52" s="61"/>
      <c r="F52" s="61"/>
      <c r="G52" s="61"/>
      <c r="H52" s="61"/>
      <c r="I52" s="61"/>
      <c r="J52" s="61"/>
      <c r="K52" s="61"/>
      <c r="L52" s="61"/>
      <c r="M52" s="61"/>
      <c r="N52" s="61"/>
      <c r="O52" s="61"/>
      <c r="P52" s="61"/>
      <c r="Q52" s="62"/>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330" t="s">
        <v>155</v>
      </c>
      <c r="C53" s="331"/>
      <c r="D53" s="331"/>
      <c r="E53" s="331"/>
      <c r="F53" s="331"/>
      <c r="G53" s="331"/>
      <c r="H53" s="331"/>
      <c r="I53" s="331"/>
      <c r="J53" s="331"/>
      <c r="K53" s="331"/>
      <c r="L53" s="331"/>
      <c r="M53" s="331"/>
      <c r="N53" s="331"/>
      <c r="O53" s="331"/>
      <c r="P53" s="331"/>
      <c r="Q53" s="332"/>
    </row>
    <row r="54" spans="2:48" s="2" customFormat="1" ht="4.5" customHeight="1" x14ac:dyDescent="0.2">
      <c r="B54" s="57"/>
      <c r="C54" s="58"/>
      <c r="D54" s="58"/>
      <c r="E54" s="58"/>
      <c r="F54" s="58"/>
      <c r="G54" s="58"/>
      <c r="H54" s="58"/>
      <c r="I54" s="58"/>
      <c r="J54" s="58"/>
      <c r="K54" s="58"/>
      <c r="L54" s="58"/>
      <c r="M54" s="58"/>
      <c r="N54" s="58"/>
      <c r="O54" s="58"/>
      <c r="P54" s="58"/>
      <c r="Q54" s="59"/>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333" t="s">
        <v>156</v>
      </c>
      <c r="C55" s="334"/>
      <c r="D55" s="334"/>
      <c r="E55" s="334"/>
      <c r="F55" s="334"/>
      <c r="G55" s="334"/>
      <c r="H55" s="334"/>
      <c r="I55" s="334"/>
      <c r="J55" s="334"/>
      <c r="K55" s="334"/>
      <c r="L55" s="334"/>
      <c r="M55" s="334"/>
      <c r="N55" s="334"/>
      <c r="O55" s="334"/>
      <c r="P55" s="334"/>
      <c r="Q55" s="335"/>
    </row>
    <row r="56" spans="2:48" s="2" customFormat="1" ht="4.5" customHeight="1" x14ac:dyDescent="0.2">
      <c r="B56" s="60"/>
      <c r="C56" s="61"/>
      <c r="D56" s="61"/>
      <c r="E56" s="61"/>
      <c r="F56" s="61"/>
      <c r="G56" s="61"/>
      <c r="H56" s="61"/>
      <c r="I56" s="61"/>
      <c r="J56" s="61"/>
      <c r="K56" s="61"/>
      <c r="L56" s="61"/>
      <c r="M56" s="61"/>
      <c r="N56" s="61"/>
      <c r="O56" s="61"/>
      <c r="P56" s="61"/>
      <c r="Q56" s="62"/>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330" t="s">
        <v>157</v>
      </c>
      <c r="C57" s="331"/>
      <c r="D57" s="331"/>
      <c r="E57" s="331"/>
      <c r="F57" s="331"/>
      <c r="G57" s="331"/>
      <c r="H57" s="331"/>
      <c r="I57" s="331"/>
      <c r="J57" s="331"/>
      <c r="K57" s="331"/>
      <c r="L57" s="331"/>
      <c r="M57" s="331"/>
      <c r="N57" s="331"/>
      <c r="O57" s="331"/>
      <c r="P57" s="331"/>
      <c r="Q57" s="332"/>
    </row>
    <row r="58" spans="2:48" s="2" customFormat="1" ht="4.5" customHeight="1" x14ac:dyDescent="0.2">
      <c r="B58" s="57"/>
      <c r="C58" s="58"/>
      <c r="D58" s="58"/>
      <c r="E58" s="58"/>
      <c r="F58" s="58"/>
      <c r="G58" s="58"/>
      <c r="H58" s="58"/>
      <c r="I58" s="58"/>
      <c r="J58" s="58"/>
      <c r="K58" s="58"/>
      <c r="L58" s="58"/>
      <c r="M58" s="58"/>
      <c r="N58" s="58"/>
      <c r="O58" s="58"/>
      <c r="P58" s="58"/>
      <c r="Q58" s="59"/>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336" t="s">
        <v>158</v>
      </c>
      <c r="C59" s="337"/>
      <c r="D59" s="342" t="s">
        <v>159</v>
      </c>
      <c r="E59" s="343"/>
      <c r="F59" s="344"/>
      <c r="G59" s="345"/>
      <c r="H59" s="345"/>
      <c r="I59" s="345"/>
      <c r="J59" s="346"/>
      <c r="K59" s="342" t="s">
        <v>1</v>
      </c>
      <c r="L59" s="347"/>
      <c r="M59" s="348"/>
      <c r="N59" s="345"/>
      <c r="O59" s="345"/>
      <c r="P59" s="345"/>
      <c r="Q59" s="349"/>
    </row>
    <row r="60" spans="2:48" ht="27" customHeight="1" x14ac:dyDescent="0.2">
      <c r="B60" s="338"/>
      <c r="C60" s="339"/>
      <c r="D60" s="375" t="s">
        <v>160</v>
      </c>
      <c r="E60" s="376"/>
      <c r="F60" s="324"/>
      <c r="G60" s="325"/>
      <c r="H60" s="325"/>
      <c r="I60" s="325"/>
      <c r="J60" s="326"/>
      <c r="K60" s="327" t="s">
        <v>161</v>
      </c>
      <c r="L60" s="328"/>
      <c r="M60" s="329"/>
      <c r="N60" s="325"/>
      <c r="O60" s="325"/>
      <c r="P60" s="325"/>
      <c r="Q60" s="326"/>
    </row>
    <row r="61" spans="2:48" ht="27" customHeight="1" x14ac:dyDescent="0.2">
      <c r="B61" s="340"/>
      <c r="C61" s="341"/>
      <c r="D61" s="375" t="s">
        <v>162</v>
      </c>
      <c r="E61" s="376"/>
      <c r="F61" s="324"/>
      <c r="G61" s="325"/>
      <c r="H61" s="325"/>
      <c r="I61" s="325"/>
      <c r="J61" s="377"/>
      <c r="K61" s="375" t="s">
        <v>163</v>
      </c>
      <c r="L61" s="328"/>
      <c r="M61" s="329"/>
      <c r="N61" s="325"/>
      <c r="O61" s="325"/>
      <c r="P61" s="325"/>
      <c r="Q61" s="326"/>
    </row>
    <row r="62" spans="2:48" ht="27" customHeight="1" x14ac:dyDescent="0.2">
      <c r="B62" s="373" t="s">
        <v>164</v>
      </c>
      <c r="C62" s="374"/>
      <c r="D62" s="375" t="s">
        <v>159</v>
      </c>
      <c r="E62" s="376"/>
      <c r="F62" s="324"/>
      <c r="G62" s="325"/>
      <c r="H62" s="325"/>
      <c r="I62" s="325"/>
      <c r="J62" s="326"/>
      <c r="K62" s="327" t="s">
        <v>1</v>
      </c>
      <c r="L62" s="328"/>
      <c r="M62" s="329"/>
      <c r="N62" s="325"/>
      <c r="O62" s="325"/>
      <c r="P62" s="325"/>
      <c r="Q62" s="326"/>
    </row>
    <row r="63" spans="2:48" ht="27" customHeight="1" x14ac:dyDescent="0.2">
      <c r="B63" s="338"/>
      <c r="C63" s="339"/>
      <c r="D63" s="375" t="s">
        <v>160</v>
      </c>
      <c r="E63" s="376"/>
      <c r="F63" s="324"/>
      <c r="G63" s="325"/>
      <c r="H63" s="325"/>
      <c r="I63" s="325"/>
      <c r="J63" s="326"/>
      <c r="K63" s="327" t="s">
        <v>161</v>
      </c>
      <c r="L63" s="328"/>
      <c r="M63" s="329"/>
      <c r="N63" s="325"/>
      <c r="O63" s="325"/>
      <c r="P63" s="325"/>
      <c r="Q63" s="326"/>
    </row>
    <row r="64" spans="2:48" ht="27" customHeight="1" x14ac:dyDescent="0.2">
      <c r="B64" s="340"/>
      <c r="C64" s="341"/>
      <c r="D64" s="375" t="s">
        <v>162</v>
      </c>
      <c r="E64" s="376"/>
      <c r="F64" s="324"/>
      <c r="G64" s="325"/>
      <c r="H64" s="325"/>
      <c r="I64" s="325"/>
      <c r="J64" s="326"/>
      <c r="K64" s="327" t="s">
        <v>163</v>
      </c>
      <c r="L64" s="328"/>
      <c r="M64" s="329"/>
      <c r="N64" s="325"/>
      <c r="O64" s="325"/>
      <c r="P64" s="325"/>
      <c r="Q64" s="326"/>
    </row>
    <row r="65" spans="2:17" ht="27" customHeight="1" x14ac:dyDescent="0.2">
      <c r="B65" s="365" t="s">
        <v>165</v>
      </c>
      <c r="C65" s="366"/>
      <c r="D65" s="368" t="s">
        <v>166</v>
      </c>
      <c r="E65" s="369"/>
      <c r="F65" s="369"/>
      <c r="G65" s="369"/>
      <c r="H65" s="369"/>
      <c r="I65" s="369"/>
      <c r="J65" s="369"/>
      <c r="K65" s="369"/>
      <c r="L65" s="369"/>
      <c r="M65" s="369"/>
      <c r="N65" s="369"/>
      <c r="O65" s="369"/>
      <c r="P65" s="369"/>
      <c r="Q65" s="370"/>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B1:AF93"/>
  <sheetViews>
    <sheetView showGridLines="0" topLeftCell="C3" zoomScale="90" zoomScaleNormal="90" workbookViewId="0">
      <selection activeCell="D16" sqref="D16:K16"/>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409" t="s">
        <v>70</v>
      </c>
      <c r="C1" s="410"/>
      <c r="D1" s="413" t="s">
        <v>167</v>
      </c>
      <c r="E1" s="414"/>
      <c r="F1" s="414"/>
      <c r="G1" s="414"/>
      <c r="H1" s="414"/>
      <c r="I1" s="414"/>
      <c r="J1" s="414"/>
      <c r="K1" s="414"/>
      <c r="L1" s="414"/>
      <c r="M1" s="414"/>
      <c r="N1" s="415"/>
      <c r="O1" s="416"/>
      <c r="P1" s="417"/>
      <c r="Q1" s="418"/>
    </row>
    <row r="2" spans="2:17" s="1" customFormat="1" ht="17.25" customHeight="1" x14ac:dyDescent="0.2">
      <c r="B2" s="411"/>
      <c r="C2" s="412"/>
      <c r="D2" s="487" t="s">
        <v>168</v>
      </c>
      <c r="E2" s="488"/>
      <c r="F2" s="488"/>
      <c r="G2" s="488"/>
      <c r="H2" s="488"/>
      <c r="I2" s="488"/>
      <c r="J2" s="488"/>
      <c r="K2" s="488"/>
      <c r="L2" s="488"/>
      <c r="M2" s="488"/>
      <c r="N2" s="489"/>
      <c r="O2" s="419"/>
      <c r="P2" s="420"/>
      <c r="Q2" s="421"/>
    </row>
    <row r="3" spans="2:17" s="1" customFormat="1" ht="17.25" customHeight="1" x14ac:dyDescent="0.2">
      <c r="B3" s="425" t="s">
        <v>73</v>
      </c>
      <c r="C3" s="426"/>
      <c r="D3" s="425" t="s">
        <v>169</v>
      </c>
      <c r="E3" s="427"/>
      <c r="F3" s="427"/>
      <c r="G3" s="427"/>
      <c r="H3" s="427"/>
      <c r="I3" s="427"/>
      <c r="J3" s="427"/>
      <c r="K3" s="427"/>
      <c r="L3" s="427"/>
      <c r="M3" s="427"/>
      <c r="N3" s="426"/>
      <c r="O3" s="425" t="s">
        <v>170</v>
      </c>
      <c r="P3" s="427"/>
      <c r="Q3" s="426"/>
    </row>
    <row r="4" spans="2:17" s="2" customFormat="1" ht="4.5" customHeight="1" x14ac:dyDescent="0.2">
      <c r="B4" s="54"/>
      <c r="C4" s="55"/>
      <c r="D4" s="55"/>
      <c r="E4" s="55"/>
      <c r="F4" s="55"/>
      <c r="G4" s="55"/>
      <c r="H4" s="55"/>
      <c r="I4" s="55"/>
      <c r="J4" s="55"/>
      <c r="K4" s="55"/>
      <c r="L4" s="55"/>
      <c r="M4" s="55"/>
      <c r="N4" s="55"/>
      <c r="O4" s="55"/>
      <c r="P4" s="55"/>
      <c r="Q4" s="56"/>
    </row>
    <row r="5" spans="2:17" ht="24.75" customHeight="1" x14ac:dyDescent="0.2">
      <c r="B5" s="330" t="s">
        <v>76</v>
      </c>
      <c r="C5" s="331"/>
      <c r="D5" s="331"/>
      <c r="E5" s="331"/>
      <c r="F5" s="331"/>
      <c r="G5" s="331"/>
      <c r="H5" s="331"/>
      <c r="I5" s="331"/>
      <c r="J5" s="331"/>
      <c r="K5" s="331"/>
      <c r="L5" s="331"/>
      <c r="M5" s="331"/>
      <c r="N5" s="331"/>
      <c r="O5" s="331"/>
      <c r="P5" s="331"/>
      <c r="Q5" s="332"/>
    </row>
    <row r="6" spans="2:17" s="2" customFormat="1" ht="4.5" customHeight="1" x14ac:dyDescent="0.2">
      <c r="B6" s="54"/>
      <c r="C6" s="55"/>
      <c r="D6" s="55"/>
      <c r="E6" s="55"/>
      <c r="F6" s="55"/>
      <c r="G6" s="55"/>
      <c r="H6" s="55"/>
      <c r="I6" s="55"/>
      <c r="J6" s="55"/>
      <c r="K6" s="55"/>
      <c r="L6" s="55"/>
      <c r="M6" s="55"/>
      <c r="N6" s="55"/>
      <c r="O6" s="55"/>
      <c r="P6" s="55"/>
      <c r="Q6" s="56"/>
    </row>
    <row r="7" spans="2:17" ht="5.0999999999999996" customHeight="1" x14ac:dyDescent="0.2">
      <c r="B7" s="54"/>
      <c r="C7" s="55"/>
      <c r="D7" s="55"/>
      <c r="E7" s="55"/>
      <c r="F7" s="55"/>
      <c r="G7" s="55"/>
      <c r="H7" s="55"/>
      <c r="I7" s="55"/>
      <c r="J7" s="55"/>
      <c r="K7" s="55"/>
      <c r="L7" s="55"/>
      <c r="M7" s="55"/>
      <c r="N7" s="55"/>
      <c r="O7" s="55"/>
      <c r="P7" s="55"/>
      <c r="Q7" s="56"/>
    </row>
    <row r="8" spans="2:17" ht="40.5" customHeight="1" x14ac:dyDescent="0.2">
      <c r="B8" s="319" t="s">
        <v>77</v>
      </c>
      <c r="C8" s="320"/>
      <c r="D8" s="490" t="s">
        <v>171</v>
      </c>
      <c r="E8" s="491"/>
      <c r="F8" s="491"/>
      <c r="G8" s="491"/>
      <c r="H8" s="491"/>
      <c r="I8" s="491"/>
      <c r="J8" s="491"/>
      <c r="K8" s="491"/>
      <c r="L8" s="491"/>
      <c r="M8" s="491"/>
      <c r="N8" s="491"/>
      <c r="O8" s="491"/>
      <c r="P8" s="491"/>
      <c r="Q8" s="492"/>
    </row>
    <row r="9" spans="2:17" ht="40.5" customHeight="1" x14ac:dyDescent="0.2">
      <c r="B9" s="319" t="s">
        <v>79</v>
      </c>
      <c r="C9" s="320"/>
      <c r="D9" s="490" t="s">
        <v>172</v>
      </c>
      <c r="E9" s="491"/>
      <c r="F9" s="491"/>
      <c r="G9" s="491"/>
      <c r="H9" s="491"/>
      <c r="I9" s="491"/>
      <c r="J9" s="491"/>
      <c r="K9" s="491"/>
      <c r="L9" s="491"/>
      <c r="M9" s="491"/>
      <c r="N9" s="491"/>
      <c r="O9" s="491"/>
      <c r="P9" s="491"/>
      <c r="Q9" s="492"/>
    </row>
    <row r="10" spans="2:17" ht="40.5" customHeight="1" x14ac:dyDescent="0.2">
      <c r="B10" s="319" t="s">
        <v>81</v>
      </c>
      <c r="C10" s="320"/>
      <c r="D10" s="490" t="s">
        <v>173</v>
      </c>
      <c r="E10" s="491"/>
      <c r="F10" s="491"/>
      <c r="G10" s="491"/>
      <c r="H10" s="491"/>
      <c r="I10" s="491"/>
      <c r="J10" s="491"/>
      <c r="K10" s="491"/>
      <c r="L10" s="491"/>
      <c r="M10" s="491"/>
      <c r="N10" s="491"/>
      <c r="O10" s="491"/>
      <c r="P10" s="491"/>
      <c r="Q10" s="492"/>
    </row>
    <row r="11" spans="2:17" ht="40.5" customHeight="1" x14ac:dyDescent="0.2">
      <c r="B11" s="319" t="s">
        <v>83</v>
      </c>
      <c r="C11" s="320"/>
      <c r="D11" s="440" t="s">
        <v>174</v>
      </c>
      <c r="E11" s="441"/>
      <c r="F11" s="441"/>
      <c r="G11" s="441"/>
      <c r="H11" s="441"/>
      <c r="I11" s="441"/>
      <c r="J11" s="441"/>
      <c r="K11" s="441"/>
      <c r="L11" s="441"/>
      <c r="M11" s="441"/>
      <c r="N11" s="441"/>
      <c r="O11" s="441"/>
      <c r="P11" s="441"/>
      <c r="Q11" s="442"/>
    </row>
    <row r="12" spans="2:17" ht="40.5" customHeight="1" x14ac:dyDescent="0.2">
      <c r="B12" s="319" t="s">
        <v>85</v>
      </c>
      <c r="C12" s="320"/>
      <c r="D12" s="490"/>
      <c r="E12" s="491"/>
      <c r="F12" s="491"/>
      <c r="G12" s="491"/>
      <c r="H12" s="491"/>
      <c r="I12" s="491"/>
      <c r="J12" s="491"/>
      <c r="K12" s="491"/>
      <c r="L12" s="491"/>
      <c r="M12" s="491"/>
      <c r="N12" s="491"/>
      <c r="O12" s="491"/>
      <c r="P12" s="491"/>
      <c r="Q12" s="492"/>
    </row>
    <row r="13" spans="2:17" s="2" customFormat="1" ht="4.5" customHeight="1" x14ac:dyDescent="0.2">
      <c r="B13" s="54"/>
      <c r="C13" s="55"/>
      <c r="D13" s="63"/>
      <c r="E13" s="63"/>
      <c r="F13" s="63"/>
      <c r="G13" s="63"/>
      <c r="H13" s="63"/>
      <c r="I13" s="63"/>
      <c r="J13" s="63"/>
      <c r="K13" s="63"/>
      <c r="L13" s="63"/>
      <c r="M13" s="63"/>
      <c r="N13" s="63"/>
      <c r="O13" s="63"/>
      <c r="P13" s="63"/>
      <c r="Q13" s="64"/>
    </row>
    <row r="14" spans="2:17" ht="24.75" customHeight="1" x14ac:dyDescent="0.2">
      <c r="B14" s="330" t="s">
        <v>87</v>
      </c>
      <c r="C14" s="331"/>
      <c r="D14" s="331"/>
      <c r="E14" s="331"/>
      <c r="F14" s="331"/>
      <c r="G14" s="331"/>
      <c r="H14" s="331"/>
      <c r="I14" s="331"/>
      <c r="J14" s="331"/>
      <c r="K14" s="331"/>
      <c r="L14" s="331"/>
      <c r="M14" s="331"/>
      <c r="N14" s="331"/>
      <c r="O14" s="331"/>
      <c r="P14" s="331"/>
      <c r="Q14" s="332"/>
    </row>
    <row r="15" spans="2:17" s="2" customFormat="1" ht="4.5" customHeight="1" x14ac:dyDescent="0.2">
      <c r="B15" s="54"/>
      <c r="C15" s="55"/>
      <c r="D15" s="55"/>
      <c r="E15" s="55"/>
      <c r="F15" s="55"/>
      <c r="G15" s="55"/>
      <c r="H15" s="55"/>
      <c r="I15" s="55"/>
      <c r="J15" s="55"/>
      <c r="K15" s="55"/>
      <c r="L15" s="55"/>
      <c r="M15" s="55"/>
      <c r="N15" s="55"/>
      <c r="O15" s="55"/>
      <c r="P15" s="55"/>
      <c r="Q15" s="56"/>
    </row>
    <row r="16" spans="2:17" ht="40.5" customHeight="1" x14ac:dyDescent="0.2">
      <c r="B16" s="319" t="s">
        <v>88</v>
      </c>
      <c r="C16" s="320"/>
      <c r="D16" s="490" t="s">
        <v>291</v>
      </c>
      <c r="E16" s="491"/>
      <c r="F16" s="491"/>
      <c r="G16" s="491"/>
      <c r="H16" s="491"/>
      <c r="I16" s="491"/>
      <c r="J16" s="491"/>
      <c r="K16" s="492"/>
      <c r="L16" s="393" t="s">
        <v>90</v>
      </c>
      <c r="M16" s="396"/>
      <c r="N16" s="500" t="s">
        <v>48</v>
      </c>
      <c r="O16" s="500"/>
      <c r="P16" s="500"/>
      <c r="Q16" s="501"/>
    </row>
    <row r="17" spans="2:17" ht="40.5" customHeight="1" x14ac:dyDescent="0.2">
      <c r="B17" s="319" t="s">
        <v>92</v>
      </c>
      <c r="C17" s="320"/>
      <c r="D17" s="471" t="s">
        <v>175</v>
      </c>
      <c r="E17" s="472"/>
      <c r="F17" s="472"/>
      <c r="G17" s="472"/>
      <c r="H17" s="472"/>
      <c r="I17" s="472"/>
      <c r="J17" s="472"/>
      <c r="K17" s="472"/>
      <c r="L17" s="472"/>
      <c r="M17" s="472"/>
      <c r="N17" s="472"/>
      <c r="O17" s="472"/>
      <c r="P17" s="472"/>
      <c r="Q17" s="473"/>
    </row>
    <row r="18" spans="2:17" ht="40.5" customHeight="1" x14ac:dyDescent="0.2">
      <c r="B18" s="336" t="s">
        <v>94</v>
      </c>
      <c r="C18" s="462"/>
      <c r="D18" s="443" t="s">
        <v>176</v>
      </c>
      <c r="E18" s="444"/>
      <c r="F18" s="444"/>
      <c r="G18" s="444" t="s">
        <v>177</v>
      </c>
      <c r="H18" s="444"/>
      <c r="I18" s="444"/>
      <c r="J18" s="444"/>
      <c r="K18" s="444"/>
      <c r="L18" s="444"/>
      <c r="M18" s="444"/>
      <c r="N18" s="444"/>
      <c r="O18" s="444"/>
      <c r="P18" s="444"/>
      <c r="Q18" s="445"/>
    </row>
    <row r="19" spans="2:17" ht="40.5" customHeight="1" x14ac:dyDescent="0.2">
      <c r="B19" s="338"/>
      <c r="C19" s="463"/>
      <c r="D19" s="502" t="s">
        <v>178</v>
      </c>
      <c r="E19" s="434"/>
      <c r="F19" s="434"/>
      <c r="G19" s="434" t="s">
        <v>179</v>
      </c>
      <c r="H19" s="434"/>
      <c r="I19" s="434"/>
      <c r="J19" s="434"/>
      <c r="K19" s="434"/>
      <c r="L19" s="434"/>
      <c r="M19" s="434"/>
      <c r="N19" s="434"/>
      <c r="O19" s="434"/>
      <c r="P19" s="434"/>
      <c r="Q19" s="436"/>
    </row>
    <row r="20" spans="2:17" ht="40.5" customHeight="1" x14ac:dyDescent="0.2">
      <c r="B20" s="338"/>
      <c r="C20" s="463"/>
      <c r="D20" s="502" t="s">
        <v>180</v>
      </c>
      <c r="E20" s="434"/>
      <c r="F20" s="434"/>
      <c r="G20" s="434" t="s">
        <v>181</v>
      </c>
      <c r="H20" s="434"/>
      <c r="I20" s="434"/>
      <c r="J20" s="434"/>
      <c r="K20" s="434"/>
      <c r="L20" s="434"/>
      <c r="M20" s="434"/>
      <c r="N20" s="434"/>
      <c r="O20" s="434"/>
      <c r="P20" s="434"/>
      <c r="Q20" s="436"/>
    </row>
    <row r="21" spans="2:17" ht="40.5" customHeight="1" x14ac:dyDescent="0.2">
      <c r="B21" s="338"/>
      <c r="C21" s="463"/>
      <c r="D21" s="502" t="s">
        <v>182</v>
      </c>
      <c r="E21" s="434"/>
      <c r="F21" s="434"/>
      <c r="G21" s="434" t="s">
        <v>183</v>
      </c>
      <c r="H21" s="434"/>
      <c r="I21" s="434"/>
      <c r="J21" s="434"/>
      <c r="K21" s="434"/>
      <c r="L21" s="434"/>
      <c r="M21" s="434"/>
      <c r="N21" s="434"/>
      <c r="O21" s="434"/>
      <c r="P21" s="434"/>
      <c r="Q21" s="436"/>
    </row>
    <row r="22" spans="2:17" ht="40.5" customHeight="1" x14ac:dyDescent="0.2">
      <c r="B22" s="338"/>
      <c r="C22" s="463"/>
      <c r="D22" s="502" t="s">
        <v>184</v>
      </c>
      <c r="E22" s="434"/>
      <c r="F22" s="434"/>
      <c r="G22" s="434" t="s">
        <v>185</v>
      </c>
      <c r="H22" s="434"/>
      <c r="I22" s="434"/>
      <c r="J22" s="434"/>
      <c r="K22" s="434"/>
      <c r="L22" s="434"/>
      <c r="M22" s="434"/>
      <c r="N22" s="434"/>
      <c r="O22" s="434"/>
      <c r="P22" s="434"/>
      <c r="Q22" s="436"/>
    </row>
    <row r="23" spans="2:17" ht="40.5" customHeight="1" x14ac:dyDescent="0.2">
      <c r="B23" s="338"/>
      <c r="C23" s="463"/>
      <c r="D23" s="502" t="s">
        <v>186</v>
      </c>
      <c r="E23" s="434"/>
      <c r="F23" s="434"/>
      <c r="G23" s="434" t="s">
        <v>187</v>
      </c>
      <c r="H23" s="434"/>
      <c r="I23" s="434"/>
      <c r="J23" s="434"/>
      <c r="K23" s="434"/>
      <c r="L23" s="434"/>
      <c r="M23" s="434"/>
      <c r="N23" s="434"/>
      <c r="O23" s="434"/>
      <c r="P23" s="434"/>
      <c r="Q23" s="436"/>
    </row>
    <row r="24" spans="2:17" ht="40.5" customHeight="1" x14ac:dyDescent="0.2">
      <c r="B24" s="338"/>
      <c r="C24" s="463"/>
      <c r="D24" s="502" t="s">
        <v>188</v>
      </c>
      <c r="E24" s="434"/>
      <c r="F24" s="434"/>
      <c r="G24" s="434" t="s">
        <v>189</v>
      </c>
      <c r="H24" s="434"/>
      <c r="I24" s="434"/>
      <c r="J24" s="434"/>
      <c r="K24" s="434"/>
      <c r="L24" s="434"/>
      <c r="M24" s="434"/>
      <c r="N24" s="434"/>
      <c r="O24" s="434"/>
      <c r="P24" s="434"/>
      <c r="Q24" s="436"/>
    </row>
    <row r="25" spans="2:17" ht="48" customHeight="1" x14ac:dyDescent="0.2">
      <c r="B25" s="338"/>
      <c r="C25" s="463"/>
      <c r="D25" s="496" t="s">
        <v>190</v>
      </c>
      <c r="E25" s="497"/>
      <c r="F25" s="497"/>
      <c r="G25" s="497" t="s">
        <v>191</v>
      </c>
      <c r="H25" s="497"/>
      <c r="I25" s="497"/>
      <c r="J25" s="497"/>
      <c r="K25" s="497"/>
      <c r="L25" s="497"/>
      <c r="M25" s="497"/>
      <c r="N25" s="497"/>
      <c r="O25" s="497"/>
      <c r="P25" s="497"/>
      <c r="Q25" s="498"/>
    </row>
    <row r="26" spans="2:17" ht="40.5" customHeight="1" x14ac:dyDescent="0.2">
      <c r="B26" s="319" t="s">
        <v>96</v>
      </c>
      <c r="C26" s="320"/>
      <c r="D26" s="494" t="s">
        <v>10</v>
      </c>
      <c r="E26" s="495"/>
      <c r="F26" s="495"/>
      <c r="G26" s="486" t="s">
        <v>98</v>
      </c>
      <c r="H26" s="486"/>
      <c r="I26" s="493" t="s">
        <v>65</v>
      </c>
      <c r="J26" s="493"/>
      <c r="K26" s="493"/>
      <c r="L26" s="486" t="s">
        <v>100</v>
      </c>
      <c r="M26" s="486"/>
      <c r="N26" s="486"/>
      <c r="O26" s="493" t="s">
        <v>66</v>
      </c>
      <c r="P26" s="493"/>
      <c r="Q26" s="499"/>
    </row>
    <row r="27" spans="2:17" ht="40.5" customHeight="1" x14ac:dyDescent="0.2">
      <c r="B27" s="319" t="s">
        <v>102</v>
      </c>
      <c r="C27" s="320"/>
      <c r="D27" s="430" t="s">
        <v>45</v>
      </c>
      <c r="E27" s="431"/>
      <c r="F27" s="431"/>
      <c r="G27" s="431"/>
      <c r="H27" s="431"/>
      <c r="I27" s="432"/>
      <c r="J27" s="403" t="s">
        <v>192</v>
      </c>
      <c r="K27" s="404"/>
      <c r="L27" s="404"/>
      <c r="M27" s="431" t="s">
        <v>48</v>
      </c>
      <c r="N27" s="431"/>
      <c r="O27" s="431"/>
      <c r="P27" s="431"/>
      <c r="Q27" s="432"/>
    </row>
    <row r="28" spans="2:17" ht="40.5" customHeight="1" x14ac:dyDescent="0.2">
      <c r="B28" s="319" t="s">
        <v>106</v>
      </c>
      <c r="C28" s="320"/>
      <c r="D28" s="490" t="s">
        <v>193</v>
      </c>
      <c r="E28" s="491"/>
      <c r="F28" s="491"/>
      <c r="G28" s="491"/>
      <c r="H28" s="491"/>
      <c r="I28" s="491"/>
      <c r="J28" s="491"/>
      <c r="K28" s="491"/>
      <c r="L28" s="378" t="s">
        <v>108</v>
      </c>
      <c r="M28" s="399"/>
      <c r="N28" s="399"/>
      <c r="O28" s="431" t="s">
        <v>2</v>
      </c>
      <c r="P28" s="431"/>
      <c r="Q28" s="432"/>
    </row>
    <row r="29" spans="2:17" ht="44.25" customHeight="1" x14ac:dyDescent="0.2">
      <c r="B29" s="319" t="s">
        <v>110</v>
      </c>
      <c r="C29" s="320"/>
      <c r="D29" s="490" t="s">
        <v>193</v>
      </c>
      <c r="E29" s="491"/>
      <c r="F29" s="491"/>
      <c r="G29" s="491"/>
      <c r="H29" s="491"/>
      <c r="I29" s="491"/>
      <c r="J29" s="491"/>
      <c r="K29" s="491"/>
      <c r="L29" s="491"/>
      <c r="M29" s="491"/>
      <c r="N29" s="491"/>
      <c r="O29" s="491"/>
      <c r="P29" s="491"/>
      <c r="Q29" s="492"/>
    </row>
    <row r="30" spans="2:17" ht="40.5" customHeight="1" x14ac:dyDescent="0.2">
      <c r="B30" s="319" t="s">
        <v>112</v>
      </c>
      <c r="C30" s="320"/>
      <c r="D30" s="430" t="s">
        <v>29</v>
      </c>
      <c r="E30" s="431"/>
      <c r="F30" s="431"/>
      <c r="G30" s="399" t="s">
        <v>114</v>
      </c>
      <c r="H30" s="399"/>
      <c r="I30" s="399"/>
      <c r="J30" s="431" t="s">
        <v>29</v>
      </c>
      <c r="K30" s="431"/>
      <c r="L30" s="432"/>
      <c r="M30" s="378" t="s">
        <v>116</v>
      </c>
      <c r="N30" s="399"/>
      <c r="O30" s="431" t="s">
        <v>194</v>
      </c>
      <c r="P30" s="431"/>
      <c r="Q30" s="432"/>
    </row>
    <row r="31" spans="2:17" ht="40.5" customHeight="1" x14ac:dyDescent="0.2">
      <c r="B31" s="319" t="s">
        <v>118</v>
      </c>
      <c r="C31" s="320"/>
      <c r="D31" s="430" t="s">
        <v>29</v>
      </c>
      <c r="E31" s="431"/>
      <c r="F31" s="431"/>
      <c r="G31" s="431"/>
      <c r="H31" s="431"/>
      <c r="I31" s="431"/>
      <c r="J31" s="431"/>
      <c r="K31" s="431"/>
      <c r="L31" s="431"/>
      <c r="M31" s="431"/>
      <c r="N31" s="431"/>
      <c r="O31" s="431"/>
      <c r="P31" s="431"/>
      <c r="Q31" s="432"/>
    </row>
    <row r="32" spans="2:17" ht="231" customHeight="1" x14ac:dyDescent="0.2">
      <c r="B32" s="433" t="s">
        <v>120</v>
      </c>
      <c r="C32" s="433"/>
      <c r="D32" s="474" t="s">
        <v>195</v>
      </c>
      <c r="E32" s="475"/>
      <c r="F32" s="475"/>
      <c r="G32" s="475"/>
      <c r="H32" s="475"/>
      <c r="I32" s="475"/>
      <c r="J32" s="475"/>
      <c r="K32" s="475"/>
      <c r="L32" s="475"/>
      <c r="M32" s="475"/>
      <c r="N32" s="475"/>
      <c r="O32" s="475"/>
      <c r="P32" s="475"/>
      <c r="Q32" s="476"/>
    </row>
    <row r="33" spans="2:17" ht="327.75" customHeight="1" x14ac:dyDescent="0.2">
      <c r="B33" s="433"/>
      <c r="C33" s="433"/>
      <c r="D33" s="477"/>
      <c r="E33" s="478"/>
      <c r="F33" s="478"/>
      <c r="G33" s="478"/>
      <c r="H33" s="478"/>
      <c r="I33" s="478"/>
      <c r="J33" s="478"/>
      <c r="K33" s="478"/>
      <c r="L33" s="478"/>
      <c r="M33" s="478"/>
      <c r="N33" s="478"/>
      <c r="O33" s="478"/>
      <c r="P33" s="478"/>
      <c r="Q33" s="479"/>
    </row>
    <row r="34" spans="2:17" ht="286.5" customHeight="1" x14ac:dyDescent="0.2">
      <c r="B34" s="433"/>
      <c r="C34" s="433"/>
      <c r="D34" s="503" t="s">
        <v>302</v>
      </c>
      <c r="E34" s="504"/>
      <c r="F34" s="504"/>
      <c r="G34" s="504"/>
      <c r="H34" s="504"/>
      <c r="I34" s="504"/>
      <c r="J34" s="504"/>
      <c r="K34" s="504"/>
      <c r="L34" s="504"/>
      <c r="M34" s="504"/>
      <c r="N34" s="504"/>
      <c r="O34" s="504"/>
      <c r="P34" s="504"/>
      <c r="Q34" s="67"/>
    </row>
    <row r="35" spans="2:17" ht="202.5" customHeight="1" x14ac:dyDescent="0.2">
      <c r="B35" s="433"/>
      <c r="C35" s="433"/>
      <c r="D35" s="503"/>
      <c r="E35" s="504"/>
      <c r="F35" s="504"/>
      <c r="G35" s="504"/>
      <c r="H35" s="504"/>
      <c r="I35" s="504"/>
      <c r="J35" s="504"/>
      <c r="K35" s="504"/>
      <c r="L35" s="504"/>
      <c r="M35" s="504"/>
      <c r="N35" s="504"/>
      <c r="O35" s="504"/>
      <c r="P35" s="504"/>
      <c r="Q35" s="67"/>
    </row>
    <row r="36" spans="2:17" ht="396.75" customHeight="1" x14ac:dyDescent="0.2">
      <c r="B36" s="433"/>
      <c r="C36" s="433"/>
      <c r="D36" s="503"/>
      <c r="E36" s="504"/>
      <c r="F36" s="504"/>
      <c r="G36" s="504"/>
      <c r="H36" s="504"/>
      <c r="I36" s="504"/>
      <c r="J36" s="504"/>
      <c r="K36" s="504"/>
      <c r="L36" s="504"/>
      <c r="M36" s="504"/>
      <c r="N36" s="504"/>
      <c r="O36" s="504"/>
      <c r="P36" s="504"/>
      <c r="Q36" s="67"/>
    </row>
    <row r="37" spans="2:17" ht="351" customHeight="1" x14ac:dyDescent="0.2">
      <c r="B37" s="433"/>
      <c r="C37" s="433"/>
      <c r="D37" s="477" t="s">
        <v>196</v>
      </c>
      <c r="E37" s="478"/>
      <c r="F37" s="478"/>
      <c r="G37" s="478"/>
      <c r="H37" s="478"/>
      <c r="I37" s="478"/>
      <c r="J37" s="478"/>
      <c r="K37" s="478"/>
      <c r="L37" s="478"/>
      <c r="M37" s="478"/>
      <c r="N37" s="478"/>
      <c r="O37" s="478"/>
      <c r="P37" s="478"/>
      <c r="Q37" s="479"/>
    </row>
    <row r="38" spans="2:17" ht="269.25" customHeight="1" x14ac:dyDescent="0.2">
      <c r="B38" s="433"/>
      <c r="C38" s="433"/>
      <c r="D38" s="477" t="s">
        <v>197</v>
      </c>
      <c r="E38" s="478"/>
      <c r="F38" s="478"/>
      <c r="G38" s="478"/>
      <c r="H38" s="478"/>
      <c r="I38" s="478"/>
      <c r="J38" s="478"/>
      <c r="K38" s="478"/>
      <c r="L38" s="478"/>
      <c r="M38" s="478"/>
      <c r="N38" s="478"/>
      <c r="O38" s="478"/>
      <c r="P38" s="478"/>
      <c r="Q38" s="479"/>
    </row>
    <row r="39" spans="2:17" ht="279" customHeight="1" x14ac:dyDescent="0.2">
      <c r="B39" s="433"/>
      <c r="C39" s="433"/>
      <c r="D39" s="505"/>
      <c r="E39" s="506"/>
      <c r="F39" s="506"/>
      <c r="G39" s="506"/>
      <c r="H39" s="506"/>
      <c r="I39" s="506"/>
      <c r="J39" s="506"/>
      <c r="K39" s="506"/>
      <c r="L39" s="506"/>
      <c r="M39" s="506"/>
      <c r="N39" s="506"/>
      <c r="O39" s="506"/>
      <c r="P39" s="506"/>
      <c r="Q39" s="507"/>
    </row>
    <row r="40" spans="2:17" ht="168.75" customHeight="1" x14ac:dyDescent="0.2">
      <c r="B40" s="433"/>
      <c r="C40" s="433"/>
      <c r="D40" s="515" t="s">
        <v>198</v>
      </c>
      <c r="E40" s="516"/>
      <c r="F40" s="516"/>
      <c r="G40" s="516"/>
      <c r="H40" s="516"/>
      <c r="I40" s="516"/>
      <c r="J40" s="516"/>
      <c r="K40" s="516"/>
      <c r="L40" s="516"/>
      <c r="M40" s="516"/>
      <c r="N40" s="516"/>
      <c r="O40" s="516"/>
      <c r="P40" s="516"/>
      <c r="Q40" s="516"/>
    </row>
    <row r="41" spans="2:17" ht="393" customHeight="1" x14ac:dyDescent="0.2">
      <c r="B41" s="433"/>
      <c r="C41" s="433"/>
      <c r="D41" s="517" t="s">
        <v>337</v>
      </c>
      <c r="E41" s="518"/>
      <c r="F41" s="518"/>
      <c r="G41" s="518"/>
      <c r="H41" s="518"/>
      <c r="I41" s="518"/>
      <c r="J41" s="518"/>
      <c r="K41" s="518"/>
      <c r="L41" s="518"/>
      <c r="M41" s="518"/>
      <c r="N41" s="518"/>
      <c r="O41" s="518"/>
      <c r="P41" s="518"/>
      <c r="Q41" s="519"/>
    </row>
    <row r="42" spans="2:17" ht="20.25" customHeight="1" x14ac:dyDescent="0.2">
      <c r="B42" s="336" t="s">
        <v>122</v>
      </c>
      <c r="C42" s="353"/>
      <c r="D42" s="526"/>
      <c r="E42" s="481"/>
      <c r="F42" s="481"/>
      <c r="G42" s="361" t="s">
        <v>124</v>
      </c>
      <c r="H42" s="361"/>
      <c r="I42" s="50" t="s">
        <v>125</v>
      </c>
      <c r="J42" s="378" t="s">
        <v>126</v>
      </c>
      <c r="K42" s="379"/>
      <c r="L42" s="470" t="s">
        <v>127</v>
      </c>
      <c r="M42" s="470"/>
      <c r="N42" s="480" t="s">
        <v>199</v>
      </c>
      <c r="O42" s="481"/>
      <c r="P42" s="481"/>
      <c r="Q42" s="482"/>
    </row>
    <row r="43" spans="2:17" ht="21.75" customHeight="1" x14ac:dyDescent="0.2">
      <c r="B43" s="355"/>
      <c r="C43" s="356"/>
      <c r="D43" s="483"/>
      <c r="E43" s="484"/>
      <c r="F43" s="484"/>
      <c r="G43" s="363"/>
      <c r="H43" s="363"/>
      <c r="I43" s="65"/>
      <c r="J43" s="388"/>
      <c r="K43" s="389"/>
      <c r="L43" s="470"/>
      <c r="M43" s="470"/>
      <c r="N43" s="483"/>
      <c r="O43" s="484"/>
      <c r="P43" s="484"/>
      <c r="Q43" s="485"/>
    </row>
    <row r="44" spans="2:17" ht="3" customHeight="1" x14ac:dyDescent="0.2">
      <c r="B44" s="336" t="s">
        <v>129</v>
      </c>
      <c r="C44" s="353"/>
      <c r="D44" s="33"/>
      <c r="E44" s="32"/>
      <c r="F44" s="31"/>
      <c r="G44" s="30"/>
      <c r="H44" s="30"/>
      <c r="I44" s="29"/>
      <c r="J44" s="34"/>
      <c r="K44" s="34"/>
      <c r="L44" s="35"/>
      <c r="M44" s="35"/>
      <c r="N44" s="31"/>
      <c r="O44" s="31"/>
      <c r="P44" s="32"/>
      <c r="Q44" s="36"/>
    </row>
    <row r="45" spans="2:17" ht="16.5" customHeight="1" x14ac:dyDescent="0.2">
      <c r="B45" s="338"/>
      <c r="C45" s="354"/>
      <c r="D45" s="51">
        <v>2022</v>
      </c>
      <c r="E45" s="52">
        <v>2023</v>
      </c>
      <c r="F45" s="52">
        <v>2024</v>
      </c>
      <c r="G45" s="428">
        <v>2025</v>
      </c>
      <c r="H45" s="429"/>
      <c r="I45" s="52">
        <v>2026</v>
      </c>
      <c r="J45" s="428">
        <v>2027</v>
      </c>
      <c r="K45" s="429"/>
      <c r="L45" s="53">
        <v>2028</v>
      </c>
      <c r="M45" s="428">
        <v>2029</v>
      </c>
      <c r="N45" s="429"/>
      <c r="O45" s="52">
        <v>2030</v>
      </c>
      <c r="P45" s="524" t="s">
        <v>200</v>
      </c>
      <c r="Q45" s="525"/>
    </row>
    <row r="46" spans="2:17" ht="18" customHeight="1" x14ac:dyDescent="0.2">
      <c r="B46" s="338"/>
      <c r="C46" s="354"/>
      <c r="D46" s="66"/>
      <c r="E46" s="37"/>
      <c r="F46" s="37"/>
      <c r="G46" s="38"/>
      <c r="H46" s="38"/>
      <c r="I46" s="39"/>
      <c r="J46" s="40"/>
      <c r="K46" s="41"/>
      <c r="L46" s="42"/>
      <c r="M46" s="42"/>
      <c r="N46" s="43"/>
      <c r="O46" s="41"/>
      <c r="P46" s="508"/>
      <c r="Q46" s="509"/>
    </row>
    <row r="47" spans="2:17" ht="4.5" customHeight="1" x14ac:dyDescent="0.2">
      <c r="B47" s="355"/>
      <c r="C47" s="356"/>
      <c r="D47" s="521"/>
      <c r="E47" s="522"/>
      <c r="F47" s="522"/>
      <c r="G47" s="522"/>
      <c r="H47" s="522"/>
      <c r="I47" s="522"/>
      <c r="J47" s="522"/>
      <c r="K47" s="522"/>
      <c r="L47" s="522"/>
      <c r="M47" s="522"/>
      <c r="N47" s="522"/>
      <c r="O47" s="522"/>
      <c r="P47" s="522"/>
      <c r="Q47" s="523"/>
    </row>
    <row r="48" spans="2:17" ht="40.5" customHeight="1" x14ac:dyDescent="0.2">
      <c r="B48" s="319" t="s">
        <v>131</v>
      </c>
      <c r="C48" s="320"/>
      <c r="D48" s="430" t="s">
        <v>58</v>
      </c>
      <c r="E48" s="431"/>
      <c r="F48" s="431"/>
      <c r="G48" s="431"/>
      <c r="H48" s="431"/>
      <c r="I48" s="431"/>
      <c r="J48" s="399" t="s">
        <v>201</v>
      </c>
      <c r="K48" s="399"/>
      <c r="L48" s="399"/>
      <c r="M48" s="520" t="s">
        <v>202</v>
      </c>
      <c r="N48" s="520"/>
      <c r="O48" s="520"/>
      <c r="P48" s="520"/>
      <c r="Q48" s="389"/>
    </row>
    <row r="49" spans="2:32" ht="40.5" customHeight="1" x14ac:dyDescent="0.2">
      <c r="B49" s="319" t="s">
        <v>133</v>
      </c>
      <c r="C49" s="320"/>
      <c r="D49" s="430" t="s">
        <v>48</v>
      </c>
      <c r="E49" s="431"/>
      <c r="F49" s="431"/>
      <c r="G49" s="431"/>
      <c r="H49" s="431"/>
      <c r="I49" s="431"/>
      <c r="J49" s="431"/>
      <c r="K49" s="432"/>
      <c r="L49" s="470" t="s">
        <v>135</v>
      </c>
      <c r="M49" s="470"/>
      <c r="N49" s="430" t="s">
        <v>48</v>
      </c>
      <c r="O49" s="431"/>
      <c r="P49" s="431"/>
      <c r="Q49" s="432"/>
    </row>
    <row r="50" spans="2:32" ht="40.5" customHeight="1" x14ac:dyDescent="0.2">
      <c r="B50" s="319" t="s">
        <v>137</v>
      </c>
      <c r="C50" s="320"/>
      <c r="D50" s="430" t="s">
        <v>48</v>
      </c>
      <c r="E50" s="431"/>
      <c r="F50" s="431"/>
      <c r="G50" s="431"/>
      <c r="H50" s="431"/>
      <c r="I50" s="431"/>
      <c r="J50" s="431"/>
      <c r="K50" s="431"/>
      <c r="L50" s="431"/>
      <c r="M50" s="431"/>
      <c r="N50" s="431"/>
      <c r="O50" s="431"/>
      <c r="P50" s="431"/>
      <c r="Q50" s="432"/>
    </row>
    <row r="51" spans="2:32" ht="40.5" customHeight="1" x14ac:dyDescent="0.2">
      <c r="B51" s="319" t="s">
        <v>139</v>
      </c>
      <c r="C51" s="320"/>
      <c r="D51" s="440" t="s">
        <v>203</v>
      </c>
      <c r="E51" s="441"/>
      <c r="F51" s="441"/>
      <c r="G51" s="441"/>
      <c r="H51" s="441"/>
      <c r="I51" s="441"/>
      <c r="J51" s="441"/>
      <c r="K51" s="441"/>
      <c r="L51" s="441"/>
      <c r="M51" s="441"/>
      <c r="N51" s="441"/>
      <c r="O51" s="441"/>
      <c r="P51" s="441"/>
      <c r="Q51" s="442"/>
    </row>
    <row r="52" spans="2:32" ht="40.5" customHeight="1" x14ac:dyDescent="0.2">
      <c r="B52" s="319" t="s">
        <v>141</v>
      </c>
      <c r="C52" s="320"/>
      <c r="D52" s="443" t="s">
        <v>204</v>
      </c>
      <c r="E52" s="444"/>
      <c r="F52" s="444"/>
      <c r="G52" s="444"/>
      <c r="H52" s="444"/>
      <c r="I52" s="444"/>
      <c r="J52" s="444"/>
      <c r="K52" s="444"/>
      <c r="L52" s="444"/>
      <c r="M52" s="444"/>
      <c r="N52" s="444"/>
      <c r="O52" s="444"/>
      <c r="P52" s="444"/>
      <c r="Q52" s="445"/>
    </row>
    <row r="53" spans="2:32" ht="218.25" customHeight="1" x14ac:dyDescent="0.2">
      <c r="B53" s="439" t="s">
        <v>143</v>
      </c>
      <c r="C53" s="439"/>
      <c r="D53" s="468" t="s">
        <v>342</v>
      </c>
      <c r="E53" s="468"/>
      <c r="F53" s="468"/>
      <c r="G53" s="468"/>
      <c r="H53" s="468"/>
      <c r="I53" s="468"/>
      <c r="J53" s="468"/>
      <c r="K53" s="468"/>
      <c r="L53" s="468"/>
      <c r="M53" s="468"/>
      <c r="N53" s="468"/>
      <c r="O53" s="468"/>
      <c r="P53" s="468"/>
      <c r="Q53" s="469"/>
    </row>
    <row r="54" spans="2:32" ht="49.5" customHeight="1" x14ac:dyDescent="0.2">
      <c r="B54" s="439"/>
      <c r="C54" s="439"/>
      <c r="D54" s="435" t="s">
        <v>205</v>
      </c>
      <c r="E54" s="435"/>
      <c r="F54" s="434" t="s">
        <v>206</v>
      </c>
      <c r="G54" s="434"/>
      <c r="H54" s="434"/>
      <c r="I54" s="434"/>
      <c r="J54" s="434"/>
      <c r="K54" s="434"/>
      <c r="L54" s="434"/>
      <c r="M54" s="434"/>
      <c r="N54" s="434"/>
      <c r="O54" s="434"/>
      <c r="P54" s="434"/>
      <c r="Q54" s="436"/>
      <c r="S54" s="434"/>
      <c r="T54" s="434"/>
      <c r="U54" s="434"/>
      <c r="V54" s="434"/>
      <c r="W54" s="434"/>
      <c r="X54" s="434"/>
      <c r="Y54" s="434"/>
      <c r="Z54" s="434"/>
      <c r="AA54" s="434"/>
      <c r="AB54" s="434"/>
      <c r="AC54" s="434"/>
      <c r="AD54" s="434"/>
      <c r="AE54" s="434"/>
      <c r="AF54" s="434"/>
    </row>
    <row r="55" spans="2:32" ht="38.25" customHeight="1" x14ac:dyDescent="0.2">
      <c r="B55" s="439"/>
      <c r="C55" s="439"/>
      <c r="D55" s="435" t="s">
        <v>207</v>
      </c>
      <c r="E55" s="435"/>
      <c r="F55" s="434" t="s">
        <v>341</v>
      </c>
      <c r="G55" s="434"/>
      <c r="H55" s="434"/>
      <c r="I55" s="434"/>
      <c r="J55" s="434"/>
      <c r="K55" s="434"/>
      <c r="L55" s="434"/>
      <c r="M55" s="434"/>
      <c r="N55" s="434"/>
      <c r="O55" s="434"/>
      <c r="P55" s="434"/>
      <c r="Q55" s="436"/>
      <c r="S55" s="434"/>
      <c r="T55" s="434"/>
      <c r="U55" s="434"/>
      <c r="V55" s="434"/>
      <c r="W55" s="434"/>
      <c r="X55" s="434"/>
      <c r="Y55" s="434"/>
      <c r="Z55" s="434"/>
      <c r="AA55" s="434"/>
      <c r="AB55" s="434"/>
      <c r="AC55" s="434"/>
      <c r="AD55" s="434"/>
      <c r="AE55" s="434"/>
      <c r="AF55" s="434"/>
    </row>
    <row r="56" spans="2:32" ht="177.6" customHeight="1" x14ac:dyDescent="0.2">
      <c r="B56" s="439"/>
      <c r="C56" s="439"/>
      <c r="D56" s="477" t="s">
        <v>208</v>
      </c>
      <c r="E56" s="478"/>
      <c r="F56" s="504" t="s">
        <v>338</v>
      </c>
      <c r="G56" s="504"/>
      <c r="H56" s="504"/>
      <c r="I56" s="504"/>
      <c r="J56" s="504"/>
      <c r="K56" s="504"/>
      <c r="L56" s="504"/>
      <c r="M56" s="504"/>
      <c r="N56" s="504"/>
      <c r="O56" s="504"/>
      <c r="P56" s="504"/>
      <c r="Q56" s="510"/>
      <c r="S56" s="434"/>
      <c r="T56" s="434"/>
      <c r="U56" s="434"/>
      <c r="V56" s="434"/>
      <c r="W56" s="434"/>
      <c r="X56" s="434"/>
      <c r="Y56" s="434"/>
      <c r="Z56" s="434"/>
      <c r="AA56" s="434"/>
      <c r="AB56" s="434"/>
      <c r="AC56" s="434"/>
      <c r="AD56" s="434"/>
      <c r="AE56" s="434"/>
      <c r="AF56" s="434"/>
    </row>
    <row r="57" spans="2:32" ht="90" customHeight="1" x14ac:dyDescent="0.2">
      <c r="B57" s="439"/>
      <c r="C57" s="439"/>
      <c r="D57" s="477"/>
      <c r="E57" s="478"/>
      <c r="F57" s="504" t="s">
        <v>339</v>
      </c>
      <c r="G57" s="504"/>
      <c r="H57" s="504"/>
      <c r="I57" s="504"/>
      <c r="J57" s="504"/>
      <c r="K57" s="504"/>
      <c r="L57" s="504"/>
      <c r="M57" s="504"/>
      <c r="N57" s="504"/>
      <c r="O57" s="504"/>
      <c r="P57" s="504"/>
      <c r="Q57" s="510"/>
      <c r="S57" s="434"/>
      <c r="T57" s="434"/>
      <c r="U57" s="434"/>
      <c r="V57" s="434"/>
      <c r="W57" s="434"/>
      <c r="X57" s="434"/>
      <c r="Y57" s="434"/>
      <c r="Z57" s="434"/>
      <c r="AA57" s="434"/>
      <c r="AB57" s="434"/>
      <c r="AC57" s="434"/>
      <c r="AD57" s="434"/>
      <c r="AE57" s="434"/>
      <c r="AF57" s="434"/>
    </row>
    <row r="58" spans="2:32" ht="260.25" customHeight="1" x14ac:dyDescent="0.2">
      <c r="B58" s="439"/>
      <c r="C58" s="439"/>
      <c r="D58" s="477"/>
      <c r="E58" s="478"/>
      <c r="F58" s="511" t="s">
        <v>345</v>
      </c>
      <c r="G58" s="504"/>
      <c r="H58" s="504"/>
      <c r="I58" s="504"/>
      <c r="J58" s="504"/>
      <c r="K58" s="504"/>
      <c r="L58" s="504"/>
      <c r="M58" s="504"/>
      <c r="N58" s="504"/>
      <c r="O58" s="504"/>
      <c r="P58" s="504"/>
      <c r="Q58" s="510"/>
      <c r="S58" s="434"/>
      <c r="T58" s="434"/>
      <c r="U58" s="434"/>
      <c r="V58" s="434"/>
      <c r="W58" s="434"/>
      <c r="X58" s="434"/>
      <c r="Y58" s="434"/>
      <c r="Z58" s="434"/>
      <c r="AA58" s="434"/>
      <c r="AB58" s="434"/>
      <c r="AC58" s="434"/>
      <c r="AD58" s="434"/>
      <c r="AE58" s="434"/>
      <c r="AF58" s="434"/>
    </row>
    <row r="59" spans="2:32" ht="285" customHeight="1" x14ac:dyDescent="0.2">
      <c r="B59" s="439"/>
      <c r="C59" s="439"/>
      <c r="D59" s="477"/>
      <c r="E59" s="478"/>
      <c r="F59" s="504" t="s">
        <v>356</v>
      </c>
      <c r="G59" s="504"/>
      <c r="H59" s="504"/>
      <c r="I59" s="504"/>
      <c r="J59" s="504"/>
      <c r="K59" s="504"/>
      <c r="L59" s="504"/>
      <c r="M59" s="504"/>
      <c r="N59" s="504"/>
      <c r="O59" s="504"/>
      <c r="P59" s="504"/>
      <c r="Q59" s="510"/>
      <c r="S59" s="434"/>
      <c r="T59" s="434"/>
      <c r="U59" s="434"/>
      <c r="V59" s="434"/>
      <c r="W59" s="434"/>
      <c r="X59" s="434"/>
      <c r="Y59" s="434"/>
      <c r="Z59" s="434"/>
      <c r="AA59" s="434"/>
      <c r="AB59" s="434"/>
      <c r="AC59" s="434"/>
      <c r="AD59" s="434"/>
      <c r="AE59" s="434"/>
      <c r="AF59" s="434"/>
    </row>
    <row r="60" spans="2:32" ht="98.45" customHeight="1" x14ac:dyDescent="0.2">
      <c r="B60" s="439"/>
      <c r="C60" s="439"/>
      <c r="D60" s="477"/>
      <c r="E60" s="478"/>
      <c r="F60" s="511" t="s">
        <v>344</v>
      </c>
      <c r="G60" s="504"/>
      <c r="H60" s="504"/>
      <c r="I60" s="504"/>
      <c r="J60" s="504"/>
      <c r="K60" s="504"/>
      <c r="L60" s="504"/>
      <c r="M60" s="504"/>
      <c r="N60" s="504"/>
      <c r="O60" s="504"/>
      <c r="P60" s="504"/>
      <c r="Q60" s="510"/>
      <c r="S60" s="434"/>
      <c r="T60" s="434"/>
      <c r="U60" s="434"/>
      <c r="V60" s="434"/>
      <c r="W60" s="434"/>
      <c r="X60" s="434"/>
      <c r="Y60" s="434"/>
      <c r="Z60" s="434"/>
      <c r="AA60" s="434"/>
      <c r="AB60" s="434"/>
      <c r="AC60" s="434"/>
      <c r="AD60" s="434"/>
      <c r="AE60" s="434"/>
      <c r="AF60" s="434"/>
    </row>
    <row r="61" spans="2:32" ht="189.75" customHeight="1" x14ac:dyDescent="0.2">
      <c r="B61" s="439"/>
      <c r="C61" s="439"/>
      <c r="D61" s="477"/>
      <c r="E61" s="478"/>
      <c r="F61" s="511" t="s">
        <v>340</v>
      </c>
      <c r="G61" s="511"/>
      <c r="H61" s="511"/>
      <c r="I61" s="511"/>
      <c r="J61" s="511"/>
      <c r="K61" s="511"/>
      <c r="L61" s="511"/>
      <c r="M61" s="511"/>
      <c r="N61" s="511"/>
      <c r="O61" s="511"/>
      <c r="P61" s="511"/>
      <c r="Q61" s="512"/>
      <c r="S61" s="5"/>
      <c r="T61" s="5"/>
      <c r="U61" s="5"/>
      <c r="V61" s="5"/>
      <c r="W61" s="5"/>
      <c r="X61" s="5"/>
      <c r="Y61" s="5"/>
      <c r="Z61" s="5"/>
      <c r="AA61" s="5"/>
      <c r="AB61" s="5"/>
      <c r="AC61" s="5"/>
      <c r="AD61" s="5"/>
      <c r="AE61" s="5"/>
      <c r="AF61" s="5"/>
    </row>
    <row r="62" spans="2:32" ht="253.5" customHeight="1" x14ac:dyDescent="0.2">
      <c r="B62" s="439"/>
      <c r="C62" s="439"/>
      <c r="D62" s="513"/>
      <c r="E62" s="514"/>
      <c r="F62" s="497" t="s">
        <v>343</v>
      </c>
      <c r="G62" s="497"/>
      <c r="H62" s="497"/>
      <c r="I62" s="497"/>
      <c r="J62" s="497"/>
      <c r="K62" s="497"/>
      <c r="L62" s="497"/>
      <c r="M62" s="497"/>
      <c r="N62" s="497"/>
      <c r="O62" s="497"/>
      <c r="P62" s="497"/>
      <c r="Q62" s="498"/>
      <c r="S62" s="5"/>
      <c r="T62" s="5"/>
      <c r="U62" s="5"/>
      <c r="V62" s="5"/>
      <c r="W62" s="5"/>
      <c r="X62" s="5"/>
      <c r="Y62" s="5"/>
      <c r="Z62" s="5"/>
      <c r="AA62" s="5"/>
      <c r="AB62" s="5"/>
      <c r="AC62" s="5"/>
      <c r="AD62" s="5"/>
      <c r="AE62" s="5"/>
      <c r="AF62" s="5"/>
    </row>
    <row r="63" spans="2:32" s="2" customFormat="1" ht="4.5" customHeight="1" x14ac:dyDescent="0.2">
      <c r="B63" s="54"/>
      <c r="C63" s="55"/>
      <c r="D63" s="61"/>
      <c r="E63" s="61"/>
      <c r="F63" s="61"/>
      <c r="G63" s="61"/>
      <c r="H63" s="61"/>
      <c r="I63" s="61"/>
      <c r="J63" s="61"/>
      <c r="K63" s="61"/>
      <c r="L63" s="61"/>
      <c r="M63" s="61"/>
      <c r="N63" s="61"/>
      <c r="O63" s="61"/>
      <c r="P63" s="61"/>
      <c r="Q63" s="62"/>
    </row>
    <row r="64" spans="2:32" ht="24.75" customHeight="1" x14ac:dyDescent="0.2">
      <c r="B64" s="330" t="s">
        <v>145</v>
      </c>
      <c r="C64" s="331"/>
      <c r="D64" s="331"/>
      <c r="E64" s="331"/>
      <c r="F64" s="331"/>
      <c r="G64" s="331"/>
      <c r="H64" s="331"/>
      <c r="I64" s="331"/>
      <c r="J64" s="331"/>
      <c r="K64" s="331"/>
      <c r="L64" s="331"/>
      <c r="M64" s="331"/>
      <c r="N64" s="331"/>
      <c r="O64" s="331"/>
      <c r="P64" s="331"/>
      <c r="Q64" s="332"/>
    </row>
    <row r="65" spans="2:17" s="2" customFormat="1" ht="4.5" customHeight="1" x14ac:dyDescent="0.2">
      <c r="B65" s="54"/>
      <c r="C65" s="55"/>
      <c r="D65" s="55"/>
      <c r="E65" s="55"/>
      <c r="F65" s="55"/>
      <c r="G65" s="55"/>
      <c r="H65" s="55"/>
      <c r="I65" s="55"/>
      <c r="J65" s="55"/>
      <c r="K65" s="55"/>
      <c r="L65" s="55"/>
      <c r="M65" s="55"/>
      <c r="N65" s="55"/>
      <c r="O65" s="55"/>
      <c r="P65" s="55"/>
      <c r="Q65" s="56"/>
    </row>
    <row r="66" spans="2:17" ht="40.5" customHeight="1" x14ac:dyDescent="0.2">
      <c r="B66" s="319" t="s">
        <v>146</v>
      </c>
      <c r="C66" s="320"/>
      <c r="D66" s="430"/>
      <c r="E66" s="431"/>
      <c r="F66" s="431"/>
      <c r="G66" s="431"/>
      <c r="H66" s="431"/>
      <c r="I66" s="431"/>
      <c r="J66" s="431"/>
      <c r="K66" s="431"/>
      <c r="L66" s="431"/>
      <c r="M66" s="431"/>
      <c r="N66" s="431"/>
      <c r="O66" s="431"/>
      <c r="P66" s="431"/>
      <c r="Q66" s="432"/>
    </row>
    <row r="67" spans="2:17" ht="6.75" customHeight="1" x14ac:dyDescent="0.2">
      <c r="B67" s="336" t="s">
        <v>148</v>
      </c>
      <c r="C67" s="353"/>
      <c r="D67" s="9"/>
      <c r="E67" s="10"/>
      <c r="F67" s="10"/>
      <c r="G67" s="10"/>
      <c r="H67" s="10"/>
      <c r="I67" s="10"/>
      <c r="J67" s="10"/>
      <c r="K67" s="10"/>
      <c r="L67" s="10"/>
      <c r="M67" s="10"/>
      <c r="N67" s="10"/>
      <c r="O67" s="10"/>
      <c r="P67" s="198"/>
      <c r="Q67" s="199"/>
    </row>
    <row r="68" spans="2:17" ht="17.25" customHeight="1" x14ac:dyDescent="0.2">
      <c r="B68" s="338"/>
      <c r="C68" s="354"/>
      <c r="D68" s="11"/>
      <c r="E68" s="13" t="s">
        <v>149</v>
      </c>
      <c r="F68" s="13" t="s">
        <v>150</v>
      </c>
      <c r="G68" s="5"/>
      <c r="H68" s="13" t="s">
        <v>126</v>
      </c>
      <c r="I68" s="13" t="s">
        <v>150</v>
      </c>
      <c r="J68" s="5"/>
      <c r="K68" s="13" t="s">
        <v>126</v>
      </c>
      <c r="L68" s="13" t="s">
        <v>150</v>
      </c>
      <c r="M68" s="5"/>
      <c r="N68" s="13" t="s">
        <v>126</v>
      </c>
      <c r="O68" s="13" t="s">
        <v>150</v>
      </c>
      <c r="P68" s="5"/>
      <c r="Q68" s="197"/>
    </row>
    <row r="69" spans="2:17" ht="17.25" customHeight="1" x14ac:dyDescent="0.2">
      <c r="B69" s="338"/>
      <c r="C69" s="354"/>
      <c r="D69" s="11"/>
      <c r="E69" s="13">
        <v>2000</v>
      </c>
      <c r="F69" s="203" t="s">
        <v>48</v>
      </c>
      <c r="G69" s="5"/>
      <c r="H69" s="13">
        <v>2008</v>
      </c>
      <c r="I69" s="203" t="s">
        <v>48</v>
      </c>
      <c r="J69" s="5"/>
      <c r="K69" s="13">
        <v>2016</v>
      </c>
      <c r="L69" s="203">
        <v>0</v>
      </c>
      <c r="M69" s="5"/>
      <c r="N69" s="13">
        <v>2024</v>
      </c>
      <c r="O69" s="13"/>
      <c r="P69" s="5"/>
      <c r="Q69" s="197"/>
    </row>
    <row r="70" spans="2:17" ht="17.25" customHeight="1" x14ac:dyDescent="0.2">
      <c r="B70" s="338"/>
      <c r="C70" s="354"/>
      <c r="D70" s="11"/>
      <c r="E70" s="13">
        <v>2001</v>
      </c>
      <c r="F70" s="203" t="s">
        <v>48</v>
      </c>
      <c r="G70" s="5"/>
      <c r="H70" s="13">
        <v>2009</v>
      </c>
      <c r="I70" s="203" t="s">
        <v>48</v>
      </c>
      <c r="J70" s="5"/>
      <c r="K70" s="13">
        <v>2017</v>
      </c>
      <c r="L70" s="203">
        <v>0</v>
      </c>
      <c r="M70" s="5"/>
      <c r="N70" s="13">
        <v>2025</v>
      </c>
      <c r="O70" s="13"/>
      <c r="P70" s="5"/>
      <c r="Q70" s="197"/>
    </row>
    <row r="71" spans="2:17" ht="17.25" customHeight="1" x14ac:dyDescent="0.2">
      <c r="B71" s="338"/>
      <c r="C71" s="354"/>
      <c r="D71" s="11"/>
      <c r="E71" s="13">
        <v>2002</v>
      </c>
      <c r="F71" s="203" t="s">
        <v>48</v>
      </c>
      <c r="G71" s="5"/>
      <c r="H71" s="13">
        <v>2010</v>
      </c>
      <c r="I71" s="203" t="s">
        <v>48</v>
      </c>
      <c r="J71" s="5"/>
      <c r="K71" s="13">
        <v>2018</v>
      </c>
      <c r="L71" s="203">
        <v>0</v>
      </c>
      <c r="M71" s="5"/>
      <c r="N71" s="13">
        <v>2026</v>
      </c>
      <c r="O71" s="13"/>
      <c r="P71" s="5"/>
      <c r="Q71" s="197"/>
    </row>
    <row r="72" spans="2:17" ht="17.25" customHeight="1" x14ac:dyDescent="0.2">
      <c r="B72" s="338"/>
      <c r="C72" s="354"/>
      <c r="D72" s="11"/>
      <c r="E72" s="13">
        <v>2003</v>
      </c>
      <c r="F72" s="203" t="s">
        <v>48</v>
      </c>
      <c r="G72" s="5"/>
      <c r="H72" s="13">
        <v>2011</v>
      </c>
      <c r="I72" s="203">
        <v>0</v>
      </c>
      <c r="J72" s="5"/>
      <c r="K72" s="13">
        <v>2019</v>
      </c>
      <c r="L72" s="203">
        <v>0</v>
      </c>
      <c r="M72" s="5"/>
      <c r="N72" s="13">
        <v>2027</v>
      </c>
      <c r="O72" s="13"/>
      <c r="P72" s="5"/>
      <c r="Q72" s="197"/>
    </row>
    <row r="73" spans="2:17" ht="17.25" customHeight="1" x14ac:dyDescent="0.2">
      <c r="B73" s="338"/>
      <c r="C73" s="354"/>
      <c r="D73" s="11"/>
      <c r="E73" s="13">
        <v>2004</v>
      </c>
      <c r="F73" s="203" t="s">
        <v>48</v>
      </c>
      <c r="G73" s="5"/>
      <c r="H73" s="13">
        <v>2012</v>
      </c>
      <c r="I73" s="203">
        <v>0</v>
      </c>
      <c r="J73" s="5"/>
      <c r="K73" s="13">
        <v>2020</v>
      </c>
      <c r="L73" s="203">
        <v>0</v>
      </c>
      <c r="M73" s="5"/>
      <c r="N73" s="13">
        <v>2028</v>
      </c>
      <c r="O73" s="13"/>
      <c r="P73" s="5"/>
      <c r="Q73" s="197"/>
    </row>
    <row r="74" spans="2:17" ht="17.25" customHeight="1" x14ac:dyDescent="0.2">
      <c r="B74" s="338"/>
      <c r="C74" s="354"/>
      <c r="D74" s="11"/>
      <c r="E74" s="13">
        <v>2005</v>
      </c>
      <c r="F74" s="203" t="s">
        <v>48</v>
      </c>
      <c r="G74" s="5"/>
      <c r="H74" s="13">
        <v>2013</v>
      </c>
      <c r="I74" s="203">
        <v>0</v>
      </c>
      <c r="J74" s="5"/>
      <c r="K74" s="13">
        <v>2021</v>
      </c>
      <c r="L74" s="203">
        <v>0</v>
      </c>
      <c r="M74" s="5"/>
      <c r="N74" s="13">
        <v>2029</v>
      </c>
      <c r="O74" s="13"/>
      <c r="P74" s="5"/>
      <c r="Q74" s="197"/>
    </row>
    <row r="75" spans="2:17" ht="17.25" customHeight="1" x14ac:dyDescent="0.2">
      <c r="B75" s="338"/>
      <c r="C75" s="354"/>
      <c r="D75" s="11"/>
      <c r="E75" s="13">
        <v>2006</v>
      </c>
      <c r="F75" s="203" t="s">
        <v>48</v>
      </c>
      <c r="G75" s="5"/>
      <c r="H75" s="13">
        <v>2014</v>
      </c>
      <c r="I75" s="203">
        <v>0</v>
      </c>
      <c r="J75" s="5"/>
      <c r="K75" s="13">
        <v>2022</v>
      </c>
      <c r="L75" s="203">
        <v>0</v>
      </c>
      <c r="M75" s="5"/>
      <c r="N75" s="13">
        <v>2030</v>
      </c>
      <c r="O75" s="13"/>
      <c r="P75" s="5"/>
      <c r="Q75" s="197"/>
    </row>
    <row r="76" spans="2:17" ht="17.25" customHeight="1" x14ac:dyDescent="0.2">
      <c r="B76" s="338"/>
      <c r="C76" s="354"/>
      <c r="D76" s="11"/>
      <c r="E76" s="13">
        <v>2007</v>
      </c>
      <c r="F76" s="203" t="s">
        <v>48</v>
      </c>
      <c r="G76" s="5"/>
      <c r="H76" s="13">
        <v>2015</v>
      </c>
      <c r="I76" s="203">
        <v>0</v>
      </c>
      <c r="J76" s="5"/>
      <c r="K76" s="13">
        <v>2023</v>
      </c>
      <c r="L76" s="203"/>
      <c r="M76" s="5"/>
      <c r="N76" s="13">
        <v>2031</v>
      </c>
      <c r="O76" s="13"/>
      <c r="P76" s="5"/>
      <c r="Q76" s="197"/>
    </row>
    <row r="77" spans="2:17" ht="6.75" customHeight="1" x14ac:dyDescent="0.2">
      <c r="B77" s="355"/>
      <c r="C77" s="356"/>
      <c r="D77" s="12"/>
      <c r="E77" s="4"/>
      <c r="F77" s="6"/>
      <c r="G77" s="6"/>
      <c r="H77" s="6"/>
      <c r="I77" s="6"/>
      <c r="J77" s="6"/>
      <c r="K77" s="6"/>
      <c r="L77" s="7"/>
      <c r="M77" s="7"/>
      <c r="N77" s="6"/>
      <c r="O77" s="6"/>
      <c r="P77" s="6"/>
      <c r="Q77" s="204"/>
    </row>
    <row r="78" spans="2:17" ht="36" customHeight="1" x14ac:dyDescent="0.2">
      <c r="B78" s="319" t="s">
        <v>151</v>
      </c>
      <c r="C78" s="320"/>
      <c r="D78" s="440" t="s">
        <v>29</v>
      </c>
      <c r="E78" s="441"/>
      <c r="F78" s="441"/>
      <c r="G78" s="441"/>
      <c r="H78" s="441"/>
      <c r="I78" s="441"/>
      <c r="J78" s="441"/>
      <c r="K78" s="441"/>
      <c r="L78" s="441"/>
      <c r="M78" s="441"/>
      <c r="N78" s="441"/>
      <c r="O78" s="441"/>
      <c r="P78" s="441"/>
      <c r="Q78" s="442"/>
    </row>
    <row r="79" spans="2:17" ht="36" customHeight="1" x14ac:dyDescent="0.2">
      <c r="B79" s="439" t="s">
        <v>153</v>
      </c>
      <c r="C79" s="439"/>
      <c r="D79" s="440" t="s">
        <v>209</v>
      </c>
      <c r="E79" s="441"/>
      <c r="F79" s="441"/>
      <c r="G79" s="441"/>
      <c r="H79" s="441"/>
      <c r="I79" s="441"/>
      <c r="J79" s="441"/>
      <c r="K79" s="441"/>
      <c r="L79" s="441"/>
      <c r="M79" s="441"/>
      <c r="N79" s="441"/>
      <c r="O79" s="441"/>
      <c r="P79" s="441"/>
      <c r="Q79" s="442"/>
    </row>
    <row r="80" spans="2:17" s="2" customFormat="1" ht="4.5" customHeight="1" x14ac:dyDescent="0.2">
      <c r="B80" s="437"/>
      <c r="C80" s="438"/>
      <c r="D80" s="438"/>
      <c r="E80" s="438"/>
      <c r="F80" s="438"/>
      <c r="G80" s="438"/>
      <c r="H80" s="438"/>
      <c r="I80" s="438"/>
      <c r="J80" s="438"/>
      <c r="K80" s="438"/>
      <c r="L80" s="438"/>
      <c r="M80" s="438"/>
      <c r="N80" s="438"/>
      <c r="O80" s="438"/>
      <c r="P80" s="438"/>
      <c r="Q80" s="438"/>
    </row>
    <row r="81" spans="2:17" ht="24.75" customHeight="1" x14ac:dyDescent="0.2">
      <c r="B81" s="330" t="s">
        <v>155</v>
      </c>
      <c r="C81" s="331"/>
      <c r="D81" s="331"/>
      <c r="E81" s="331"/>
      <c r="F81" s="331"/>
      <c r="G81" s="331"/>
      <c r="H81" s="331"/>
      <c r="I81" s="331"/>
      <c r="J81" s="331"/>
      <c r="K81" s="331"/>
      <c r="L81" s="331"/>
      <c r="M81" s="331"/>
      <c r="N81" s="331"/>
      <c r="O81" s="331"/>
      <c r="P81" s="331"/>
      <c r="Q81" s="332"/>
    </row>
    <row r="82" spans="2:17" s="2" customFormat="1" ht="4.5" customHeight="1" x14ac:dyDescent="0.2">
      <c r="B82" s="57"/>
      <c r="C82" s="58"/>
      <c r="D82" s="58"/>
      <c r="E82" s="58"/>
      <c r="F82" s="58"/>
      <c r="G82" s="58"/>
      <c r="H82" s="58"/>
      <c r="I82" s="58"/>
      <c r="J82" s="58"/>
      <c r="K82" s="58"/>
      <c r="L82" s="58"/>
      <c r="M82" s="58"/>
      <c r="N82" s="58"/>
      <c r="O82" s="58"/>
      <c r="P82" s="58"/>
      <c r="Q82" s="59"/>
    </row>
    <row r="83" spans="2:17" ht="58.5" customHeight="1" x14ac:dyDescent="0.2">
      <c r="B83" s="446"/>
      <c r="C83" s="446"/>
      <c r="D83" s="446"/>
      <c r="E83" s="446"/>
      <c r="F83" s="446"/>
      <c r="G83" s="446"/>
      <c r="H83" s="446"/>
      <c r="I83" s="446"/>
      <c r="J83" s="446"/>
      <c r="K83" s="446"/>
      <c r="L83" s="446"/>
      <c r="M83" s="446"/>
      <c r="N83" s="446"/>
      <c r="O83" s="446"/>
      <c r="P83" s="446"/>
      <c r="Q83" s="446"/>
    </row>
    <row r="84" spans="2:17" s="2" customFormat="1" ht="4.5" customHeight="1" x14ac:dyDescent="0.2">
      <c r="B84" s="60"/>
      <c r="C84" s="61"/>
      <c r="D84" s="61"/>
      <c r="E84" s="61"/>
      <c r="F84" s="61"/>
      <c r="G84" s="61"/>
      <c r="H84" s="61"/>
      <c r="I84" s="61"/>
      <c r="J84" s="61"/>
      <c r="K84" s="61"/>
      <c r="L84" s="61"/>
      <c r="M84" s="61"/>
      <c r="N84" s="61"/>
      <c r="O84" s="61"/>
      <c r="P84" s="61"/>
      <c r="Q84" s="62"/>
    </row>
    <row r="85" spans="2:17" ht="24.75" customHeight="1" x14ac:dyDescent="0.2">
      <c r="B85" s="330" t="s">
        <v>157</v>
      </c>
      <c r="C85" s="331"/>
      <c r="D85" s="331"/>
      <c r="E85" s="331"/>
      <c r="F85" s="331"/>
      <c r="G85" s="331"/>
      <c r="H85" s="331"/>
      <c r="I85" s="331"/>
      <c r="J85" s="331"/>
      <c r="K85" s="331"/>
      <c r="L85" s="331"/>
      <c r="M85" s="331"/>
      <c r="N85" s="331"/>
      <c r="O85" s="331"/>
      <c r="P85" s="331"/>
      <c r="Q85" s="332"/>
    </row>
    <row r="86" spans="2:17" s="2" customFormat="1" ht="4.5" customHeight="1" x14ac:dyDescent="0.2">
      <c r="B86" s="57"/>
      <c r="C86" s="58"/>
      <c r="D86" s="58"/>
      <c r="E86" s="58"/>
      <c r="F86" s="58"/>
      <c r="G86" s="58"/>
      <c r="H86" s="58"/>
      <c r="I86" s="58"/>
      <c r="J86" s="58"/>
      <c r="K86" s="58"/>
      <c r="L86" s="58"/>
      <c r="M86" s="58"/>
      <c r="N86" s="58"/>
      <c r="O86" s="58"/>
      <c r="P86" s="58"/>
      <c r="Q86" s="59"/>
    </row>
    <row r="87" spans="2:17" ht="27" customHeight="1" x14ac:dyDescent="0.2">
      <c r="B87" s="336" t="s">
        <v>158</v>
      </c>
      <c r="C87" s="462"/>
      <c r="D87" s="456" t="s">
        <v>159</v>
      </c>
      <c r="E87" s="457"/>
      <c r="F87" s="447"/>
      <c r="G87" s="448"/>
      <c r="H87" s="448"/>
      <c r="I87" s="448"/>
      <c r="J87" s="449"/>
      <c r="K87" s="456" t="s">
        <v>1</v>
      </c>
      <c r="L87" s="457"/>
      <c r="M87" s="447" t="s">
        <v>172</v>
      </c>
      <c r="N87" s="448"/>
      <c r="O87" s="448"/>
      <c r="P87" s="448"/>
      <c r="Q87" s="453"/>
    </row>
    <row r="88" spans="2:17" ht="27" customHeight="1" x14ac:dyDescent="0.2">
      <c r="B88" s="338"/>
      <c r="C88" s="463"/>
      <c r="D88" s="464" t="s">
        <v>160</v>
      </c>
      <c r="E88" s="465"/>
      <c r="F88" s="450"/>
      <c r="G88" s="451"/>
      <c r="H88" s="451"/>
      <c r="I88" s="451"/>
      <c r="J88" s="452"/>
      <c r="K88" s="458" t="s">
        <v>161</v>
      </c>
      <c r="L88" s="459"/>
      <c r="M88" s="454"/>
      <c r="N88" s="451"/>
      <c r="O88" s="451"/>
      <c r="P88" s="451"/>
      <c r="Q88" s="455"/>
    </row>
    <row r="89" spans="2:17" ht="27" customHeight="1" x14ac:dyDescent="0.2">
      <c r="B89" s="338"/>
      <c r="C89" s="463"/>
      <c r="D89" s="464" t="s">
        <v>162</v>
      </c>
      <c r="E89" s="465"/>
      <c r="F89" s="451" t="s">
        <v>210</v>
      </c>
      <c r="G89" s="451"/>
      <c r="H89" s="451"/>
      <c r="I89" s="451"/>
      <c r="J89" s="452"/>
      <c r="K89" s="458" t="s">
        <v>163</v>
      </c>
      <c r="L89" s="459"/>
      <c r="M89" s="450" t="s">
        <v>211</v>
      </c>
      <c r="N89" s="451"/>
      <c r="O89" s="451"/>
      <c r="P89" s="451"/>
      <c r="Q89" s="455"/>
    </row>
    <row r="90" spans="2:17" ht="27" customHeight="1" x14ac:dyDescent="0.2">
      <c r="B90" s="466" t="s">
        <v>164</v>
      </c>
      <c r="C90" s="467"/>
      <c r="D90" s="464" t="s">
        <v>159</v>
      </c>
      <c r="E90" s="465"/>
      <c r="F90" s="447" t="s">
        <v>212</v>
      </c>
      <c r="G90" s="448"/>
      <c r="H90" s="448"/>
      <c r="I90" s="448"/>
      <c r="J90" s="449"/>
      <c r="K90" s="458" t="s">
        <v>1</v>
      </c>
      <c r="L90" s="459"/>
      <c r="M90" s="447" t="s">
        <v>172</v>
      </c>
      <c r="N90" s="448"/>
      <c r="O90" s="448"/>
      <c r="P90" s="448"/>
      <c r="Q90" s="453"/>
    </row>
    <row r="91" spans="2:17" ht="27" customHeight="1" x14ac:dyDescent="0.2">
      <c r="B91" s="338"/>
      <c r="C91" s="463"/>
      <c r="D91" s="458" t="s">
        <v>160</v>
      </c>
      <c r="E91" s="459"/>
      <c r="F91" s="450" t="s">
        <v>213</v>
      </c>
      <c r="G91" s="451"/>
      <c r="H91" s="451"/>
      <c r="I91" s="451"/>
      <c r="J91" s="452"/>
      <c r="K91" s="458" t="s">
        <v>161</v>
      </c>
      <c r="L91" s="459"/>
      <c r="M91" s="454" t="s">
        <v>214</v>
      </c>
      <c r="N91" s="451"/>
      <c r="O91" s="451"/>
      <c r="P91" s="451"/>
      <c r="Q91" s="455"/>
    </row>
    <row r="92" spans="2:17" ht="27" customHeight="1" x14ac:dyDescent="0.2">
      <c r="B92" s="338"/>
      <c r="C92" s="463"/>
      <c r="D92" s="458" t="s">
        <v>162</v>
      </c>
      <c r="E92" s="459"/>
      <c r="F92" s="451" t="s">
        <v>210</v>
      </c>
      <c r="G92" s="451"/>
      <c r="H92" s="451"/>
      <c r="I92" s="451"/>
      <c r="J92" s="452"/>
      <c r="K92" s="458" t="s">
        <v>163</v>
      </c>
      <c r="L92" s="459"/>
      <c r="M92" s="450" t="s">
        <v>211</v>
      </c>
      <c r="N92" s="451"/>
      <c r="O92" s="451"/>
      <c r="P92" s="451"/>
      <c r="Q92" s="455"/>
    </row>
    <row r="93" spans="2:17" ht="27" customHeight="1" x14ac:dyDescent="0.2">
      <c r="B93" s="460" t="s">
        <v>165</v>
      </c>
      <c r="C93" s="461"/>
      <c r="D93" s="49"/>
      <c r="E93" s="46"/>
      <c r="F93" s="47"/>
      <c r="G93" s="47"/>
      <c r="H93" s="47"/>
      <c r="I93" s="47"/>
      <c r="J93" s="47"/>
      <c r="K93" s="47"/>
      <c r="L93" s="47"/>
      <c r="M93" s="46"/>
      <c r="N93" s="46"/>
      <c r="O93" s="46"/>
      <c r="P93" s="46"/>
      <c r="Q93" s="48"/>
    </row>
  </sheetData>
  <mergeCells count="156">
    <mergeCell ref="F57:Q57"/>
    <mergeCell ref="F60:Q60"/>
    <mergeCell ref="F62:Q62"/>
    <mergeCell ref="F61:Q61"/>
    <mergeCell ref="B53:C62"/>
    <mergeCell ref="F56:Q56"/>
    <mergeCell ref="D56:E62"/>
    <mergeCell ref="F58:Q58"/>
    <mergeCell ref="D40:Q40"/>
    <mergeCell ref="D41:Q41"/>
    <mergeCell ref="D48:I48"/>
    <mergeCell ref="J48:L48"/>
    <mergeCell ref="M48:Q48"/>
    <mergeCell ref="D47:Q47"/>
    <mergeCell ref="B48:C48"/>
    <mergeCell ref="B49:C49"/>
    <mergeCell ref="B50:C50"/>
    <mergeCell ref="P45:Q45"/>
    <mergeCell ref="F59:Q59"/>
    <mergeCell ref="J45:K45"/>
    <mergeCell ref="D42:F43"/>
    <mergeCell ref="G42:H43"/>
    <mergeCell ref="L42:M43"/>
    <mergeCell ref="D34:P36"/>
    <mergeCell ref="D37:Q37"/>
    <mergeCell ref="D38:Q38"/>
    <mergeCell ref="D39:Q39"/>
    <mergeCell ref="B17:C17"/>
    <mergeCell ref="B26:C26"/>
    <mergeCell ref="J30:L30"/>
    <mergeCell ref="P46:Q46"/>
    <mergeCell ref="B30:C30"/>
    <mergeCell ref="B12:C12"/>
    <mergeCell ref="B14:Q14"/>
    <mergeCell ref="L16:M16"/>
    <mergeCell ref="N16:Q16"/>
    <mergeCell ref="D16:K16"/>
    <mergeCell ref="D10:Q10"/>
    <mergeCell ref="D11:Q11"/>
    <mergeCell ref="D12:Q12"/>
    <mergeCell ref="B18:C25"/>
    <mergeCell ref="D18:F18"/>
    <mergeCell ref="D19:F19"/>
    <mergeCell ref="G18:Q18"/>
    <mergeCell ref="G19:Q19"/>
    <mergeCell ref="D20:F20"/>
    <mergeCell ref="G20:Q20"/>
    <mergeCell ref="D21:F21"/>
    <mergeCell ref="G21:Q21"/>
    <mergeCell ref="D23:F23"/>
    <mergeCell ref="G23:Q23"/>
    <mergeCell ref="G22:Q22"/>
    <mergeCell ref="D22:F22"/>
    <mergeCell ref="D24:F24"/>
    <mergeCell ref="G24:Q24"/>
    <mergeCell ref="O1:Q2"/>
    <mergeCell ref="D1:N1"/>
    <mergeCell ref="D2:N2"/>
    <mergeCell ref="D3:N3"/>
    <mergeCell ref="B27:C27"/>
    <mergeCell ref="B28:C28"/>
    <mergeCell ref="B29:C29"/>
    <mergeCell ref="B1:C2"/>
    <mergeCell ref="B3:C3"/>
    <mergeCell ref="B5:Q5"/>
    <mergeCell ref="O3:Q3"/>
    <mergeCell ref="D8:Q8"/>
    <mergeCell ref="D9:Q9"/>
    <mergeCell ref="I26:K26"/>
    <mergeCell ref="D26:F26"/>
    <mergeCell ref="D27:I27"/>
    <mergeCell ref="J27:L27"/>
    <mergeCell ref="D25:F25"/>
    <mergeCell ref="D28:K28"/>
    <mergeCell ref="D29:Q29"/>
    <mergeCell ref="G25:Q25"/>
    <mergeCell ref="L28:N28"/>
    <mergeCell ref="G26:H26"/>
    <mergeCell ref="O26:Q26"/>
    <mergeCell ref="B9:C9"/>
    <mergeCell ref="B8:C8"/>
    <mergeCell ref="B31:C31"/>
    <mergeCell ref="D31:Q31"/>
    <mergeCell ref="D51:Q51"/>
    <mergeCell ref="D53:Q53"/>
    <mergeCell ref="D79:Q79"/>
    <mergeCell ref="L49:M49"/>
    <mergeCell ref="N49:Q49"/>
    <mergeCell ref="D49:K49"/>
    <mergeCell ref="D17:Q17"/>
    <mergeCell ref="D32:Q33"/>
    <mergeCell ref="N42:Q43"/>
    <mergeCell ref="B44:C47"/>
    <mergeCell ref="O28:Q28"/>
    <mergeCell ref="M27:Q27"/>
    <mergeCell ref="M30:N30"/>
    <mergeCell ref="O30:Q30"/>
    <mergeCell ref="D30:F30"/>
    <mergeCell ref="L26:N26"/>
    <mergeCell ref="B10:C10"/>
    <mergeCell ref="B11:C11"/>
    <mergeCell ref="B16:C16"/>
    <mergeCell ref="G30:I30"/>
    <mergeCell ref="B93:C93"/>
    <mergeCell ref="B87:C89"/>
    <mergeCell ref="D87:E87"/>
    <mergeCell ref="D88:E88"/>
    <mergeCell ref="D89:E89"/>
    <mergeCell ref="B90:C92"/>
    <mergeCell ref="D90:E90"/>
    <mergeCell ref="D91:E91"/>
    <mergeCell ref="D92:E92"/>
    <mergeCell ref="B83:Q83"/>
    <mergeCell ref="F90:J90"/>
    <mergeCell ref="F91:J91"/>
    <mergeCell ref="F92:J92"/>
    <mergeCell ref="M87:Q87"/>
    <mergeCell ref="M88:Q88"/>
    <mergeCell ref="M89:Q89"/>
    <mergeCell ref="M90:Q90"/>
    <mergeCell ref="M91:Q91"/>
    <mergeCell ref="M92:Q92"/>
    <mergeCell ref="K87:L87"/>
    <mergeCell ref="K88:L88"/>
    <mergeCell ref="K89:L89"/>
    <mergeCell ref="K90:L90"/>
    <mergeCell ref="K91:L91"/>
    <mergeCell ref="K92:L92"/>
    <mergeCell ref="F87:J87"/>
    <mergeCell ref="F89:J89"/>
    <mergeCell ref="F88:J88"/>
    <mergeCell ref="B85:Q85"/>
    <mergeCell ref="G45:H45"/>
    <mergeCell ref="M45:N45"/>
    <mergeCell ref="D50:Q50"/>
    <mergeCell ref="B81:Q81"/>
    <mergeCell ref="B66:C66"/>
    <mergeCell ref="D66:Q66"/>
    <mergeCell ref="B32:C41"/>
    <mergeCell ref="S54:AF60"/>
    <mergeCell ref="D54:E54"/>
    <mergeCell ref="D55:E55"/>
    <mergeCell ref="F54:Q54"/>
    <mergeCell ref="F55:Q55"/>
    <mergeCell ref="B80:Q80"/>
    <mergeCell ref="B67:C77"/>
    <mergeCell ref="B79:C79"/>
    <mergeCell ref="B78:C78"/>
    <mergeCell ref="D78:Q78"/>
    <mergeCell ref="B52:C52"/>
    <mergeCell ref="D52:Q52"/>
    <mergeCell ref="B51:C51"/>
    <mergeCell ref="B64:Q64"/>
    <mergeCell ref="B42:C43"/>
    <mergeCell ref="J42:K42"/>
    <mergeCell ref="J43:K43"/>
  </mergeCells>
  <phoneticPr fontId="6" type="noConversion"/>
  <dataValidations count="7">
    <dataValidation type="list" allowBlank="1" showInputMessage="1" showErrorMessage="1" sqref="D26" xr:uid="{38BAB6EA-B7F3-4C68-93BA-F53DA43817CC}">
      <formula1>tipo</formula1>
    </dataValidation>
    <dataValidation type="list" allowBlank="1" showInputMessage="1" showErrorMessage="1" sqref="D78:Q78 D30:D31 J30:L31" xr:uid="{14D94359-D286-4FDD-A14C-5F5879448438}">
      <formula1>periodicidad</formula1>
    </dataValidation>
    <dataValidation type="list" allowBlank="1" showInputMessage="1" showErrorMessage="1" sqref="D27:I27" xr:uid="{A53FE88C-E67F-4B4E-AC6D-3CAF1408D9B7}">
      <formula1>tipounidad</formula1>
    </dataValidation>
    <dataValidation type="list" allowBlank="1" showInputMessage="1" showErrorMessage="1" sqref="N49:Q49" xr:uid="{231EB137-6C98-4DB3-BEA4-DEE389DD8D9F}">
      <formula1>enfoque</formula1>
    </dataValidation>
    <dataValidation type="list" allowBlank="1" showInputMessage="1" showErrorMessage="1" sqref="D48" xr:uid="{7B6D57EE-384A-4BCE-8439-6B7E6F3ECCFD}">
      <formula1>Desagregaci</formula1>
    </dataValidation>
    <dataValidation type="list" allowBlank="1" showInputMessage="1" showErrorMessage="1" sqref="I26:K26" xr:uid="{45CFC758-CDE0-4B80-9298-38F542FF80AA}">
      <formula1>acumula</formula1>
    </dataValidation>
    <dataValidation type="list" allowBlank="1" showInputMessage="1" showErrorMessage="1" sqref="O26:Q26" xr:uid="{3D1F3486-9FFA-4787-82B0-C7113CCDCD1B}">
      <formula1>orienta</formula1>
    </dataValidation>
  </dataValidations>
  <hyperlinks>
    <hyperlink ref="M91" r:id="rId1" xr:uid="{336897C4-1F92-4F21-94F2-3368D5692620}"/>
  </hyperlinks>
  <printOptions horizontalCentered="1"/>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8CE1C-E056-48C4-8A72-C0826B51B378}">
  <sheetPr codeName="Hoja4">
    <tabColor rgb="FFFF0000"/>
  </sheetPr>
  <dimension ref="A1:S185"/>
  <sheetViews>
    <sheetView showGridLines="0" tabSelected="1" topLeftCell="A37" zoomScale="90" zoomScaleNormal="90" workbookViewId="0">
      <selection activeCell="D114" sqref="D114"/>
    </sheetView>
  </sheetViews>
  <sheetFormatPr baseColWidth="10" defaultColWidth="10.7109375" defaultRowHeight="15" x14ac:dyDescent="0.25"/>
  <cols>
    <col min="1" max="1" width="1.85546875" style="72" customWidth="1"/>
    <col min="2" max="2" width="12.85546875" style="72" customWidth="1"/>
    <col min="3" max="3" width="5" style="77" bestFit="1" customWidth="1"/>
    <col min="4" max="4" width="85.85546875" style="72" customWidth="1"/>
    <col min="5" max="8" width="9.5703125" style="72" customWidth="1"/>
    <col min="9" max="9" width="14.28515625" style="162" customWidth="1"/>
    <col min="10" max="16" width="9.5703125" style="72" customWidth="1"/>
    <col min="17" max="17" width="10.7109375" style="72"/>
    <col min="18" max="18" width="3.28515625" style="72" customWidth="1"/>
    <col min="19" max="16384" width="10.7109375" style="72"/>
  </cols>
  <sheetData>
    <row r="1" spans="1:19" s="68" customFormat="1" ht="100.5" customHeight="1" thickBot="1" x14ac:dyDescent="0.25">
      <c r="A1" s="530"/>
      <c r="B1" s="531"/>
      <c r="C1" s="531"/>
      <c r="D1" s="531"/>
      <c r="E1" s="531"/>
      <c r="F1" s="531"/>
      <c r="G1" s="531"/>
      <c r="H1" s="531"/>
      <c r="I1" s="531"/>
      <c r="J1" s="531"/>
      <c r="K1" s="531"/>
      <c r="L1" s="531"/>
      <c r="M1" s="531"/>
      <c r="N1" s="531"/>
      <c r="O1" s="531"/>
      <c r="P1" s="531"/>
      <c r="Q1" s="531"/>
      <c r="R1" s="532"/>
    </row>
    <row r="2" spans="1:19" s="69" customFormat="1" ht="16.5" thickBot="1" x14ac:dyDescent="0.25">
      <c r="A2" s="533">
        <f>'[1]Datos Generales'!C5</f>
        <v>0</v>
      </c>
      <c r="B2" s="534"/>
      <c r="C2" s="534"/>
      <c r="D2" s="534"/>
      <c r="E2" s="534"/>
      <c r="F2" s="534"/>
      <c r="G2" s="534"/>
      <c r="H2" s="534"/>
      <c r="I2" s="534"/>
      <c r="J2" s="534"/>
      <c r="K2" s="534"/>
      <c r="L2" s="534"/>
      <c r="M2" s="534"/>
      <c r="N2" s="534"/>
      <c r="O2" s="534"/>
      <c r="P2" s="534"/>
      <c r="Q2" s="534"/>
      <c r="R2" s="535"/>
    </row>
    <row r="3" spans="1:19" s="69" customFormat="1" ht="16.5" customHeight="1" thickBot="1" x14ac:dyDescent="0.25">
      <c r="A3" s="536" t="s">
        <v>215</v>
      </c>
      <c r="B3" s="537"/>
      <c r="C3" s="537"/>
      <c r="D3" s="537"/>
      <c r="E3" s="537"/>
      <c r="F3" s="537"/>
      <c r="G3" s="537"/>
      <c r="H3" s="537"/>
      <c r="I3" s="537"/>
      <c r="J3" s="537"/>
      <c r="K3" s="537"/>
      <c r="L3" s="537"/>
      <c r="M3" s="537"/>
      <c r="N3" s="537"/>
      <c r="O3" s="537"/>
      <c r="P3" s="537"/>
      <c r="Q3" s="537"/>
      <c r="R3" s="538"/>
    </row>
    <row r="4" spans="1:19" s="69" customFormat="1" ht="16.5" customHeight="1" thickBot="1" x14ac:dyDescent="0.25">
      <c r="A4" s="533" t="s">
        <v>216</v>
      </c>
      <c r="B4" s="534"/>
      <c r="C4" s="534"/>
      <c r="D4" s="534"/>
      <c r="E4" s="534"/>
      <c r="F4" s="70"/>
      <c r="G4" s="70">
        <f>'[1]Datos Generales'!C6</f>
        <v>0</v>
      </c>
      <c r="H4" s="70"/>
      <c r="I4" s="70"/>
      <c r="J4" s="70"/>
      <c r="K4" s="70"/>
      <c r="L4" s="71"/>
      <c r="M4" s="71"/>
      <c r="N4" s="71"/>
      <c r="O4" s="71"/>
      <c r="P4" s="537"/>
      <c r="Q4" s="537"/>
      <c r="R4" s="538"/>
    </row>
    <row r="5" spans="1:19" ht="16.5" customHeight="1" thickBot="1" x14ac:dyDescent="0.3">
      <c r="A5" s="527" t="s">
        <v>291</v>
      </c>
      <c r="B5" s="528"/>
      <c r="C5" s="528"/>
      <c r="D5" s="528"/>
      <c r="E5" s="528"/>
      <c r="F5" s="528"/>
      <c r="G5" s="528"/>
      <c r="H5" s="528"/>
      <c r="I5" s="528"/>
      <c r="J5" s="528"/>
      <c r="K5" s="528"/>
      <c r="L5" s="528"/>
      <c r="M5" s="528"/>
      <c r="N5" s="528"/>
      <c r="O5" s="528"/>
      <c r="P5" s="528"/>
      <c r="Q5" s="528"/>
      <c r="R5" s="529"/>
    </row>
    <row r="6" spans="1:19" x14ac:dyDescent="0.25">
      <c r="B6" s="73" t="s">
        <v>217</v>
      </c>
      <c r="C6" s="74"/>
      <c r="D6" s="75"/>
      <c r="E6" s="76"/>
      <c r="F6" s="75" t="s">
        <v>218</v>
      </c>
      <c r="G6" s="75"/>
      <c r="H6" s="75"/>
      <c r="I6" s="77"/>
      <c r="J6" s="75"/>
      <c r="K6" s="75"/>
    </row>
    <row r="7" spans="1:19" x14ac:dyDescent="0.25">
      <c r="B7" s="78" t="s">
        <v>219</v>
      </c>
      <c r="C7" s="79"/>
      <c r="D7" s="79"/>
      <c r="E7" s="80"/>
      <c r="F7" s="75" t="s">
        <v>220</v>
      </c>
      <c r="G7" s="75"/>
      <c r="H7" s="75"/>
      <c r="I7" s="77"/>
      <c r="J7" s="75"/>
      <c r="K7" s="75"/>
    </row>
    <row r="8" spans="1:19" x14ac:dyDescent="0.25">
      <c r="B8" s="81"/>
      <c r="C8" s="79"/>
      <c r="D8" s="79"/>
      <c r="E8" s="82"/>
      <c r="F8" s="75" t="s">
        <v>221</v>
      </c>
      <c r="G8" s="75"/>
      <c r="H8" s="75"/>
      <c r="I8" s="77"/>
      <c r="J8" s="75"/>
      <c r="K8" s="75"/>
    </row>
    <row r="9" spans="1:19" ht="15.75" thickBot="1" x14ac:dyDescent="0.3">
      <c r="C9" s="83"/>
      <c r="D9" s="75"/>
      <c r="E9" s="75"/>
      <c r="F9" s="75"/>
      <c r="G9" s="75"/>
      <c r="H9" s="75"/>
      <c r="I9" s="77"/>
      <c r="J9" s="75"/>
      <c r="K9" s="75"/>
    </row>
    <row r="10" spans="1:19" ht="15.75" thickBot="1" x14ac:dyDescent="0.3">
      <c r="A10" s="84"/>
      <c r="B10" s="85"/>
      <c r="C10" s="86"/>
      <c r="D10" s="87"/>
      <c r="E10" s="88" t="s">
        <v>149</v>
      </c>
      <c r="F10" s="89">
        <v>1</v>
      </c>
      <c r="G10" s="90" t="str">
        <f>IF(F11="NO APLICA","NO APLICA",IF(F12="NO SE REPORTA","SIN INFORMACION",N171))</f>
        <v>SIN INFORMACION</v>
      </c>
      <c r="H10" s="91">
        <v>2</v>
      </c>
      <c r="I10" s="90">
        <f>IF(H11="NO APLICA","NO APLICA",IF(H12="NO SE REPORTA","SIN INFORMACION",+O171))</f>
        <v>0</v>
      </c>
      <c r="J10" s="91">
        <v>3</v>
      </c>
      <c r="K10" s="90" t="str">
        <f>IF(J11="NO APLICA","NO APLICA",IF(J12="NO SE REPORTA","SIN INFORMACION",+P171))</f>
        <v>SIN INFORMACION</v>
      </c>
      <c r="L10" s="91">
        <v>4</v>
      </c>
      <c r="M10" s="92" t="str">
        <f>IF(L11="NO APLICA","NO APLICA",IF(L12="NO SE REPORTA","SIN INFORMACION",Q171))</f>
        <v>SIN INFORMACION</v>
      </c>
      <c r="N10" s="87"/>
      <c r="O10" s="87"/>
      <c r="P10" s="87"/>
      <c r="Q10" s="87"/>
      <c r="R10" s="93"/>
    </row>
    <row r="11" spans="1:19" ht="21" customHeight="1" x14ac:dyDescent="0.25">
      <c r="A11" s="84"/>
      <c r="B11" s="84"/>
      <c r="C11" s="73"/>
      <c r="D11" s="94"/>
      <c r="E11" s="81" t="s">
        <v>222</v>
      </c>
      <c r="F11" s="95" t="s">
        <v>223</v>
      </c>
      <c r="G11" s="96" t="str">
        <f>IF(F11="NO APLICA"," ESCRIBA EL NÚMERO DEL ACUERDO DEL CONSEJO DIRECTIVO EN EL CUAL DECIDE LA NO PROCEDENCIA DE LA APLICACIÓN DEL INDICADOR",IF(F12="NO SE REPORTA","      ESCRIBA EL NÚMERO DEL ACUERDO DEL CONSEJO DIRECTIVO EN LA CUAL SE APRUEBA LA AGENDA DE IMPLEMENTACION DEL INDICADOR",""))</f>
        <v xml:space="preserve">      ESCRIBA EL NÚMERO DEL ACUERDO DEL CONSEJO DIRECTIVO EN LA CUAL SE APRUEBA LA AGENDA DE IMPLEMENTACION DEL INDICADOR</v>
      </c>
      <c r="H11" s="97" t="s">
        <v>223</v>
      </c>
      <c r="I11" s="96" t="str">
        <f>IF(H11="NO APLICA","      ESCRIBA EL NÚMERO DEL ACUERDO DEL CONSEJO DIRECTIVO EN EL CUAL DECIDE LA NO PROCEDENCIA DE LA APLICACIÓN DEL INDICADOR",IF(H12="NO SE REPORTA","      ESCRIBA EL NÚMERO DEL ACUERDO DEL CONSEJO DIRECTIVO EN LA CUAL SE APRUEBA LA AGENDA DE IMPLEMENTACION DEL INDICADOR",""))</f>
        <v/>
      </c>
      <c r="J11" s="97" t="s">
        <v>223</v>
      </c>
      <c r="K11" s="196" t="str">
        <f>IF(J11="NO APLICA","      ESCRIBA EL NÚMERO DEL ACUERDO DEL CONSEJO DIRECTIVO EN EL CUAL DECIDE LA NO PROCEDENCIA DE LA APLICACIÓN DEL INDICADOR",IF(J12="NO SE REPORTA","      ESCRIBA EL NÚMERO DEL ACUERDO DEL CONSEJO DIRECTIVO EN LA CUAL SE APRUEBA LA AGENDA DE IMPLEMENTACION DEL INDICADOR",""))</f>
        <v xml:space="preserve">      ESCRIBA EL NÚMERO DEL ACUERDO DEL CONSEJO DIRECTIVO EN LA CUAL SE APRUEBA LA AGENDA DE IMPLEMENTACION DEL INDICADOR</v>
      </c>
      <c r="L11" s="97" t="s">
        <v>223</v>
      </c>
      <c r="M11" s="195" t="str">
        <f>IF(L11="NO APLICA","      ESCRIBA EL NÚMERO DEL ACUERDO DEL CONSEJO DIRECTIVO EN EL CUAL DECIDE LA NO PROCEDENCIA DE LA APLICACIÓN DEL INDICADOR",IF(L12="NO SE REPORTA","      ESCRIBA EL NÚMERO DEL ACUERDO DEL CONSEJO DIRECTIVO EN LA CUAL SE APRUEBA LA AGENDA DE IMPLEMENTACION DEL INDICADOR",""))</f>
        <v xml:space="preserve">      ESCRIBA EL NÚMERO DEL ACUERDO DEL CONSEJO DIRECTIVO EN LA CUAL SE APRUEBA LA AGENDA DE IMPLEMENTACION DEL INDICADOR</v>
      </c>
      <c r="N11" s="98"/>
      <c r="O11" s="98"/>
      <c r="P11" s="98"/>
      <c r="Q11" s="98"/>
      <c r="R11" s="99"/>
    </row>
    <row r="12" spans="1:19" x14ac:dyDescent="0.25">
      <c r="A12" s="84"/>
      <c r="B12" s="84"/>
      <c r="E12" s="81" t="str">
        <f>IF(F11="SI APLICA","¿El indicador no se reporta por limitaciones de información disponible? ","")</f>
        <v xml:space="preserve">¿El indicador no se reporta por limitaciones de información disponible? </v>
      </c>
      <c r="F12" s="100" t="s">
        <v>224</v>
      </c>
      <c r="G12" s="101"/>
      <c r="H12" s="102" t="s">
        <v>225</v>
      </c>
      <c r="I12" s="101"/>
      <c r="J12" s="102" t="s">
        <v>224</v>
      </c>
      <c r="K12" s="101"/>
      <c r="L12" s="102" t="s">
        <v>224</v>
      </c>
      <c r="M12" s="103"/>
      <c r="R12" s="104"/>
    </row>
    <row r="13" spans="1:19" ht="15" customHeight="1" x14ac:dyDescent="0.25">
      <c r="A13" s="84"/>
      <c r="B13" s="84"/>
      <c r="C13" s="105"/>
      <c r="E13" s="81" t="str">
        <f>IF(F12="SI SE REPORTA","¿Qué programas o proyectos del Plan de Acción están asociados al indicador? ","")</f>
        <v/>
      </c>
      <c r="F13" s="540"/>
      <c r="G13" s="541"/>
      <c r="H13" s="541"/>
      <c r="I13" s="541"/>
      <c r="J13" s="541"/>
      <c r="K13" s="541"/>
      <c r="L13" s="541"/>
      <c r="M13" s="542"/>
      <c r="R13" s="106"/>
      <c r="S13" s="75"/>
    </row>
    <row r="14" spans="1:19" ht="14.45" customHeight="1" thickBot="1" x14ac:dyDescent="0.3">
      <c r="A14" s="84"/>
      <c r="B14" s="107"/>
      <c r="C14" s="83"/>
      <c r="E14" s="81" t="s">
        <v>226</v>
      </c>
      <c r="F14" s="543"/>
      <c r="G14" s="544"/>
      <c r="H14" s="544"/>
      <c r="I14" s="544"/>
      <c r="J14" s="544"/>
      <c r="K14" s="544"/>
      <c r="L14" s="544"/>
      <c r="M14" s="545"/>
      <c r="R14" s="104"/>
    </row>
    <row r="15" spans="1:19" ht="14.45" customHeight="1" thickBot="1" x14ac:dyDescent="0.3">
      <c r="B15" s="108"/>
      <c r="C15" s="109"/>
      <c r="D15" s="110"/>
      <c r="E15" s="111"/>
      <c r="F15" s="112"/>
      <c r="G15" s="112"/>
      <c r="H15" s="112"/>
      <c r="I15" s="112"/>
      <c r="J15" s="112"/>
      <c r="K15" s="112"/>
      <c r="L15" s="112"/>
      <c r="M15" s="112"/>
      <c r="N15" s="110"/>
      <c r="O15" s="110"/>
      <c r="P15" s="110"/>
      <c r="Q15" s="110"/>
      <c r="R15" s="113"/>
    </row>
    <row r="16" spans="1:19" ht="6.95" customHeight="1" thickBot="1" x14ac:dyDescent="0.3">
      <c r="B16" s="78"/>
      <c r="C16" s="83"/>
      <c r="D16" s="75"/>
      <c r="E16" s="75"/>
      <c r="F16" s="75"/>
      <c r="G16" s="75"/>
      <c r="H16" s="75"/>
      <c r="I16" s="77"/>
      <c r="J16" s="75"/>
      <c r="K16" s="75"/>
    </row>
    <row r="17" spans="2:18" ht="15" customHeight="1" x14ac:dyDescent="0.25">
      <c r="B17" s="546" t="s">
        <v>227</v>
      </c>
      <c r="C17" s="114"/>
      <c r="D17" s="549" t="s">
        <v>228</v>
      </c>
      <c r="E17" s="549"/>
      <c r="F17" s="549"/>
      <c r="G17" s="549"/>
      <c r="H17" s="549"/>
      <c r="I17" s="549"/>
      <c r="J17" s="116"/>
      <c r="K17" s="116"/>
      <c r="L17" s="87"/>
      <c r="M17" s="87"/>
      <c r="N17" s="87"/>
      <c r="O17" s="87"/>
      <c r="P17" s="87"/>
      <c r="Q17" s="87"/>
      <c r="R17" s="93"/>
    </row>
    <row r="18" spans="2:18" ht="15.75" thickBot="1" x14ac:dyDescent="0.3">
      <c r="B18" s="547"/>
      <c r="C18" s="117"/>
      <c r="D18" s="550" t="s">
        <v>229</v>
      </c>
      <c r="E18" s="550"/>
      <c r="F18" s="550"/>
      <c r="G18" s="550"/>
      <c r="H18" s="550"/>
      <c r="I18" s="550"/>
      <c r="J18" s="75"/>
      <c r="K18" s="75"/>
      <c r="R18" s="104"/>
    </row>
    <row r="19" spans="2:18" ht="15.75" thickBot="1" x14ac:dyDescent="0.3">
      <c r="B19" s="547"/>
      <c r="C19" s="117"/>
      <c r="D19" s="119" t="s">
        <v>230</v>
      </c>
      <c r="E19" s="120" t="s">
        <v>231</v>
      </c>
      <c r="F19" s="121" t="s">
        <v>232</v>
      </c>
      <c r="G19" s="121" t="s">
        <v>233</v>
      </c>
      <c r="H19" s="122" t="s">
        <v>234</v>
      </c>
      <c r="I19" s="77"/>
      <c r="J19" s="75"/>
      <c r="K19" s="75"/>
      <c r="R19" s="104"/>
    </row>
    <row r="20" spans="2:18" x14ac:dyDescent="0.25">
      <c r="B20" s="547"/>
      <c r="C20" s="117"/>
      <c r="D20" s="123" t="s">
        <v>235</v>
      </c>
      <c r="E20" s="219">
        <f>+I37</f>
        <v>0</v>
      </c>
      <c r="F20" s="220">
        <f>+J37</f>
        <v>0</v>
      </c>
      <c r="G20" s="220">
        <f>+K37</f>
        <v>0</v>
      </c>
      <c r="H20" s="221">
        <f>+L37</f>
        <v>0</v>
      </c>
      <c r="I20" s="77"/>
      <c r="J20" s="75"/>
      <c r="K20" s="75"/>
      <c r="R20" s="104"/>
    </row>
    <row r="21" spans="2:18" ht="15.75" thickBot="1" x14ac:dyDescent="0.3">
      <c r="B21" s="547"/>
      <c r="C21" s="117"/>
      <c r="D21" s="124" t="s">
        <v>236</v>
      </c>
      <c r="E21" s="222">
        <f>+M37</f>
        <v>0</v>
      </c>
      <c r="F21" s="125">
        <f>+N37</f>
        <v>0</v>
      </c>
      <c r="G21" s="125">
        <f>+O37</f>
        <v>0</v>
      </c>
      <c r="H21" s="126">
        <f>+P37</f>
        <v>0</v>
      </c>
      <c r="I21" s="77"/>
      <c r="J21" s="75"/>
      <c r="K21" s="75"/>
      <c r="R21" s="104"/>
    </row>
    <row r="22" spans="2:18" ht="15.75" thickBot="1" x14ac:dyDescent="0.3">
      <c r="B22" s="547"/>
      <c r="C22" s="117"/>
      <c r="D22" s="127" t="s">
        <v>237</v>
      </c>
      <c r="E22" s="141" t="str">
        <f>IF(ISERROR(E21/E20),"",E21/E20)</f>
        <v/>
      </c>
      <c r="F22" s="128" t="str">
        <f>IF(ISERROR(F21/F20),"",F21/F20)</f>
        <v/>
      </c>
      <c r="G22" s="128" t="str">
        <f t="shared" ref="G22" si="0">IF(ISERROR(G21/G20),"",G21/G20)</f>
        <v/>
      </c>
      <c r="H22" s="223" t="str">
        <f>IF(ISERROR(H21/H20),"",H21/H20)</f>
        <v/>
      </c>
      <c r="I22" s="77"/>
      <c r="J22" s="75"/>
      <c r="K22" s="75"/>
      <c r="R22" s="104"/>
    </row>
    <row r="23" spans="2:18" ht="9" customHeight="1" thickBot="1" x14ac:dyDescent="0.3">
      <c r="B23" s="547"/>
      <c r="C23" s="117"/>
      <c r="D23" s="105"/>
      <c r="E23" s="129"/>
      <c r="F23" s="129"/>
      <c r="G23" s="129"/>
      <c r="H23" s="129"/>
      <c r="I23" s="129"/>
      <c r="J23" s="75"/>
      <c r="K23" s="75"/>
      <c r="R23" s="104"/>
    </row>
    <row r="24" spans="2:18" ht="17.25" customHeight="1" thickBot="1" x14ac:dyDescent="0.3">
      <c r="B24" s="547"/>
      <c r="C24" s="117"/>
      <c r="D24" s="551" t="s">
        <v>299</v>
      </c>
      <c r="E24" s="552"/>
      <c r="F24" s="552"/>
      <c r="G24" s="552"/>
      <c r="H24" s="552"/>
      <c r="I24" s="552"/>
      <c r="J24" s="552"/>
      <c r="K24" s="552"/>
      <c r="L24" s="552"/>
      <c r="M24" s="552"/>
      <c r="N24" s="552"/>
      <c r="O24" s="552"/>
      <c r="P24" s="553"/>
      <c r="R24" s="104"/>
    </row>
    <row r="25" spans="2:18" ht="30.75" customHeight="1" x14ac:dyDescent="0.25">
      <c r="B25" s="547"/>
      <c r="C25" s="117"/>
      <c r="D25" s="554" t="s">
        <v>238</v>
      </c>
      <c r="E25" s="556" t="s">
        <v>300</v>
      </c>
      <c r="F25" s="557"/>
      <c r="G25" s="557"/>
      <c r="H25" s="558"/>
      <c r="I25" s="556" t="s">
        <v>239</v>
      </c>
      <c r="J25" s="557"/>
      <c r="K25" s="557"/>
      <c r="L25" s="559"/>
      <c r="M25" s="556" t="s">
        <v>240</v>
      </c>
      <c r="N25" s="557"/>
      <c r="O25" s="557"/>
      <c r="P25" s="558"/>
      <c r="R25" s="104"/>
    </row>
    <row r="26" spans="2:18" ht="15.75" thickBot="1" x14ac:dyDescent="0.3">
      <c r="B26" s="547"/>
      <c r="C26" s="117"/>
      <c r="D26" s="555"/>
      <c r="E26" s="239" t="s">
        <v>231</v>
      </c>
      <c r="F26" s="232" t="s">
        <v>232</v>
      </c>
      <c r="G26" s="232" t="s">
        <v>233</v>
      </c>
      <c r="H26" s="233" t="s">
        <v>234</v>
      </c>
      <c r="I26" s="239" t="s">
        <v>231</v>
      </c>
      <c r="J26" s="232" t="s">
        <v>232</v>
      </c>
      <c r="K26" s="232" t="s">
        <v>233</v>
      </c>
      <c r="L26" s="234" t="s">
        <v>234</v>
      </c>
      <c r="M26" s="239" t="s">
        <v>231</v>
      </c>
      <c r="N26" s="232" t="s">
        <v>232</v>
      </c>
      <c r="O26" s="232" t="s">
        <v>233</v>
      </c>
      <c r="P26" s="233" t="s">
        <v>234</v>
      </c>
      <c r="R26" s="104"/>
    </row>
    <row r="27" spans="2:18" x14ac:dyDescent="0.25">
      <c r="B27" s="547"/>
      <c r="C27" s="117"/>
      <c r="D27" s="244"/>
      <c r="E27" s="240"/>
      <c r="F27" s="230"/>
      <c r="G27" s="230"/>
      <c r="H27" s="231"/>
      <c r="I27" s="240"/>
      <c r="J27" s="230"/>
      <c r="K27" s="230"/>
      <c r="L27" s="235"/>
      <c r="M27" s="240"/>
      <c r="N27" s="230"/>
      <c r="O27" s="230"/>
      <c r="P27" s="231"/>
      <c r="R27" s="104"/>
    </row>
    <row r="28" spans="2:18" x14ac:dyDescent="0.25">
      <c r="B28" s="547"/>
      <c r="C28" s="117"/>
      <c r="D28" s="245"/>
      <c r="E28" s="241"/>
      <c r="F28" s="224"/>
      <c r="G28" s="224"/>
      <c r="H28" s="225"/>
      <c r="I28" s="241"/>
      <c r="J28" s="224"/>
      <c r="K28" s="224"/>
      <c r="L28" s="236"/>
      <c r="M28" s="241"/>
      <c r="N28" s="224"/>
      <c r="O28" s="224"/>
      <c r="P28" s="225"/>
      <c r="R28" s="104"/>
    </row>
    <row r="29" spans="2:18" x14ac:dyDescent="0.25">
      <c r="B29" s="547"/>
      <c r="C29" s="117"/>
      <c r="D29" s="246"/>
      <c r="E29" s="241"/>
      <c r="F29" s="224"/>
      <c r="G29" s="224"/>
      <c r="H29" s="225"/>
      <c r="I29" s="241"/>
      <c r="J29" s="224"/>
      <c r="K29" s="224"/>
      <c r="L29" s="236"/>
      <c r="M29" s="241"/>
      <c r="N29" s="224"/>
      <c r="O29" s="224"/>
      <c r="P29" s="225"/>
      <c r="R29" s="104"/>
    </row>
    <row r="30" spans="2:18" x14ac:dyDescent="0.25">
      <c r="B30" s="547"/>
      <c r="C30" s="117"/>
      <c r="D30" s="246"/>
      <c r="E30" s="241"/>
      <c r="F30" s="224"/>
      <c r="G30" s="224"/>
      <c r="H30" s="225"/>
      <c r="I30" s="241"/>
      <c r="J30" s="224"/>
      <c r="K30" s="224"/>
      <c r="L30" s="236"/>
      <c r="M30" s="241"/>
      <c r="N30" s="224"/>
      <c r="O30" s="224"/>
      <c r="P30" s="225"/>
      <c r="R30" s="104"/>
    </row>
    <row r="31" spans="2:18" x14ac:dyDescent="0.25">
      <c r="B31" s="547"/>
      <c r="C31" s="117"/>
      <c r="D31" s="246"/>
      <c r="E31" s="241"/>
      <c r="F31" s="224"/>
      <c r="G31" s="224"/>
      <c r="H31" s="225"/>
      <c r="I31" s="241"/>
      <c r="J31" s="224"/>
      <c r="K31" s="224"/>
      <c r="L31" s="236"/>
      <c r="M31" s="241"/>
      <c r="N31" s="224"/>
      <c r="O31" s="224"/>
      <c r="P31" s="225"/>
      <c r="R31" s="104"/>
    </row>
    <row r="32" spans="2:18" x14ac:dyDescent="0.25">
      <c r="B32" s="547"/>
      <c r="C32" s="117"/>
      <c r="D32" s="246"/>
      <c r="E32" s="241"/>
      <c r="F32" s="224"/>
      <c r="G32" s="224"/>
      <c r="H32" s="225"/>
      <c r="I32" s="241"/>
      <c r="J32" s="224"/>
      <c r="K32" s="224"/>
      <c r="L32" s="236"/>
      <c r="M32" s="241"/>
      <c r="N32" s="224"/>
      <c r="O32" s="224"/>
      <c r="P32" s="225"/>
      <c r="R32" s="104"/>
    </row>
    <row r="33" spans="2:18" x14ac:dyDescent="0.25">
      <c r="B33" s="547"/>
      <c r="C33" s="117"/>
      <c r="D33" s="246"/>
      <c r="E33" s="241"/>
      <c r="F33" s="224"/>
      <c r="G33" s="224"/>
      <c r="H33" s="225"/>
      <c r="I33" s="241"/>
      <c r="J33" s="224"/>
      <c r="K33" s="224"/>
      <c r="L33" s="236"/>
      <c r="M33" s="241"/>
      <c r="N33" s="224"/>
      <c r="O33" s="224"/>
      <c r="P33" s="225"/>
      <c r="R33" s="104"/>
    </row>
    <row r="34" spans="2:18" x14ac:dyDescent="0.25">
      <c r="B34" s="547"/>
      <c r="C34" s="117"/>
      <c r="D34" s="246"/>
      <c r="E34" s="241"/>
      <c r="F34" s="224"/>
      <c r="G34" s="224"/>
      <c r="H34" s="225"/>
      <c r="I34" s="241"/>
      <c r="J34" s="224"/>
      <c r="K34" s="224"/>
      <c r="L34" s="236"/>
      <c r="M34" s="241"/>
      <c r="N34" s="224"/>
      <c r="O34" s="224"/>
      <c r="P34" s="225"/>
      <c r="R34" s="104"/>
    </row>
    <row r="35" spans="2:18" x14ac:dyDescent="0.25">
      <c r="B35" s="547"/>
      <c r="C35" s="117"/>
      <c r="D35" s="246"/>
      <c r="E35" s="241"/>
      <c r="F35" s="224"/>
      <c r="G35" s="224"/>
      <c r="H35" s="225"/>
      <c r="I35" s="241"/>
      <c r="J35" s="224"/>
      <c r="K35" s="224"/>
      <c r="L35" s="236"/>
      <c r="M35" s="241"/>
      <c r="N35" s="224"/>
      <c r="O35" s="224"/>
      <c r="P35" s="225"/>
      <c r="R35" s="104"/>
    </row>
    <row r="36" spans="2:18" ht="15.75" thickBot="1" x14ac:dyDescent="0.3">
      <c r="B36" s="547"/>
      <c r="C36" s="117"/>
      <c r="D36" s="247"/>
      <c r="E36" s="242"/>
      <c r="F36" s="228"/>
      <c r="G36" s="228"/>
      <c r="H36" s="229"/>
      <c r="I36" s="242"/>
      <c r="J36" s="228"/>
      <c r="K36" s="228"/>
      <c r="L36" s="237"/>
      <c r="M36" s="242"/>
      <c r="N36" s="228"/>
      <c r="O36" s="228"/>
      <c r="P36" s="229"/>
      <c r="R36" s="104"/>
    </row>
    <row r="37" spans="2:18" ht="15.75" thickBot="1" x14ac:dyDescent="0.3">
      <c r="B37" s="547"/>
      <c r="C37" s="117"/>
      <c r="D37" s="248" t="s">
        <v>241</v>
      </c>
      <c r="E37" s="243">
        <f>SUM(E27:E36)</f>
        <v>0</v>
      </c>
      <c r="F37" s="226">
        <f t="shared" ref="F37:P37" si="1">SUM(F27:F36)</f>
        <v>0</v>
      </c>
      <c r="G37" s="226">
        <f t="shared" si="1"/>
        <v>0</v>
      </c>
      <c r="H37" s="227">
        <f t="shared" si="1"/>
        <v>0</v>
      </c>
      <c r="I37" s="243">
        <f t="shared" si="1"/>
        <v>0</v>
      </c>
      <c r="J37" s="226">
        <f t="shared" si="1"/>
        <v>0</v>
      </c>
      <c r="K37" s="226">
        <f t="shared" si="1"/>
        <v>0</v>
      </c>
      <c r="L37" s="238">
        <f t="shared" si="1"/>
        <v>0</v>
      </c>
      <c r="M37" s="243">
        <f t="shared" si="1"/>
        <v>0</v>
      </c>
      <c r="N37" s="226">
        <f t="shared" si="1"/>
        <v>0</v>
      </c>
      <c r="O37" s="226">
        <f t="shared" si="1"/>
        <v>0</v>
      </c>
      <c r="P37" s="227">
        <f t="shared" si="1"/>
        <v>0</v>
      </c>
      <c r="R37" s="104"/>
    </row>
    <row r="38" spans="2:18" x14ac:dyDescent="0.25">
      <c r="B38" s="547"/>
      <c r="C38" s="117"/>
      <c r="D38" s="130" t="s">
        <v>301</v>
      </c>
      <c r="E38" s="131"/>
      <c r="F38" s="131"/>
      <c r="G38" s="131"/>
      <c r="H38" s="131"/>
      <c r="I38" s="77"/>
      <c r="J38" s="75"/>
      <c r="K38" s="75"/>
      <c r="R38" s="104"/>
    </row>
    <row r="39" spans="2:18" x14ac:dyDescent="0.25">
      <c r="B39" s="547"/>
      <c r="C39" s="117"/>
      <c r="D39" s="105"/>
      <c r="E39" s="132"/>
      <c r="F39" s="132"/>
      <c r="G39" s="132"/>
      <c r="H39" s="132"/>
      <c r="I39" s="77"/>
      <c r="J39" s="75"/>
      <c r="K39" s="75"/>
      <c r="R39" s="104"/>
    </row>
    <row r="40" spans="2:18" ht="15.75" thickBot="1" x14ac:dyDescent="0.3">
      <c r="B40" s="547"/>
      <c r="C40" s="117"/>
      <c r="D40" s="550" t="s">
        <v>242</v>
      </c>
      <c r="E40" s="550"/>
      <c r="F40" s="550"/>
      <c r="G40" s="550"/>
      <c r="H40" s="550"/>
      <c r="I40" s="550"/>
      <c r="J40" s="75"/>
      <c r="K40" s="75"/>
      <c r="R40" s="104"/>
    </row>
    <row r="41" spans="2:18" s="136" customFormat="1" ht="15.75" thickBot="1" x14ac:dyDescent="0.25">
      <c r="B41" s="547"/>
      <c r="C41" s="133"/>
      <c r="D41" s="134" t="s">
        <v>303</v>
      </c>
      <c r="E41" s="120" t="s">
        <v>231</v>
      </c>
      <c r="F41" s="121" t="s">
        <v>232</v>
      </c>
      <c r="G41" s="121" t="s">
        <v>233</v>
      </c>
      <c r="H41" s="121" t="s">
        <v>234</v>
      </c>
      <c r="I41" s="122" t="s">
        <v>290</v>
      </c>
      <c r="J41" s="135"/>
      <c r="K41" s="135"/>
      <c r="L41" s="135"/>
      <c r="M41" s="135"/>
      <c r="N41" s="135"/>
      <c r="O41" s="135"/>
      <c r="P41" s="135"/>
      <c r="R41" s="137"/>
    </row>
    <row r="42" spans="2:18" x14ac:dyDescent="0.25">
      <c r="B42" s="547"/>
      <c r="C42" s="117"/>
      <c r="D42" s="213" t="s">
        <v>304</v>
      </c>
      <c r="E42" s="249"/>
      <c r="F42" s="230"/>
      <c r="G42" s="230"/>
      <c r="H42" s="230"/>
      <c r="I42" s="231"/>
      <c r="K42" s="75"/>
      <c r="R42" s="104"/>
    </row>
    <row r="43" spans="2:18" x14ac:dyDescent="0.25">
      <c r="B43" s="547"/>
      <c r="C43" s="117"/>
      <c r="D43" s="214" t="s">
        <v>305</v>
      </c>
      <c r="E43" s="249"/>
      <c r="F43" s="230"/>
      <c r="G43" s="230"/>
      <c r="H43" s="230"/>
      <c r="I43" s="231"/>
      <c r="K43" s="75"/>
      <c r="R43" s="104"/>
    </row>
    <row r="44" spans="2:18" x14ac:dyDescent="0.25">
      <c r="B44" s="547"/>
      <c r="C44" s="117"/>
      <c r="D44" s="215" t="s">
        <v>312</v>
      </c>
      <c r="E44" s="249"/>
      <c r="F44" s="230"/>
      <c r="G44" s="230"/>
      <c r="H44" s="230"/>
      <c r="I44" s="231"/>
      <c r="K44" s="75"/>
      <c r="R44" s="104"/>
    </row>
    <row r="45" spans="2:18" x14ac:dyDescent="0.25">
      <c r="B45" s="547"/>
      <c r="C45" s="117"/>
      <c r="D45" s="214" t="s">
        <v>306</v>
      </c>
      <c r="E45" s="249"/>
      <c r="F45" s="224"/>
      <c r="G45" s="224"/>
      <c r="H45" s="224"/>
      <c r="I45" s="225"/>
      <c r="K45" s="75"/>
      <c r="R45" s="104"/>
    </row>
    <row r="46" spans="2:18" x14ac:dyDescent="0.25">
      <c r="B46" s="547"/>
      <c r="C46" s="117"/>
      <c r="D46" s="214" t="s">
        <v>245</v>
      </c>
      <c r="E46" s="249"/>
      <c r="F46" s="224"/>
      <c r="G46" s="224"/>
      <c r="H46" s="224"/>
      <c r="I46" s="225"/>
      <c r="K46" s="75"/>
      <c r="R46" s="104"/>
    </row>
    <row r="47" spans="2:18" x14ac:dyDescent="0.25">
      <c r="B47" s="547"/>
      <c r="C47" s="117"/>
      <c r="D47" s="215" t="s">
        <v>313</v>
      </c>
      <c r="E47" s="249"/>
      <c r="F47" s="224"/>
      <c r="G47" s="224"/>
      <c r="H47" s="224"/>
      <c r="I47" s="225"/>
      <c r="K47" s="75"/>
      <c r="R47" s="104"/>
    </row>
    <row r="48" spans="2:18" x14ac:dyDescent="0.25">
      <c r="B48" s="547"/>
      <c r="C48" s="117"/>
      <c r="D48" s="214" t="s">
        <v>307</v>
      </c>
      <c r="E48" s="249"/>
      <c r="F48" s="224"/>
      <c r="G48" s="224"/>
      <c r="H48" s="224"/>
      <c r="I48" s="225"/>
      <c r="K48" s="75"/>
      <c r="R48" s="104"/>
    </row>
    <row r="49" spans="2:18" x14ac:dyDescent="0.25">
      <c r="B49" s="547"/>
      <c r="C49" s="117"/>
      <c r="D49" s="214" t="s">
        <v>314</v>
      </c>
      <c r="E49" s="250"/>
      <c r="F49" s="251"/>
      <c r="G49" s="251"/>
      <c r="H49" s="251"/>
      <c r="I49" s="252"/>
      <c r="K49" s="75"/>
      <c r="R49" s="104"/>
    </row>
    <row r="50" spans="2:18" x14ac:dyDescent="0.25">
      <c r="B50" s="547"/>
      <c r="C50" s="117"/>
      <c r="D50" s="216" t="s">
        <v>243</v>
      </c>
      <c r="E50" s="250"/>
      <c r="F50" s="251"/>
      <c r="G50" s="251"/>
      <c r="H50" s="251"/>
      <c r="I50" s="252"/>
      <c r="K50" s="75"/>
      <c r="R50" s="104"/>
    </row>
    <row r="51" spans="2:18" x14ac:dyDescent="0.25">
      <c r="B51" s="547"/>
      <c r="C51" s="117"/>
      <c r="D51" s="214" t="s">
        <v>244</v>
      </c>
      <c r="E51" s="250"/>
      <c r="F51" s="251"/>
      <c r="G51" s="251"/>
      <c r="H51" s="251"/>
      <c r="I51" s="252"/>
      <c r="K51" s="75"/>
      <c r="R51" s="104"/>
    </row>
    <row r="52" spans="2:18" x14ac:dyDescent="0.25">
      <c r="B52" s="547"/>
      <c r="C52" s="117"/>
      <c r="D52" s="217" t="s">
        <v>315</v>
      </c>
      <c r="E52" s="250"/>
      <c r="F52" s="251"/>
      <c r="G52" s="251"/>
      <c r="H52" s="251"/>
      <c r="I52" s="252"/>
      <c r="K52" s="75"/>
      <c r="R52" s="104"/>
    </row>
    <row r="53" spans="2:18" ht="15.75" thickBot="1" x14ac:dyDescent="0.3">
      <c r="B53" s="547"/>
      <c r="C53" s="117"/>
      <c r="D53" s="218" t="s">
        <v>246</v>
      </c>
      <c r="E53" s="253"/>
      <c r="F53" s="254"/>
      <c r="G53" s="254"/>
      <c r="H53" s="254"/>
      <c r="I53" s="255"/>
      <c r="K53" s="75"/>
      <c r="R53" s="104"/>
    </row>
    <row r="54" spans="2:18" x14ac:dyDescent="0.25">
      <c r="B54" s="547"/>
      <c r="C54" s="117"/>
      <c r="D54" s="105"/>
      <c r="E54" s="105"/>
      <c r="F54" s="105"/>
      <c r="G54" s="105"/>
      <c r="H54" s="105"/>
      <c r="I54" s="105"/>
      <c r="K54" s="75"/>
      <c r="R54" s="104"/>
    </row>
    <row r="55" spans="2:18" ht="15.75" thickBot="1" x14ac:dyDescent="0.3">
      <c r="B55" s="547"/>
      <c r="C55" s="117"/>
      <c r="D55" s="105"/>
      <c r="E55" s="105"/>
      <c r="F55" s="105"/>
      <c r="G55" s="105"/>
      <c r="H55" s="105"/>
      <c r="I55" s="105"/>
      <c r="K55" s="75"/>
      <c r="R55" s="104"/>
    </row>
    <row r="56" spans="2:18" ht="15.75" thickBot="1" x14ac:dyDescent="0.3">
      <c r="B56" s="547"/>
      <c r="C56" s="117"/>
      <c r="D56" s="119" t="s">
        <v>230</v>
      </c>
      <c r="E56" s="120" t="s">
        <v>231</v>
      </c>
      <c r="F56" s="121" t="s">
        <v>232</v>
      </c>
      <c r="G56" s="121" t="s">
        <v>233</v>
      </c>
      <c r="H56" s="122" t="s">
        <v>234</v>
      </c>
      <c r="I56" s="77"/>
      <c r="J56" s="75"/>
      <c r="K56" s="75"/>
      <c r="R56" s="104"/>
    </row>
    <row r="57" spans="2:18" x14ac:dyDescent="0.25">
      <c r="B57" s="547"/>
      <c r="C57" s="117"/>
      <c r="D57" s="210" t="s">
        <v>308</v>
      </c>
      <c r="E57" s="256"/>
      <c r="F57" s="257"/>
      <c r="G57" s="257"/>
      <c r="H57" s="258"/>
      <c r="I57" s="77"/>
      <c r="J57" s="75"/>
      <c r="K57" s="75"/>
      <c r="R57" s="104"/>
    </row>
    <row r="58" spans="2:18" x14ac:dyDescent="0.25">
      <c r="B58" s="547"/>
      <c r="C58" s="117"/>
      <c r="D58" s="123" t="s">
        <v>309</v>
      </c>
      <c r="E58" s="259"/>
      <c r="F58" s="260"/>
      <c r="G58" s="260"/>
      <c r="H58" s="261"/>
      <c r="I58" s="77"/>
      <c r="J58" s="75"/>
      <c r="K58" s="75"/>
      <c r="R58" s="104"/>
    </row>
    <row r="59" spans="2:18" x14ac:dyDescent="0.25">
      <c r="B59" s="547"/>
      <c r="C59" s="117"/>
      <c r="D59" s="123" t="s">
        <v>310</v>
      </c>
      <c r="E59" s="259"/>
      <c r="F59" s="260"/>
      <c r="G59" s="260"/>
      <c r="H59" s="261"/>
      <c r="I59" s="77"/>
      <c r="J59" s="75"/>
      <c r="K59" s="75"/>
      <c r="R59" s="104"/>
    </row>
    <row r="60" spans="2:18" ht="15.75" customHeight="1" thickBot="1" x14ac:dyDescent="0.3">
      <c r="B60" s="547"/>
      <c r="C60" s="117"/>
      <c r="D60" s="211" t="s">
        <v>311</v>
      </c>
      <c r="E60" s="262"/>
      <c r="F60" s="263"/>
      <c r="G60" s="263"/>
      <c r="H60" s="264"/>
      <c r="I60" s="77"/>
      <c r="J60" s="75"/>
      <c r="K60" s="75"/>
      <c r="R60" s="104"/>
    </row>
    <row r="61" spans="2:18" x14ac:dyDescent="0.25">
      <c r="B61" s="547"/>
      <c r="C61" s="117"/>
      <c r="D61" s="209" t="s">
        <v>247</v>
      </c>
      <c r="E61" s="259"/>
      <c r="F61" s="260"/>
      <c r="G61" s="260"/>
      <c r="H61" s="261"/>
      <c r="I61" s="77"/>
      <c r="J61" s="75"/>
      <c r="K61" s="75"/>
      <c r="R61" s="104"/>
    </row>
    <row r="62" spans="2:18" x14ac:dyDescent="0.25">
      <c r="B62" s="547"/>
      <c r="C62" s="117"/>
      <c r="D62" s="124" t="s">
        <v>248</v>
      </c>
      <c r="E62" s="259"/>
      <c r="F62" s="260"/>
      <c r="G62" s="260"/>
      <c r="H62" s="261"/>
      <c r="I62" s="77"/>
      <c r="J62" s="75"/>
      <c r="K62" s="75"/>
      <c r="R62" s="104"/>
    </row>
    <row r="63" spans="2:18" x14ac:dyDescent="0.25">
      <c r="B63" s="547"/>
      <c r="C63" s="117"/>
      <c r="D63" s="124" t="s">
        <v>249</v>
      </c>
      <c r="E63" s="250"/>
      <c r="F63" s="265"/>
      <c r="G63" s="265"/>
      <c r="H63" s="266"/>
      <c r="I63" s="77"/>
      <c r="J63" s="75"/>
      <c r="K63" s="75"/>
      <c r="R63" s="104"/>
    </row>
    <row r="64" spans="2:18" ht="15.75" thickBot="1" x14ac:dyDescent="0.3">
      <c r="B64" s="547"/>
      <c r="C64" s="117"/>
      <c r="D64" s="124" t="s">
        <v>250</v>
      </c>
      <c r="E64" s="267"/>
      <c r="F64" s="267"/>
      <c r="G64" s="267"/>
      <c r="H64" s="268"/>
      <c r="I64" s="77"/>
      <c r="J64" s="75"/>
      <c r="K64" s="75"/>
      <c r="R64" s="104"/>
    </row>
    <row r="65" spans="2:18" ht="15.75" thickBot="1" x14ac:dyDescent="0.3">
      <c r="B65" s="547"/>
      <c r="C65" s="117"/>
      <c r="D65" s="269" t="s">
        <v>251</v>
      </c>
      <c r="E65" s="141" t="str">
        <f>IFERROR(SUM(E61:E64)/SUM(E57:E60),"")</f>
        <v/>
      </c>
      <c r="F65" s="270" t="str">
        <f t="shared" ref="F65:H65" si="2">IFERROR(SUM(F61:F64)/SUM(F57:F60),"")</f>
        <v/>
      </c>
      <c r="G65" s="270" t="str">
        <f t="shared" si="2"/>
        <v/>
      </c>
      <c r="H65" s="271" t="str">
        <f t="shared" si="2"/>
        <v/>
      </c>
      <c r="I65" s="77"/>
      <c r="J65" s="75"/>
      <c r="K65" s="75"/>
      <c r="R65" s="104"/>
    </row>
    <row r="66" spans="2:18" x14ac:dyDescent="0.25">
      <c r="B66" s="547"/>
      <c r="C66" s="117"/>
      <c r="D66" s="115"/>
      <c r="E66" s="105"/>
      <c r="F66" s="105"/>
      <c r="G66" s="105"/>
      <c r="H66" s="105"/>
      <c r="I66" s="77"/>
      <c r="J66" s="75"/>
      <c r="K66" s="75"/>
      <c r="R66" s="104"/>
    </row>
    <row r="67" spans="2:18" ht="15.75" thickBot="1" x14ac:dyDescent="0.3">
      <c r="B67" s="547"/>
      <c r="C67" s="117"/>
      <c r="D67" s="105"/>
      <c r="E67" s="105"/>
      <c r="F67" s="105"/>
      <c r="G67" s="105"/>
      <c r="H67" s="105"/>
      <c r="I67" s="77"/>
      <c r="J67" s="75"/>
      <c r="K67" s="75"/>
      <c r="R67" s="104"/>
    </row>
    <row r="68" spans="2:18" ht="15.75" thickBot="1" x14ac:dyDescent="0.3">
      <c r="B68" s="547"/>
      <c r="C68" s="117"/>
      <c r="D68" s="119" t="s">
        <v>230</v>
      </c>
      <c r="E68" s="120" t="s">
        <v>231</v>
      </c>
      <c r="F68" s="121" t="s">
        <v>232</v>
      </c>
      <c r="G68" s="121" t="s">
        <v>233</v>
      </c>
      <c r="H68" s="122" t="s">
        <v>234</v>
      </c>
      <c r="I68" s="77"/>
      <c r="J68" s="75"/>
      <c r="K68" s="75"/>
      <c r="R68" s="104"/>
    </row>
    <row r="69" spans="2:18" x14ac:dyDescent="0.25">
      <c r="B69" s="547"/>
      <c r="C69" s="117"/>
      <c r="D69" s="310" t="s">
        <v>321</v>
      </c>
      <c r="E69" s="259"/>
      <c r="F69" s="260"/>
      <c r="G69" s="260"/>
      <c r="H69" s="261"/>
      <c r="I69" s="77"/>
      <c r="J69" s="75"/>
      <c r="K69" s="75"/>
      <c r="R69" s="104"/>
    </row>
    <row r="70" spans="2:18" x14ac:dyDescent="0.25">
      <c r="B70" s="547"/>
      <c r="C70" s="117"/>
      <c r="D70" s="311" t="s">
        <v>316</v>
      </c>
      <c r="E70" s="249"/>
      <c r="F70" s="272"/>
      <c r="G70" s="272"/>
      <c r="H70" s="273"/>
      <c r="I70" s="77"/>
      <c r="J70" s="75"/>
      <c r="K70" s="75"/>
      <c r="R70" s="104"/>
    </row>
    <row r="71" spans="2:18" x14ac:dyDescent="0.25">
      <c r="B71" s="547"/>
      <c r="C71" s="117"/>
      <c r="D71" s="311" t="s">
        <v>322</v>
      </c>
      <c r="E71" s="249"/>
      <c r="F71" s="272"/>
      <c r="G71" s="272"/>
      <c r="H71" s="273"/>
      <c r="I71" s="77"/>
      <c r="J71" s="75"/>
      <c r="K71" s="75"/>
      <c r="R71" s="104"/>
    </row>
    <row r="72" spans="2:18" x14ac:dyDescent="0.25">
      <c r="B72" s="547"/>
      <c r="C72" s="117"/>
      <c r="D72" s="311" t="s">
        <v>317</v>
      </c>
      <c r="E72" s="249"/>
      <c r="F72" s="272"/>
      <c r="G72" s="272"/>
      <c r="H72" s="273"/>
      <c r="I72" s="77"/>
      <c r="J72" s="75"/>
      <c r="K72" s="75"/>
      <c r="R72" s="104"/>
    </row>
    <row r="73" spans="2:18" x14ac:dyDescent="0.25">
      <c r="B73" s="547"/>
      <c r="C73" s="117"/>
      <c r="D73" s="311" t="s">
        <v>323</v>
      </c>
      <c r="E73" s="249"/>
      <c r="F73" s="272"/>
      <c r="G73" s="272"/>
      <c r="H73" s="273"/>
      <c r="I73" s="77"/>
      <c r="J73" s="75"/>
      <c r="K73" s="75"/>
      <c r="R73" s="104"/>
    </row>
    <row r="74" spans="2:18" x14ac:dyDescent="0.25">
      <c r="B74" s="547"/>
      <c r="C74" s="117"/>
      <c r="D74" s="312" t="s">
        <v>318</v>
      </c>
      <c r="E74" s="250"/>
      <c r="F74" s="265"/>
      <c r="G74" s="265"/>
      <c r="H74" s="266"/>
      <c r="I74" s="77"/>
      <c r="J74" s="75"/>
      <c r="K74" s="75"/>
      <c r="R74" s="104"/>
    </row>
    <row r="75" spans="2:18" ht="17.25" customHeight="1" x14ac:dyDescent="0.25">
      <c r="B75" s="547"/>
      <c r="C75" s="117"/>
      <c r="D75" s="311" t="s">
        <v>324</v>
      </c>
      <c r="E75" s="267"/>
      <c r="F75" s="267"/>
      <c r="G75" s="267"/>
      <c r="H75" s="268"/>
      <c r="I75" s="77"/>
      <c r="J75" s="75"/>
      <c r="K75" s="75"/>
      <c r="R75" s="104"/>
    </row>
    <row r="76" spans="2:18" ht="15.75" thickBot="1" x14ac:dyDescent="0.3">
      <c r="B76" s="547"/>
      <c r="C76" s="117"/>
      <c r="D76" s="312" t="s">
        <v>319</v>
      </c>
      <c r="E76" s="267"/>
      <c r="F76" s="267"/>
      <c r="G76" s="267"/>
      <c r="H76" s="268"/>
      <c r="I76" s="77"/>
      <c r="J76" s="75"/>
      <c r="K76" s="75"/>
      <c r="R76" s="104"/>
    </row>
    <row r="77" spans="2:18" ht="15.75" thickBot="1" x14ac:dyDescent="0.3">
      <c r="B77" s="547"/>
      <c r="C77" s="117"/>
      <c r="D77" s="313" t="s">
        <v>320</v>
      </c>
      <c r="E77" s="142" t="str">
        <f>IFERROR((E70+E72+E74)/(E69+E71+E73),"")</f>
        <v/>
      </c>
      <c r="F77" s="143" t="str">
        <f t="shared" ref="F77:H77" si="3">IFERROR((F70+F72+F74)/(F69+F71+F73),"")</f>
        <v/>
      </c>
      <c r="G77" s="143" t="str">
        <f t="shared" si="3"/>
        <v/>
      </c>
      <c r="H77" s="144" t="str">
        <f t="shared" si="3"/>
        <v/>
      </c>
      <c r="I77" s="77"/>
      <c r="J77" s="75"/>
      <c r="K77" s="75"/>
      <c r="R77" s="104"/>
    </row>
    <row r="78" spans="2:18" x14ac:dyDescent="0.25">
      <c r="B78" s="547"/>
      <c r="C78" s="117"/>
      <c r="D78" s="310" t="s">
        <v>252</v>
      </c>
      <c r="E78" s="259"/>
      <c r="F78" s="260"/>
      <c r="G78" s="260"/>
      <c r="H78" s="261"/>
      <c r="I78" s="77"/>
      <c r="J78" s="75"/>
      <c r="K78" s="75"/>
      <c r="R78" s="104"/>
    </row>
    <row r="79" spans="2:18" ht="15.75" thickBot="1" x14ac:dyDescent="0.3">
      <c r="B79" s="547"/>
      <c r="C79" s="117"/>
      <c r="D79" s="314" t="s">
        <v>253</v>
      </c>
      <c r="E79" s="274"/>
      <c r="F79" s="275"/>
      <c r="G79" s="275"/>
      <c r="H79" s="276"/>
      <c r="I79" s="77"/>
      <c r="J79" s="75"/>
      <c r="K79" s="75"/>
      <c r="R79" s="104"/>
    </row>
    <row r="80" spans="2:18" ht="15.75" thickBot="1" x14ac:dyDescent="0.3">
      <c r="B80" s="547"/>
      <c r="C80" s="117"/>
      <c r="D80" s="315" t="s">
        <v>254</v>
      </c>
      <c r="E80" s="142" t="str">
        <f>IFERROR(E79/E78,"")</f>
        <v/>
      </c>
      <c r="F80" s="143" t="str">
        <f t="shared" ref="F80:H80" si="4">IFERROR(F79/F78,"")</f>
        <v/>
      </c>
      <c r="G80" s="143" t="str">
        <f t="shared" si="4"/>
        <v/>
      </c>
      <c r="H80" s="144" t="str">
        <f t="shared" si="4"/>
        <v/>
      </c>
      <c r="I80" s="77"/>
      <c r="J80" s="75"/>
      <c r="K80" s="75"/>
      <c r="R80" s="104"/>
    </row>
    <row r="81" spans="2:18" x14ac:dyDescent="0.25">
      <c r="B81" s="547"/>
      <c r="C81" s="117"/>
      <c r="D81" s="539"/>
      <c r="E81" s="539"/>
      <c r="F81" s="539"/>
      <c r="G81" s="539"/>
      <c r="H81" s="539"/>
      <c r="I81" s="539"/>
      <c r="J81" s="75"/>
      <c r="K81" s="75"/>
      <c r="R81" s="104"/>
    </row>
    <row r="82" spans="2:18" x14ac:dyDescent="0.25">
      <c r="B82" s="547"/>
      <c r="C82" s="117"/>
      <c r="D82" s="550" t="s">
        <v>255</v>
      </c>
      <c r="E82" s="550"/>
      <c r="F82" s="550"/>
      <c r="G82" s="550"/>
      <c r="H82" s="550"/>
      <c r="I82" s="550"/>
      <c r="J82" s="75"/>
      <c r="K82" s="75"/>
      <c r="R82" s="104"/>
    </row>
    <row r="83" spans="2:18" ht="15.75" thickBot="1" x14ac:dyDescent="0.3">
      <c r="B83" s="547"/>
      <c r="C83" s="117"/>
      <c r="D83" s="539"/>
      <c r="E83" s="539"/>
      <c r="F83" s="539"/>
      <c r="G83" s="539"/>
      <c r="H83" s="539"/>
      <c r="I83" s="539"/>
      <c r="J83" s="75"/>
      <c r="K83" s="75"/>
      <c r="R83" s="104"/>
    </row>
    <row r="84" spans="2:18" ht="15.75" thickBot="1" x14ac:dyDescent="0.3">
      <c r="B84" s="547"/>
      <c r="C84" s="117"/>
      <c r="D84" s="134" t="s">
        <v>303</v>
      </c>
      <c r="E84" s="120" t="s">
        <v>231</v>
      </c>
      <c r="F84" s="121" t="s">
        <v>232</v>
      </c>
      <c r="G84" s="121" t="s">
        <v>233</v>
      </c>
      <c r="H84" s="122" t="s">
        <v>234</v>
      </c>
      <c r="I84" s="77"/>
      <c r="J84" s="75"/>
      <c r="K84" s="75"/>
      <c r="R84" s="104"/>
    </row>
    <row r="85" spans="2:18" x14ac:dyDescent="0.25">
      <c r="B85" s="547"/>
      <c r="C85" s="117"/>
      <c r="D85" s="138" t="s">
        <v>327</v>
      </c>
      <c r="E85" s="259"/>
      <c r="F85" s="230"/>
      <c r="G85" s="230"/>
      <c r="H85" s="231"/>
      <c r="I85" s="77"/>
      <c r="K85" s="75"/>
      <c r="R85" s="104"/>
    </row>
    <row r="86" spans="2:18" x14ac:dyDescent="0.25">
      <c r="B86" s="547"/>
      <c r="C86" s="117"/>
      <c r="D86" s="138" t="s">
        <v>325</v>
      </c>
      <c r="E86" s="259"/>
      <c r="F86" s="230"/>
      <c r="G86" s="230"/>
      <c r="H86" s="231"/>
      <c r="I86" s="77"/>
      <c r="K86" s="75"/>
      <c r="R86" s="104"/>
    </row>
    <row r="87" spans="2:18" x14ac:dyDescent="0.25">
      <c r="B87" s="547"/>
      <c r="C87" s="117"/>
      <c r="D87" s="139" t="s">
        <v>328</v>
      </c>
      <c r="E87" s="249"/>
      <c r="F87" s="224"/>
      <c r="G87" s="224"/>
      <c r="H87" s="225"/>
      <c r="I87" s="77"/>
      <c r="J87" s="75"/>
      <c r="K87" s="75"/>
      <c r="R87" s="104"/>
    </row>
    <row r="88" spans="2:18" x14ac:dyDescent="0.25">
      <c r="B88" s="547"/>
      <c r="C88" s="117"/>
      <c r="D88" s="138" t="s">
        <v>326</v>
      </c>
      <c r="E88" s="249"/>
      <c r="F88" s="224"/>
      <c r="G88" s="224"/>
      <c r="H88" s="225"/>
      <c r="I88" s="77"/>
      <c r="J88" s="75"/>
      <c r="K88" s="75"/>
      <c r="R88" s="104"/>
    </row>
    <row r="89" spans="2:18" x14ac:dyDescent="0.25">
      <c r="B89" s="547"/>
      <c r="C89" s="117"/>
      <c r="D89" s="139" t="s">
        <v>329</v>
      </c>
      <c r="E89" s="249"/>
      <c r="F89" s="224"/>
      <c r="G89" s="224"/>
      <c r="H89" s="225"/>
      <c r="I89" s="77"/>
      <c r="J89" s="75"/>
      <c r="K89" s="75"/>
      <c r="R89" s="104"/>
    </row>
    <row r="90" spans="2:18" x14ac:dyDescent="0.25">
      <c r="B90" s="547"/>
      <c r="C90" s="117"/>
      <c r="D90" s="139" t="s">
        <v>256</v>
      </c>
      <c r="E90" s="250"/>
      <c r="F90" s="251"/>
      <c r="G90" s="251"/>
      <c r="H90" s="252"/>
      <c r="I90" s="77"/>
      <c r="J90" s="75"/>
      <c r="K90" s="75"/>
      <c r="R90" s="104"/>
    </row>
    <row r="91" spans="2:18" ht="15.75" thickBot="1" x14ac:dyDescent="0.3">
      <c r="B91" s="547"/>
      <c r="C91" s="117"/>
      <c r="D91" s="140" t="s">
        <v>257</v>
      </c>
      <c r="E91" s="274"/>
      <c r="F91" s="228"/>
      <c r="G91" s="228"/>
      <c r="H91" s="229"/>
      <c r="I91" s="77"/>
      <c r="J91" s="75"/>
      <c r="K91" s="75"/>
      <c r="R91" s="104"/>
    </row>
    <row r="92" spans="2:18" x14ac:dyDescent="0.25">
      <c r="B92" s="547"/>
      <c r="C92" s="117"/>
      <c r="D92" s="105"/>
      <c r="E92" s="105"/>
      <c r="F92" s="105"/>
      <c r="G92" s="105"/>
      <c r="H92" s="105"/>
      <c r="I92" s="105"/>
      <c r="J92" s="75"/>
      <c r="K92" s="75"/>
      <c r="R92" s="104"/>
    </row>
    <row r="93" spans="2:18" ht="15.75" thickBot="1" x14ac:dyDescent="0.3">
      <c r="B93" s="547"/>
      <c r="C93" s="117"/>
      <c r="D93" s="105"/>
      <c r="E93" s="105"/>
      <c r="F93" s="105"/>
      <c r="G93" s="105"/>
      <c r="H93" s="105"/>
      <c r="I93" s="77"/>
      <c r="J93" s="75"/>
      <c r="K93" s="75"/>
      <c r="R93" s="104"/>
    </row>
    <row r="94" spans="2:18" ht="15.75" thickBot="1" x14ac:dyDescent="0.3">
      <c r="B94" s="547"/>
      <c r="C94" s="117"/>
      <c r="D94" s="119" t="s">
        <v>230</v>
      </c>
      <c r="E94" s="120" t="s">
        <v>231</v>
      </c>
      <c r="F94" s="121" t="s">
        <v>232</v>
      </c>
      <c r="G94" s="121" t="s">
        <v>233</v>
      </c>
      <c r="H94" s="122" t="s">
        <v>234</v>
      </c>
      <c r="I94" s="77"/>
      <c r="J94" s="75"/>
      <c r="K94" s="75"/>
      <c r="R94" s="104"/>
    </row>
    <row r="95" spans="2:18" x14ac:dyDescent="0.25">
      <c r="B95" s="547"/>
      <c r="C95" s="117"/>
      <c r="D95" s="123" t="s">
        <v>330</v>
      </c>
      <c r="E95" s="259"/>
      <c r="F95" s="260"/>
      <c r="G95" s="260"/>
      <c r="H95" s="261"/>
      <c r="I95" s="77"/>
      <c r="J95" s="75"/>
      <c r="K95" s="75"/>
      <c r="R95" s="104"/>
    </row>
    <row r="96" spans="2:18" x14ac:dyDescent="0.25">
      <c r="B96" s="547"/>
      <c r="C96" s="117"/>
      <c r="D96" s="145" t="s">
        <v>331</v>
      </c>
      <c r="E96" s="249"/>
      <c r="F96" s="272"/>
      <c r="G96" s="272"/>
      <c r="H96" s="273"/>
      <c r="I96" s="77"/>
      <c r="J96" s="75"/>
      <c r="K96" s="75"/>
      <c r="R96" s="104"/>
    </row>
    <row r="97" spans="2:18" x14ac:dyDescent="0.25">
      <c r="B97" s="547"/>
      <c r="C97" s="117"/>
      <c r="D97" s="145" t="s">
        <v>258</v>
      </c>
      <c r="E97" s="249"/>
      <c r="F97" s="272"/>
      <c r="G97" s="272"/>
      <c r="H97" s="273"/>
      <c r="I97" s="77"/>
      <c r="J97" s="75"/>
      <c r="K97" s="75"/>
      <c r="R97" s="104"/>
    </row>
    <row r="98" spans="2:18" ht="15.75" thickBot="1" x14ac:dyDescent="0.3">
      <c r="B98" s="547"/>
      <c r="C98" s="117"/>
      <c r="D98" s="124" t="s">
        <v>259</v>
      </c>
      <c r="E98" s="250"/>
      <c r="F98" s="265"/>
      <c r="G98" s="265"/>
      <c r="H98" s="266"/>
      <c r="I98" s="105"/>
      <c r="J98" s="75"/>
      <c r="K98" s="75"/>
      <c r="R98" s="104"/>
    </row>
    <row r="99" spans="2:18" ht="15.75" thickBot="1" x14ac:dyDescent="0.3">
      <c r="B99" s="547"/>
      <c r="C99" s="117"/>
      <c r="D99" s="127" t="s">
        <v>260</v>
      </c>
      <c r="E99" s="141" t="str">
        <f>IFERROR(SUM(E97:E98)/SUM(E95:E96),"")</f>
        <v/>
      </c>
      <c r="F99" s="128" t="str">
        <f t="shared" ref="F99:H99" si="5">IFERROR(SUM(F97:F98)/SUM(F95:F96),"")</f>
        <v/>
      </c>
      <c r="G99" s="128" t="str">
        <f t="shared" si="5"/>
        <v/>
      </c>
      <c r="H99" s="223" t="str">
        <f t="shared" si="5"/>
        <v/>
      </c>
      <c r="I99" s="77"/>
      <c r="J99" s="75"/>
      <c r="K99" s="75"/>
      <c r="R99" s="104"/>
    </row>
    <row r="100" spans="2:18" ht="15.75" thickBot="1" x14ac:dyDescent="0.3">
      <c r="B100" s="547"/>
      <c r="C100" s="117"/>
      <c r="D100" s="115"/>
      <c r="E100" s="115"/>
      <c r="F100" s="115"/>
      <c r="G100" s="115"/>
      <c r="H100" s="115"/>
      <c r="I100" s="77"/>
      <c r="J100" s="75"/>
      <c r="K100" s="75"/>
      <c r="R100" s="104"/>
    </row>
    <row r="101" spans="2:18" ht="27" thickBot="1" x14ac:dyDescent="0.3">
      <c r="B101" s="547"/>
      <c r="C101" s="117"/>
      <c r="D101" s="119" t="s">
        <v>230</v>
      </c>
      <c r="E101" s="155" t="s">
        <v>261</v>
      </c>
      <c r="F101" s="146" t="s">
        <v>262</v>
      </c>
      <c r="G101" s="146" t="s">
        <v>263</v>
      </c>
      <c r="H101" s="212" t="s">
        <v>264</v>
      </c>
      <c r="I101" s="77"/>
      <c r="J101" s="75"/>
      <c r="K101" s="75"/>
      <c r="R101" s="104"/>
    </row>
    <row r="102" spans="2:18" x14ac:dyDescent="0.25">
      <c r="B102" s="547"/>
      <c r="C102" s="117"/>
      <c r="D102" s="123" t="s">
        <v>265</v>
      </c>
      <c r="E102" s="277"/>
      <c r="F102" s="257"/>
      <c r="G102" s="257"/>
      <c r="H102" s="258"/>
      <c r="I102" s="77"/>
      <c r="J102" s="75"/>
      <c r="K102" s="75"/>
      <c r="R102" s="104"/>
    </row>
    <row r="103" spans="2:18" x14ac:dyDescent="0.25">
      <c r="B103" s="547"/>
      <c r="C103" s="117"/>
      <c r="D103" s="145" t="s">
        <v>266</v>
      </c>
      <c r="E103" s="278"/>
      <c r="F103" s="272"/>
      <c r="G103" s="272"/>
      <c r="H103" s="273"/>
      <c r="I103" s="77"/>
      <c r="J103" s="75"/>
      <c r="K103" s="75"/>
      <c r="R103" s="104"/>
    </row>
    <row r="104" spans="2:18" x14ac:dyDescent="0.25">
      <c r="B104" s="547"/>
      <c r="C104" s="117"/>
      <c r="D104" s="145" t="s">
        <v>267</v>
      </c>
      <c r="E104" s="278"/>
      <c r="F104" s="272"/>
      <c r="G104" s="272"/>
      <c r="H104" s="273"/>
      <c r="I104" s="77"/>
      <c r="J104" s="75"/>
      <c r="K104" s="75"/>
      <c r="R104" s="104"/>
    </row>
    <row r="105" spans="2:18" ht="15.75" thickBot="1" x14ac:dyDescent="0.3">
      <c r="B105" s="547"/>
      <c r="C105" s="117"/>
      <c r="D105" s="124" t="s">
        <v>268</v>
      </c>
      <c r="E105" s="279"/>
      <c r="F105" s="275"/>
      <c r="G105" s="275"/>
      <c r="H105" s="276"/>
      <c r="I105" s="77"/>
      <c r="J105" s="75"/>
      <c r="K105" s="75"/>
      <c r="R105" s="104"/>
    </row>
    <row r="106" spans="2:18" ht="15.75" thickBot="1" x14ac:dyDescent="0.3">
      <c r="B106" s="547"/>
      <c r="C106" s="117"/>
      <c r="D106" s="127" t="s">
        <v>269</v>
      </c>
      <c r="E106" s="141" t="str">
        <f>IFERROR(SUM(E104:E105)/SUM(E102:E103),"")</f>
        <v/>
      </c>
      <c r="F106" s="128" t="str">
        <f t="shared" ref="F106:H106" si="6">IFERROR(SUM(F104:F105)/SUM(F102:F103),"")</f>
        <v/>
      </c>
      <c r="G106" s="128" t="str">
        <f t="shared" si="6"/>
        <v/>
      </c>
      <c r="H106" s="223" t="str">
        <f t="shared" si="6"/>
        <v/>
      </c>
      <c r="I106" s="77"/>
      <c r="J106" s="75"/>
      <c r="K106" s="75"/>
      <c r="R106" s="104"/>
    </row>
    <row r="107" spans="2:18" x14ac:dyDescent="0.25">
      <c r="B107" s="547"/>
      <c r="C107" s="117"/>
      <c r="D107" s="105"/>
      <c r="E107" s="105"/>
      <c r="F107" s="105"/>
      <c r="G107" s="105"/>
      <c r="H107" s="105"/>
      <c r="I107" s="77"/>
      <c r="J107" s="75"/>
      <c r="K107" s="75"/>
      <c r="R107" s="104"/>
    </row>
    <row r="108" spans="2:18" x14ac:dyDescent="0.25">
      <c r="B108" s="547"/>
      <c r="C108" s="117"/>
      <c r="D108" s="105"/>
      <c r="E108" s="105"/>
      <c r="F108" s="105"/>
      <c r="G108" s="105"/>
      <c r="H108" s="105"/>
      <c r="I108" s="77"/>
      <c r="J108" s="75"/>
      <c r="K108" s="75"/>
      <c r="R108" s="104"/>
    </row>
    <row r="109" spans="2:18" ht="15.75" customHeight="1" thickBot="1" x14ac:dyDescent="0.3">
      <c r="B109" s="547"/>
      <c r="C109" s="117"/>
      <c r="D109" s="560" t="s">
        <v>350</v>
      </c>
      <c r="E109" s="560"/>
      <c r="F109" s="560"/>
      <c r="G109" s="560"/>
      <c r="H109" s="560"/>
      <c r="I109" s="560"/>
      <c r="J109" s="75"/>
      <c r="K109" s="75"/>
      <c r="R109" s="104"/>
    </row>
    <row r="110" spans="2:18" ht="15.75" thickBot="1" x14ac:dyDescent="0.3">
      <c r="B110" s="547"/>
      <c r="C110" s="117"/>
      <c r="D110" s="134" t="s">
        <v>303</v>
      </c>
      <c r="E110" s="300" t="s">
        <v>231</v>
      </c>
      <c r="F110" s="301" t="s">
        <v>232</v>
      </c>
      <c r="G110" s="301" t="s">
        <v>233</v>
      </c>
      <c r="H110" s="301" t="s">
        <v>234</v>
      </c>
      <c r="I110" s="302" t="s">
        <v>290</v>
      </c>
      <c r="J110" s="75"/>
      <c r="K110" s="75"/>
      <c r="R110" s="104"/>
    </row>
    <row r="111" spans="2:18" x14ac:dyDescent="0.25">
      <c r="B111" s="547"/>
      <c r="C111" s="117"/>
      <c r="D111" s="299" t="s">
        <v>332</v>
      </c>
      <c r="E111" s="277"/>
      <c r="F111" s="280"/>
      <c r="G111" s="280"/>
      <c r="H111" s="280"/>
      <c r="I111" s="281"/>
      <c r="J111" s="75"/>
      <c r="K111" s="75"/>
      <c r="R111" s="104"/>
    </row>
    <row r="112" spans="2:18" x14ac:dyDescent="0.25">
      <c r="B112" s="547"/>
      <c r="C112" s="117"/>
      <c r="D112" s="299" t="s">
        <v>333</v>
      </c>
      <c r="E112" s="278"/>
      <c r="F112" s="224"/>
      <c r="G112" s="224"/>
      <c r="H112" s="224"/>
      <c r="I112" s="225"/>
      <c r="J112" s="75"/>
      <c r="K112" s="75"/>
      <c r="R112" s="104"/>
    </row>
    <row r="113" spans="2:18" x14ac:dyDescent="0.25">
      <c r="B113" s="547"/>
      <c r="C113" s="117"/>
      <c r="D113" s="299" t="s">
        <v>334</v>
      </c>
      <c r="E113" s="278"/>
      <c r="F113" s="224"/>
      <c r="G113" s="224"/>
      <c r="H113" s="224"/>
      <c r="I113" s="225"/>
      <c r="J113" s="75"/>
      <c r="K113" s="75"/>
      <c r="R113" s="104"/>
    </row>
    <row r="114" spans="2:18" x14ac:dyDescent="0.25">
      <c r="B114" s="547"/>
      <c r="C114" s="117"/>
      <c r="D114" s="299" t="s">
        <v>346</v>
      </c>
      <c r="E114" s="278"/>
      <c r="F114" s="224"/>
      <c r="G114" s="224"/>
      <c r="H114" s="224"/>
      <c r="I114" s="225"/>
      <c r="J114" s="75"/>
      <c r="K114" s="75"/>
      <c r="R114" s="104"/>
    </row>
    <row r="115" spans="2:18" x14ac:dyDescent="0.25">
      <c r="B115" s="547"/>
      <c r="C115" s="117"/>
      <c r="D115" s="299" t="s">
        <v>347</v>
      </c>
      <c r="E115" s="278"/>
      <c r="F115" s="224"/>
      <c r="G115" s="224"/>
      <c r="H115" s="224"/>
      <c r="I115" s="225"/>
      <c r="J115" s="75"/>
      <c r="K115" s="75"/>
      <c r="R115" s="104"/>
    </row>
    <row r="116" spans="2:18" x14ac:dyDescent="0.25">
      <c r="B116" s="547"/>
      <c r="C116" s="117"/>
      <c r="D116" s="299" t="s">
        <v>270</v>
      </c>
      <c r="E116" s="278"/>
      <c r="F116" s="224"/>
      <c r="G116" s="224"/>
      <c r="H116" s="224"/>
      <c r="I116" s="225"/>
      <c r="J116" s="75"/>
      <c r="K116" s="75"/>
      <c r="R116" s="104"/>
    </row>
    <row r="117" spans="2:18" x14ac:dyDescent="0.25">
      <c r="B117" s="547"/>
      <c r="C117" s="117"/>
      <c r="D117" s="299" t="s">
        <v>271</v>
      </c>
      <c r="E117" s="278"/>
      <c r="F117" s="224"/>
      <c r="G117" s="224"/>
      <c r="H117" s="224"/>
      <c r="I117" s="225"/>
      <c r="J117" s="75"/>
      <c r="K117" s="75"/>
      <c r="R117" s="104"/>
    </row>
    <row r="118" spans="2:18" x14ac:dyDescent="0.25">
      <c r="B118" s="547"/>
      <c r="C118" s="117"/>
      <c r="D118" s="299" t="s">
        <v>272</v>
      </c>
      <c r="E118" s="278"/>
      <c r="F118" s="224"/>
      <c r="G118" s="224"/>
      <c r="H118" s="224"/>
      <c r="I118" s="225"/>
      <c r="J118" s="75"/>
      <c r="K118" s="75"/>
      <c r="R118" s="104"/>
    </row>
    <row r="119" spans="2:18" x14ac:dyDescent="0.25">
      <c r="B119" s="547"/>
      <c r="C119" s="117"/>
      <c r="D119" s="299" t="s">
        <v>348</v>
      </c>
      <c r="E119" s="278"/>
      <c r="F119" s="224"/>
      <c r="G119" s="224"/>
      <c r="H119" s="224"/>
      <c r="I119" s="225"/>
      <c r="J119" s="75"/>
      <c r="K119" s="75"/>
      <c r="R119" s="104"/>
    </row>
    <row r="120" spans="2:18" ht="15.75" thickBot="1" x14ac:dyDescent="0.3">
      <c r="B120" s="547"/>
      <c r="C120" s="117"/>
      <c r="D120" s="299" t="s">
        <v>349</v>
      </c>
      <c r="E120" s="279"/>
      <c r="F120" s="228"/>
      <c r="G120" s="228"/>
      <c r="H120" s="228"/>
      <c r="I120" s="229"/>
      <c r="J120" s="75"/>
      <c r="K120" s="75"/>
      <c r="R120" s="104"/>
    </row>
    <row r="121" spans="2:18" x14ac:dyDescent="0.25">
      <c r="B121" s="547"/>
      <c r="C121" s="117"/>
      <c r="D121" s="303" t="s">
        <v>335</v>
      </c>
      <c r="E121" s="282">
        <f>SUM(E111:E115)</f>
        <v>0</v>
      </c>
      <c r="F121" s="148">
        <f>SUM(F111:F115)</f>
        <v>0</v>
      </c>
      <c r="G121" s="148">
        <f t="shared" ref="G121:H121" si="7">SUM(G111:G115)</f>
        <v>0</v>
      </c>
      <c r="H121" s="283">
        <f t="shared" si="7"/>
        <v>0</v>
      </c>
      <c r="I121" s="72"/>
      <c r="J121" s="75"/>
      <c r="K121" s="75"/>
      <c r="R121" s="104"/>
    </row>
    <row r="122" spans="2:18" ht="15.75" thickBot="1" x14ac:dyDescent="0.3">
      <c r="B122" s="547"/>
      <c r="C122" s="117"/>
      <c r="D122" s="304" t="s">
        <v>336</v>
      </c>
      <c r="E122" s="284">
        <f>SUM(E116:E120)</f>
        <v>0</v>
      </c>
      <c r="F122" s="149">
        <f t="shared" ref="F122:H122" si="8">SUM(F116:F120)</f>
        <v>0</v>
      </c>
      <c r="G122" s="149">
        <f t="shared" si="8"/>
        <v>0</v>
      </c>
      <c r="H122" s="285">
        <f t="shared" si="8"/>
        <v>0</v>
      </c>
      <c r="I122" s="72"/>
      <c r="J122" s="75"/>
      <c r="K122" s="75"/>
      <c r="R122" s="104"/>
    </row>
    <row r="123" spans="2:18" x14ac:dyDescent="0.25">
      <c r="B123" s="547"/>
      <c r="C123" s="117"/>
      <c r="D123" s="539"/>
      <c r="E123" s="539"/>
      <c r="F123" s="539"/>
      <c r="G123" s="539"/>
      <c r="H123" s="539"/>
      <c r="I123" s="539"/>
      <c r="J123" s="75"/>
      <c r="K123" s="75"/>
      <c r="R123" s="104"/>
    </row>
    <row r="124" spans="2:18" ht="15.75" thickBot="1" x14ac:dyDescent="0.3">
      <c r="B124" s="547"/>
      <c r="C124" s="117"/>
      <c r="D124" s="539"/>
      <c r="E124" s="539"/>
      <c r="F124" s="539"/>
      <c r="G124" s="539"/>
      <c r="H124" s="539"/>
      <c r="I124" s="539"/>
      <c r="J124" s="75"/>
      <c r="K124" s="75"/>
      <c r="R124" s="104"/>
    </row>
    <row r="125" spans="2:18" ht="15.75" thickBot="1" x14ac:dyDescent="0.3">
      <c r="B125" s="547"/>
      <c r="C125" s="117"/>
      <c r="D125" s="119" t="s">
        <v>230</v>
      </c>
      <c r="E125" s="120" t="s">
        <v>231</v>
      </c>
      <c r="F125" s="121" t="s">
        <v>232</v>
      </c>
      <c r="G125" s="121" t="s">
        <v>233</v>
      </c>
      <c r="H125" s="122" t="s">
        <v>234</v>
      </c>
      <c r="I125" s="77"/>
      <c r="J125" s="75"/>
      <c r="K125" s="75"/>
      <c r="R125" s="104"/>
    </row>
    <row r="126" spans="2:18" s="201" customFormat="1" x14ac:dyDescent="0.2">
      <c r="B126" s="547"/>
      <c r="C126" s="200"/>
      <c r="D126" s="205" t="s">
        <v>273</v>
      </c>
      <c r="E126" s="286"/>
      <c r="F126" s="287"/>
      <c r="G126" s="287"/>
      <c r="H126" s="288"/>
      <c r="R126" s="202"/>
    </row>
    <row r="127" spans="2:18" s="201" customFormat="1" x14ac:dyDescent="0.2">
      <c r="B127" s="547"/>
      <c r="C127" s="200"/>
      <c r="D127" s="147" t="s">
        <v>274</v>
      </c>
      <c r="E127" s="289"/>
      <c r="F127" s="290"/>
      <c r="G127" s="290"/>
      <c r="H127" s="291"/>
      <c r="R127" s="202"/>
    </row>
    <row r="128" spans="2:18" s="201" customFormat="1" x14ac:dyDescent="0.2">
      <c r="B128" s="547"/>
      <c r="C128" s="200"/>
      <c r="D128" s="147" t="s">
        <v>275</v>
      </c>
      <c r="E128" s="289"/>
      <c r="F128" s="290"/>
      <c r="G128" s="290"/>
      <c r="H128" s="291"/>
      <c r="R128" s="202"/>
    </row>
    <row r="129" spans="2:18" s="201" customFormat="1" x14ac:dyDescent="0.2">
      <c r="B129" s="547"/>
      <c r="C129" s="200"/>
      <c r="D129" s="147" t="s">
        <v>351</v>
      </c>
      <c r="E129" s="289"/>
      <c r="F129" s="290"/>
      <c r="G129" s="290"/>
      <c r="H129" s="291"/>
      <c r="R129" s="202"/>
    </row>
    <row r="130" spans="2:18" s="201" customFormat="1" x14ac:dyDescent="0.2">
      <c r="B130" s="547"/>
      <c r="C130" s="200"/>
      <c r="D130" s="147" t="s">
        <v>352</v>
      </c>
      <c r="E130" s="289"/>
      <c r="F130" s="290"/>
      <c r="G130" s="290"/>
      <c r="H130" s="291"/>
      <c r="R130" s="202"/>
    </row>
    <row r="131" spans="2:18" s="201" customFormat="1" x14ac:dyDescent="0.2">
      <c r="B131" s="547"/>
      <c r="C131" s="200"/>
      <c r="D131" s="147" t="s">
        <v>276</v>
      </c>
      <c r="E131" s="289"/>
      <c r="F131" s="290"/>
      <c r="G131" s="290"/>
      <c r="H131" s="291"/>
      <c r="R131" s="202"/>
    </row>
    <row r="132" spans="2:18" s="201" customFormat="1" x14ac:dyDescent="0.2">
      <c r="B132" s="547"/>
      <c r="C132" s="200"/>
      <c r="D132" s="147" t="s">
        <v>277</v>
      </c>
      <c r="E132" s="289"/>
      <c r="F132" s="290"/>
      <c r="G132" s="290"/>
      <c r="H132" s="291"/>
      <c r="R132" s="202"/>
    </row>
    <row r="133" spans="2:18" s="201" customFormat="1" x14ac:dyDescent="0.2">
      <c r="B133" s="547"/>
      <c r="C133" s="200"/>
      <c r="D133" s="206" t="s">
        <v>278</v>
      </c>
      <c r="E133" s="289"/>
      <c r="F133" s="290"/>
      <c r="G133" s="290"/>
      <c r="H133" s="291"/>
      <c r="R133" s="202"/>
    </row>
    <row r="134" spans="2:18" s="201" customFormat="1" x14ac:dyDescent="0.2">
      <c r="B134" s="547"/>
      <c r="C134" s="200"/>
      <c r="D134" s="147" t="s">
        <v>354</v>
      </c>
      <c r="E134" s="289"/>
      <c r="F134" s="290"/>
      <c r="G134" s="290"/>
      <c r="H134" s="291"/>
      <c r="R134" s="202"/>
    </row>
    <row r="135" spans="2:18" s="201" customFormat="1" ht="15.75" thickBot="1" x14ac:dyDescent="0.25">
      <c r="B135" s="547"/>
      <c r="C135" s="200"/>
      <c r="D135" s="147" t="s">
        <v>353</v>
      </c>
      <c r="E135" s="305"/>
      <c r="F135" s="305"/>
      <c r="G135" s="305"/>
      <c r="H135" s="306"/>
      <c r="R135" s="202"/>
    </row>
    <row r="136" spans="2:18" ht="15.75" thickBot="1" x14ac:dyDescent="0.3">
      <c r="B136" s="547"/>
      <c r="C136" s="117"/>
      <c r="D136" s="207" t="s">
        <v>355</v>
      </c>
      <c r="E136" s="150" t="str">
        <f>IFERROR(SUM(E131:E135)/SUM(E126:E130),"")</f>
        <v/>
      </c>
      <c r="F136" s="150" t="str">
        <f>IFERROR(SUM(F131:F135)/SUM(F126:F130),"")</f>
        <v/>
      </c>
      <c r="G136" s="150" t="str">
        <f t="shared" ref="G136:H136" si="9">IFERROR(SUM(G131:G135)/SUM(G126:G130),"")</f>
        <v/>
      </c>
      <c r="H136" s="151" t="str">
        <f t="shared" si="9"/>
        <v/>
      </c>
      <c r="I136" s="77"/>
      <c r="J136" s="75"/>
      <c r="K136" s="75"/>
      <c r="R136" s="104"/>
    </row>
    <row r="137" spans="2:18" x14ac:dyDescent="0.25">
      <c r="B137" s="547"/>
      <c r="C137" s="117"/>
      <c r="D137" s="539"/>
      <c r="E137" s="539"/>
      <c r="F137" s="539"/>
      <c r="G137" s="539"/>
      <c r="H137" s="539"/>
      <c r="I137" s="539"/>
      <c r="J137" s="75"/>
      <c r="K137" s="75"/>
      <c r="R137" s="104"/>
    </row>
    <row r="138" spans="2:18" ht="15.75" thickBot="1" x14ac:dyDescent="0.3">
      <c r="B138" s="547"/>
      <c r="C138" s="117"/>
      <c r="D138" s="539"/>
      <c r="E138" s="539"/>
      <c r="F138" s="539"/>
      <c r="G138" s="539"/>
      <c r="H138" s="539"/>
      <c r="I138" s="539"/>
      <c r="J138" s="75"/>
      <c r="K138" s="75"/>
      <c r="R138" s="104"/>
    </row>
    <row r="139" spans="2:18" ht="15.75" thickBot="1" x14ac:dyDescent="0.3">
      <c r="B139" s="547"/>
      <c r="C139" s="117"/>
      <c r="D139" s="119" t="s">
        <v>230</v>
      </c>
      <c r="E139" s="120" t="s">
        <v>231</v>
      </c>
      <c r="F139" s="121" t="s">
        <v>232</v>
      </c>
      <c r="G139" s="121" t="s">
        <v>233</v>
      </c>
      <c r="H139" s="122" t="s">
        <v>234</v>
      </c>
      <c r="I139" s="77"/>
      <c r="J139" s="75"/>
      <c r="K139" s="75"/>
      <c r="R139" s="104"/>
    </row>
    <row r="140" spans="2:18" x14ac:dyDescent="0.25">
      <c r="B140" s="547"/>
      <c r="C140" s="117"/>
      <c r="D140" s="205" t="s">
        <v>292</v>
      </c>
      <c r="E140" s="259"/>
      <c r="F140" s="260"/>
      <c r="G140" s="260"/>
      <c r="H140" s="261"/>
      <c r="I140" s="77"/>
      <c r="J140" s="75"/>
      <c r="K140" s="75"/>
      <c r="R140" s="104"/>
    </row>
    <row r="141" spans="2:18" x14ac:dyDescent="0.25">
      <c r="B141" s="547"/>
      <c r="C141" s="117"/>
      <c r="D141" s="147" t="s">
        <v>293</v>
      </c>
      <c r="E141" s="249"/>
      <c r="F141" s="272"/>
      <c r="G141" s="272"/>
      <c r="H141" s="273"/>
      <c r="I141" s="77"/>
      <c r="J141" s="75"/>
      <c r="K141" s="75"/>
      <c r="R141" s="104"/>
    </row>
    <row r="142" spans="2:18" x14ac:dyDescent="0.25">
      <c r="B142" s="547"/>
      <c r="C142" s="117"/>
      <c r="D142" s="147" t="s">
        <v>294</v>
      </c>
      <c r="E142" s="249"/>
      <c r="F142" s="272"/>
      <c r="G142" s="272"/>
      <c r="H142" s="273"/>
      <c r="I142" s="77"/>
      <c r="J142" s="75"/>
      <c r="K142" s="75"/>
      <c r="R142" s="104"/>
    </row>
    <row r="143" spans="2:18" x14ac:dyDescent="0.25">
      <c r="B143" s="547"/>
      <c r="C143" s="117"/>
      <c r="D143" s="147" t="s">
        <v>295</v>
      </c>
      <c r="E143" s="249"/>
      <c r="F143" s="272"/>
      <c r="G143" s="272"/>
      <c r="H143" s="273"/>
      <c r="I143" s="77"/>
      <c r="J143" s="75"/>
      <c r="K143" s="75"/>
      <c r="R143" s="104"/>
    </row>
    <row r="144" spans="2:18" x14ac:dyDescent="0.25">
      <c r="B144" s="547"/>
      <c r="C144" s="117"/>
      <c r="D144" s="147" t="s">
        <v>296</v>
      </c>
      <c r="E144" s="249"/>
      <c r="F144" s="272"/>
      <c r="G144" s="272"/>
      <c r="H144" s="273"/>
      <c r="I144" s="77"/>
      <c r="J144" s="75"/>
      <c r="K144" s="75"/>
      <c r="R144" s="104"/>
    </row>
    <row r="145" spans="2:18" ht="15.75" thickBot="1" x14ac:dyDescent="0.3">
      <c r="B145" s="547"/>
      <c r="C145" s="117"/>
      <c r="D145" s="206" t="s">
        <v>297</v>
      </c>
      <c r="E145" s="250"/>
      <c r="F145" s="265"/>
      <c r="G145" s="265"/>
      <c r="H145" s="266"/>
      <c r="I145" s="77"/>
      <c r="J145" s="75"/>
      <c r="K145" s="75"/>
      <c r="R145" s="104"/>
    </row>
    <row r="146" spans="2:18" ht="27" customHeight="1" thickBot="1" x14ac:dyDescent="0.3">
      <c r="B146" s="547"/>
      <c r="C146" s="117"/>
      <c r="D146" s="208" t="s">
        <v>298</v>
      </c>
      <c r="E146" s="152" t="str">
        <f>IFERROR(SUM(E143:E145)/SUM(E140:E142),"")</f>
        <v/>
      </c>
      <c r="F146" s="153" t="str">
        <f t="shared" ref="F146:H146" si="10">IFERROR(SUM(F143:F145)/SUM(F140:F142),"")</f>
        <v/>
      </c>
      <c r="G146" s="153" t="str">
        <f t="shared" si="10"/>
        <v/>
      </c>
      <c r="H146" s="154" t="str">
        <f t="shared" si="10"/>
        <v/>
      </c>
      <c r="I146" s="77"/>
      <c r="J146" s="75"/>
      <c r="K146" s="75"/>
      <c r="R146" s="104"/>
    </row>
    <row r="147" spans="2:18" ht="18.75" customHeight="1" x14ac:dyDescent="0.25">
      <c r="B147" s="547"/>
      <c r="C147" s="117"/>
      <c r="D147" s="105"/>
      <c r="E147" s="105"/>
      <c r="F147" s="105"/>
      <c r="G147" s="105"/>
      <c r="H147" s="105"/>
      <c r="I147" s="105"/>
      <c r="J147" s="75"/>
      <c r="K147" s="75"/>
      <c r="R147" s="104"/>
    </row>
    <row r="148" spans="2:18" x14ac:dyDescent="0.25">
      <c r="B148" s="547"/>
      <c r="C148" s="117"/>
      <c r="D148" s="118" t="s">
        <v>279</v>
      </c>
      <c r="E148" s="118"/>
      <c r="F148" s="118"/>
      <c r="G148" s="118"/>
      <c r="H148" s="118"/>
      <c r="I148" s="118"/>
      <c r="J148" s="75"/>
      <c r="K148" s="75"/>
      <c r="R148" s="104"/>
    </row>
    <row r="149" spans="2:18" ht="4.5" customHeight="1" thickBot="1" x14ac:dyDescent="0.3">
      <c r="B149" s="547"/>
      <c r="C149" s="117"/>
      <c r="D149" s="105"/>
      <c r="E149" s="105"/>
      <c r="F149" s="105"/>
      <c r="G149" s="105"/>
      <c r="H149" s="105"/>
      <c r="I149" s="105"/>
      <c r="J149" s="75"/>
      <c r="K149" s="75"/>
      <c r="R149" s="104"/>
    </row>
    <row r="150" spans="2:18" ht="15.75" thickBot="1" x14ac:dyDescent="0.3">
      <c r="B150" s="547"/>
      <c r="C150" s="117"/>
      <c r="D150" s="134" t="s">
        <v>303</v>
      </c>
      <c r="E150" s="121" t="s">
        <v>231</v>
      </c>
      <c r="F150" s="121" t="s">
        <v>232</v>
      </c>
      <c r="G150" s="121" t="s">
        <v>233</v>
      </c>
      <c r="H150" s="122" t="s">
        <v>234</v>
      </c>
      <c r="I150" s="75"/>
      <c r="J150" s="75"/>
      <c r="K150" s="75"/>
      <c r="R150" s="104"/>
    </row>
    <row r="151" spans="2:18" x14ac:dyDescent="0.25">
      <c r="B151" s="547"/>
      <c r="C151" s="117"/>
      <c r="D151" s="292" t="s">
        <v>280</v>
      </c>
      <c r="E151" s="294"/>
      <c r="F151" s="280"/>
      <c r="G151" s="280"/>
      <c r="H151" s="281"/>
      <c r="I151" s="75"/>
      <c r="J151" s="75"/>
      <c r="K151" s="75"/>
      <c r="R151" s="104"/>
    </row>
    <row r="152" spans="2:18" ht="15.75" thickBot="1" x14ac:dyDescent="0.3">
      <c r="B152" s="547"/>
      <c r="C152" s="117"/>
      <c r="D152" s="293" t="s">
        <v>281</v>
      </c>
      <c r="E152" s="242"/>
      <c r="F152" s="228"/>
      <c r="G152" s="228"/>
      <c r="H152" s="229"/>
      <c r="I152" s="75"/>
      <c r="J152" s="75"/>
      <c r="K152" s="75"/>
      <c r="R152" s="104"/>
    </row>
    <row r="153" spans="2:18" x14ac:dyDescent="0.25">
      <c r="B153" s="547"/>
      <c r="C153" s="117"/>
      <c r="D153" s="105"/>
      <c r="E153" s="105"/>
      <c r="F153" s="105"/>
      <c r="G153" s="105"/>
      <c r="H153" s="105"/>
      <c r="I153" s="105"/>
      <c r="J153" s="75"/>
      <c r="K153" s="75"/>
      <c r="R153" s="104"/>
    </row>
    <row r="154" spans="2:18" ht="15.75" thickBot="1" x14ac:dyDescent="0.3">
      <c r="B154" s="547"/>
      <c r="C154" s="117"/>
      <c r="D154" s="105"/>
      <c r="E154" s="105"/>
      <c r="F154" s="105"/>
      <c r="G154" s="105"/>
      <c r="H154" s="105"/>
      <c r="I154" s="105"/>
      <c r="J154" s="75"/>
      <c r="K154" s="75"/>
      <c r="R154" s="104"/>
    </row>
    <row r="155" spans="2:18" ht="15.75" thickBot="1" x14ac:dyDescent="0.3">
      <c r="B155" s="547"/>
      <c r="C155" s="117"/>
      <c r="D155" s="155" t="s">
        <v>230</v>
      </c>
      <c r="E155" s="121" t="s">
        <v>231</v>
      </c>
      <c r="F155" s="121" t="s">
        <v>232</v>
      </c>
      <c r="G155" s="121" t="s">
        <v>233</v>
      </c>
      <c r="H155" s="122" t="s">
        <v>234</v>
      </c>
      <c r="I155" s="75"/>
      <c r="J155" s="75"/>
      <c r="K155" s="75"/>
      <c r="R155" s="104"/>
    </row>
    <row r="156" spans="2:18" ht="15.75" customHeight="1" x14ac:dyDescent="0.25">
      <c r="B156" s="547"/>
      <c r="C156" s="117"/>
      <c r="D156" s="156" t="s">
        <v>282</v>
      </c>
      <c r="E156" s="295"/>
      <c r="F156" s="295"/>
      <c r="G156" s="295"/>
      <c r="H156" s="296"/>
      <c r="I156" s="75"/>
      <c r="J156" s="75"/>
      <c r="K156" s="75"/>
      <c r="R156" s="104"/>
    </row>
    <row r="157" spans="2:18" ht="15.75" thickBot="1" x14ac:dyDescent="0.3">
      <c r="B157" s="547"/>
      <c r="C157" s="117"/>
      <c r="D157" s="157" t="s">
        <v>283</v>
      </c>
      <c r="E157" s="297"/>
      <c r="F157" s="297"/>
      <c r="G157" s="297"/>
      <c r="H157" s="298"/>
      <c r="I157" s="75"/>
      <c r="J157" s="75"/>
      <c r="K157" s="75"/>
      <c r="R157" s="104"/>
    </row>
    <row r="158" spans="2:18" ht="15.75" thickBot="1" x14ac:dyDescent="0.3">
      <c r="B158" s="547"/>
      <c r="C158" s="117"/>
      <c r="D158" s="158" t="s">
        <v>284</v>
      </c>
      <c r="E158" s="159" t="str">
        <f>IFERROR(E157/E156,"")</f>
        <v/>
      </c>
      <c r="F158" s="159" t="str">
        <f t="shared" ref="F158:H158" si="11">IFERROR(F157/F156,"")</f>
        <v/>
      </c>
      <c r="G158" s="159" t="str">
        <f t="shared" si="11"/>
        <v/>
      </c>
      <c r="H158" s="160" t="str">
        <f t="shared" si="11"/>
        <v/>
      </c>
      <c r="I158" s="75"/>
      <c r="J158" s="75"/>
      <c r="K158" s="75"/>
      <c r="R158" s="104"/>
    </row>
    <row r="159" spans="2:18" ht="15.75" thickBot="1" x14ac:dyDescent="0.3">
      <c r="B159" s="547"/>
      <c r="C159" s="161"/>
      <c r="D159" s="75"/>
      <c r="E159" s="75"/>
      <c r="F159" s="75"/>
      <c r="G159" s="75"/>
      <c r="H159" s="75"/>
      <c r="I159" s="77"/>
      <c r="J159" s="75"/>
      <c r="K159" s="75"/>
      <c r="R159" s="104"/>
    </row>
    <row r="160" spans="2:18" ht="15.75" thickBot="1" x14ac:dyDescent="0.3">
      <c r="B160" s="547"/>
      <c r="C160" s="161"/>
      <c r="E160" s="164" t="s">
        <v>231</v>
      </c>
      <c r="F160" s="165" t="s">
        <v>232</v>
      </c>
      <c r="G160" s="165" t="s">
        <v>233</v>
      </c>
      <c r="H160" s="166" t="s">
        <v>234</v>
      </c>
      <c r="J160" s="75"/>
      <c r="K160" s="75"/>
      <c r="R160" s="104"/>
    </row>
    <row r="161" spans="2:18" ht="15.75" thickBot="1" x14ac:dyDescent="0.3">
      <c r="B161" s="547"/>
      <c r="C161" s="161"/>
      <c r="D161" s="163" t="s">
        <v>285</v>
      </c>
      <c r="E161" s="307">
        <f>+E20+E57+E58+E59+E60+E95+E96+E126+E127+E128+E129+E130+E156</f>
        <v>0</v>
      </c>
      <c r="F161" s="308">
        <f>+F20+F57+F58+F59+F60+F95+F96+F126+F127+F128+F129+F130+F156</f>
        <v>0</v>
      </c>
      <c r="G161" s="308">
        <f>+G20+G57+G58+G59+G60+G95+G96+G126+G127+G128+G129+G130+G156</f>
        <v>0</v>
      </c>
      <c r="H161" s="309">
        <f>+H20+H57+H58+H59+H60+H95+H96+H126+H127+H128+H129+H130+H156</f>
        <v>0</v>
      </c>
      <c r="J161" s="75"/>
      <c r="K161" s="75"/>
      <c r="R161" s="104"/>
    </row>
    <row r="162" spans="2:18" x14ac:dyDescent="0.25">
      <c r="B162" s="547"/>
      <c r="C162" s="161"/>
      <c r="D162" s="163"/>
      <c r="E162" s="75"/>
      <c r="F162" s="75"/>
      <c r="G162" s="75"/>
      <c r="H162" s="75"/>
      <c r="I162" s="77"/>
      <c r="J162" s="75"/>
      <c r="K162" s="75"/>
      <c r="R162" s="104"/>
    </row>
    <row r="163" spans="2:18" ht="15.75" thickBot="1" x14ac:dyDescent="0.3">
      <c r="B163" s="547"/>
      <c r="C163" s="161"/>
      <c r="D163" s="163"/>
      <c r="E163" s="75"/>
      <c r="F163" s="75"/>
      <c r="G163" s="75"/>
      <c r="H163" s="75"/>
      <c r="I163" s="77"/>
      <c r="J163" s="75"/>
      <c r="K163" s="75"/>
      <c r="Q163" s="110"/>
      <c r="R163" s="104"/>
    </row>
    <row r="164" spans="2:18" ht="37.5" customHeight="1" thickBot="1" x14ac:dyDescent="0.3">
      <c r="B164" s="547"/>
      <c r="C164" s="161"/>
      <c r="D164" s="563" t="s">
        <v>286</v>
      </c>
      <c r="E164" s="564"/>
      <c r="F164" s="563" t="s">
        <v>287</v>
      </c>
      <c r="G164" s="567"/>
      <c r="H164" s="567"/>
      <c r="I164" s="564"/>
      <c r="J164" s="574" t="s">
        <v>288</v>
      </c>
      <c r="K164" s="575"/>
      <c r="L164" s="575"/>
      <c r="M164" s="576"/>
      <c r="N164" s="563" t="s">
        <v>289</v>
      </c>
      <c r="O164" s="567"/>
      <c r="P164" s="567"/>
      <c r="Q164" s="564"/>
      <c r="R164" s="104"/>
    </row>
    <row r="165" spans="2:18" ht="15.75" thickBot="1" x14ac:dyDescent="0.3">
      <c r="B165" s="547"/>
      <c r="C165" s="161"/>
      <c r="D165" s="565"/>
      <c r="E165" s="566"/>
      <c r="F165" s="164" t="s">
        <v>231</v>
      </c>
      <c r="G165" s="165" t="s">
        <v>232</v>
      </c>
      <c r="H165" s="165" t="s">
        <v>233</v>
      </c>
      <c r="I165" s="166" t="s">
        <v>234</v>
      </c>
      <c r="J165" s="164" t="s">
        <v>231</v>
      </c>
      <c r="K165" s="165" t="s">
        <v>232</v>
      </c>
      <c r="L165" s="165" t="s">
        <v>233</v>
      </c>
      <c r="M165" s="166" t="s">
        <v>234</v>
      </c>
      <c r="N165" s="164" t="s">
        <v>231</v>
      </c>
      <c r="O165" s="165" t="s">
        <v>232</v>
      </c>
      <c r="P165" s="165" t="s">
        <v>233</v>
      </c>
      <c r="Q165" s="166" t="s">
        <v>234</v>
      </c>
      <c r="R165" s="104"/>
    </row>
    <row r="166" spans="2:18" x14ac:dyDescent="0.25">
      <c r="B166" s="547"/>
      <c r="C166" s="161"/>
      <c r="D166" s="568" t="str">
        <f>+D22</f>
        <v>Porcentaje de licencias ambientales con seguimiento (PLACS)</v>
      </c>
      <c r="E166" s="569"/>
      <c r="F166" s="167" t="str">
        <f>+E22</f>
        <v/>
      </c>
      <c r="G166" s="168" t="str">
        <f>+F22</f>
        <v/>
      </c>
      <c r="H166" s="168" t="str">
        <f>+G22</f>
        <v/>
      </c>
      <c r="I166" s="169" t="str">
        <f>+H22</f>
        <v/>
      </c>
      <c r="J166" s="170" t="str">
        <f>IFERROR(E20/E161,"")</f>
        <v/>
      </c>
      <c r="K166" s="171" t="str">
        <f>IFERROR(F20/F161,"")</f>
        <v/>
      </c>
      <c r="L166" s="171" t="str">
        <f>IFERROR(G20/G161,"")</f>
        <v/>
      </c>
      <c r="M166" s="172" t="str">
        <f>IFERROR(H20/H161,"")</f>
        <v/>
      </c>
      <c r="N166" s="173" t="str">
        <f>IFERROR(F166*J166,"")</f>
        <v/>
      </c>
      <c r="O166" s="174" t="str">
        <f>IFERROR(G166*K166,"")</f>
        <v/>
      </c>
      <c r="P166" s="174" t="str">
        <f>IFERROR(H166*L166,"")</f>
        <v/>
      </c>
      <c r="Q166" s="175" t="str">
        <f t="shared" ref="P166:Q170" si="12">IFERROR(I166*M166,"")</f>
        <v/>
      </c>
      <c r="R166" s="104"/>
    </row>
    <row r="167" spans="2:18" x14ac:dyDescent="0.25">
      <c r="B167" s="547"/>
      <c r="C167" s="161"/>
      <c r="D167" s="570" t="str">
        <f>+D65</f>
        <v>Porcentaje de concesiones de agua con seguimiento (PCACS)</v>
      </c>
      <c r="E167" s="571"/>
      <c r="F167" s="176" t="str">
        <f>+E65</f>
        <v/>
      </c>
      <c r="G167" s="177" t="str">
        <f>+F65</f>
        <v/>
      </c>
      <c r="H167" s="177" t="str">
        <f>+G65</f>
        <v/>
      </c>
      <c r="I167" s="178" t="str">
        <f>+H65</f>
        <v/>
      </c>
      <c r="J167" s="179" t="str">
        <f>IFERROR((E57+E58+E59)/E161,"")</f>
        <v/>
      </c>
      <c r="K167" s="177" t="str">
        <f>IFERROR((F57+F58+F59)/F161,"")</f>
        <v/>
      </c>
      <c r="L167" s="177" t="str">
        <f>IFERROR((G57+G58+G59)/G161,"")</f>
        <v/>
      </c>
      <c r="M167" s="180" t="str">
        <f>IFERROR((H57+H58+H59)/H161,"")</f>
        <v/>
      </c>
      <c r="N167" s="176" t="str">
        <f t="shared" ref="N167:O170" si="13">IFERROR(F167*J167,"")</f>
        <v/>
      </c>
      <c r="O167" s="177" t="str">
        <f t="shared" si="13"/>
        <v/>
      </c>
      <c r="P167" s="177" t="str">
        <f t="shared" si="12"/>
        <v/>
      </c>
      <c r="Q167" s="178" t="str">
        <f t="shared" si="12"/>
        <v/>
      </c>
      <c r="R167" s="104"/>
    </row>
    <row r="168" spans="2:18" x14ac:dyDescent="0.25">
      <c r="B168" s="547"/>
      <c r="C168" s="161"/>
      <c r="D168" s="570" t="str">
        <f>+D99</f>
        <v>Porcentaje de permisos de vertimiento con seguimiento (PVCS)</v>
      </c>
      <c r="E168" s="571"/>
      <c r="F168" s="176" t="str">
        <f>+E106</f>
        <v/>
      </c>
      <c r="G168" s="177" t="str">
        <f>+F106</f>
        <v/>
      </c>
      <c r="H168" s="177" t="str">
        <f>+G106</f>
        <v/>
      </c>
      <c r="I168" s="178" t="str">
        <f>+H106</f>
        <v/>
      </c>
      <c r="J168" s="179" t="str">
        <f>IFERROR((E95+E96)/E161,"")</f>
        <v/>
      </c>
      <c r="K168" s="177" t="str">
        <f>IFERROR((F95+F96)/F161,"")</f>
        <v/>
      </c>
      <c r="L168" s="177" t="str">
        <f>IFERROR((G95+G96)/G161,"")</f>
        <v/>
      </c>
      <c r="M168" s="180" t="str">
        <f>IFERROR((H95+H96)/H161,"")</f>
        <v/>
      </c>
      <c r="N168" s="176" t="str">
        <f t="shared" si="13"/>
        <v/>
      </c>
      <c r="O168" s="177" t="str">
        <f t="shared" si="13"/>
        <v/>
      </c>
      <c r="P168" s="177" t="str">
        <f t="shared" si="12"/>
        <v/>
      </c>
      <c r="Q168" s="178" t="str">
        <f t="shared" si="12"/>
        <v/>
      </c>
      <c r="R168" s="104"/>
    </row>
    <row r="169" spans="2:18" x14ac:dyDescent="0.25">
      <c r="B169" s="547"/>
      <c r="C169" s="161"/>
      <c r="D169" s="572" t="str">
        <f>+D136</f>
        <v>Porcentaje de aprovechamiento forestal con seguimiento (PPAFCS)</v>
      </c>
      <c r="E169" s="573"/>
      <c r="F169" s="176" t="str">
        <f>+E136</f>
        <v/>
      </c>
      <c r="G169" s="177" t="str">
        <f t="shared" ref="G169:I169" si="14">+F136</f>
        <v/>
      </c>
      <c r="H169" s="177" t="str">
        <f t="shared" si="14"/>
        <v/>
      </c>
      <c r="I169" s="178" t="str">
        <f t="shared" si="14"/>
        <v/>
      </c>
      <c r="J169" s="179" t="str">
        <f>IFERROR((E126+E127+E128)/E161,"")</f>
        <v/>
      </c>
      <c r="K169" s="177" t="str">
        <f t="shared" ref="K169:M169" si="15">IFERROR((F126+F127+F128)/F161,"")</f>
        <v/>
      </c>
      <c r="L169" s="177" t="str">
        <f t="shared" si="15"/>
        <v/>
      </c>
      <c r="M169" s="180" t="str">
        <f t="shared" si="15"/>
        <v/>
      </c>
      <c r="N169" s="176" t="str">
        <f t="shared" si="13"/>
        <v/>
      </c>
      <c r="O169" s="177" t="str">
        <f t="shared" si="13"/>
        <v/>
      </c>
      <c r="P169" s="177" t="str">
        <f t="shared" si="12"/>
        <v/>
      </c>
      <c r="Q169" s="178" t="str">
        <f t="shared" si="12"/>
        <v/>
      </c>
      <c r="R169" s="104"/>
    </row>
    <row r="170" spans="2:18" ht="15.75" thickBot="1" x14ac:dyDescent="0.3">
      <c r="B170" s="547"/>
      <c r="C170" s="161"/>
      <c r="D170" s="561" t="str">
        <f>+D158</f>
        <v>Porcentaje de permisos de emisiones atmosféricas con seguimiento (PEACS)</v>
      </c>
      <c r="E170" s="562"/>
      <c r="F170" s="181" t="str">
        <f>+E158</f>
        <v/>
      </c>
      <c r="G170" s="182" t="str">
        <f>+F158</f>
        <v/>
      </c>
      <c r="H170" s="182" t="str">
        <f>+G158</f>
        <v/>
      </c>
      <c r="I170" s="183" t="str">
        <f>+H158</f>
        <v/>
      </c>
      <c r="J170" s="184" t="str">
        <f>IFERROR(E156/E161,"")</f>
        <v/>
      </c>
      <c r="K170" s="182" t="str">
        <f t="shared" ref="K170:L170" si="16">IFERROR(F156/F161,"")</f>
        <v/>
      </c>
      <c r="L170" s="182" t="str">
        <f t="shared" si="16"/>
        <v/>
      </c>
      <c r="M170" s="185" t="str">
        <f>IFERROR(H156/H161,"")</f>
        <v/>
      </c>
      <c r="N170" s="181" t="str">
        <f t="shared" si="13"/>
        <v/>
      </c>
      <c r="O170" s="182" t="str">
        <f t="shared" si="13"/>
        <v/>
      </c>
      <c r="P170" s="182" t="str">
        <f t="shared" si="12"/>
        <v/>
      </c>
      <c r="Q170" s="183" t="str">
        <f t="shared" si="12"/>
        <v/>
      </c>
      <c r="R170" s="104"/>
    </row>
    <row r="171" spans="2:18" ht="15.75" thickBot="1" x14ac:dyDescent="0.3">
      <c r="B171" s="547"/>
      <c r="C171" s="161"/>
      <c r="D171" s="186"/>
      <c r="E171" s="186"/>
      <c r="F171" s="186"/>
      <c r="G171" s="186"/>
      <c r="H171" s="186"/>
      <c r="I171" s="186"/>
      <c r="J171" s="187">
        <f>SUM(J166:J170)</f>
        <v>0</v>
      </c>
      <c r="K171" s="188">
        <f>SUM(K166:K170)</f>
        <v>0</v>
      </c>
      <c r="L171" s="188">
        <f t="shared" ref="L171:M171" si="17">SUM(L166:L170)</f>
        <v>0</v>
      </c>
      <c r="M171" s="189">
        <f t="shared" si="17"/>
        <v>0</v>
      </c>
      <c r="N171" s="190">
        <f>SUM(N166:N170)</f>
        <v>0</v>
      </c>
      <c r="O171" s="188">
        <f t="shared" ref="O171:Q171" si="18">SUM(O166:O170)</f>
        <v>0</v>
      </c>
      <c r="P171" s="188">
        <f t="shared" si="18"/>
        <v>0</v>
      </c>
      <c r="Q171" s="189">
        <f t="shared" si="18"/>
        <v>0</v>
      </c>
      <c r="R171" s="104"/>
    </row>
    <row r="172" spans="2:18" ht="15.75" thickBot="1" x14ac:dyDescent="0.3">
      <c r="B172" s="548"/>
      <c r="C172" s="191"/>
      <c r="D172" s="192"/>
      <c r="E172" s="192"/>
      <c r="F172" s="192"/>
      <c r="G172" s="192"/>
      <c r="H172" s="193"/>
      <c r="I172" s="194"/>
      <c r="J172" s="193"/>
      <c r="K172" s="193"/>
      <c r="L172" s="110"/>
      <c r="M172" s="110"/>
      <c r="N172" s="110"/>
      <c r="O172" s="110"/>
      <c r="P172" s="110"/>
      <c r="Q172" s="110"/>
      <c r="R172" s="113"/>
    </row>
    <row r="173" spans="2:18" x14ac:dyDescent="0.25">
      <c r="B173" s="75"/>
      <c r="D173" s="75"/>
      <c r="E173" s="75"/>
      <c r="F173" s="75"/>
      <c r="G173" s="75"/>
      <c r="H173" s="75"/>
      <c r="I173" s="77"/>
      <c r="J173" s="75"/>
      <c r="K173" s="75"/>
    </row>
    <row r="174" spans="2:18" x14ac:dyDescent="0.25">
      <c r="B174" s="75"/>
      <c r="D174" s="75"/>
      <c r="E174" s="75"/>
      <c r="F174" s="75"/>
      <c r="G174" s="75"/>
      <c r="H174" s="75"/>
      <c r="I174" s="77"/>
      <c r="J174" s="75"/>
      <c r="K174" s="75"/>
    </row>
    <row r="175" spans="2:18" x14ac:dyDescent="0.25">
      <c r="B175" s="75"/>
      <c r="D175" s="75"/>
      <c r="E175" s="75"/>
      <c r="F175" s="75"/>
      <c r="G175" s="75"/>
      <c r="H175" s="75"/>
      <c r="I175" s="77"/>
      <c r="J175" s="75"/>
      <c r="K175" s="75"/>
    </row>
    <row r="176" spans="2:18" x14ac:dyDescent="0.25">
      <c r="B176" s="75"/>
      <c r="D176" s="75"/>
      <c r="E176" s="75"/>
      <c r="F176" s="75"/>
      <c r="G176" s="75"/>
      <c r="H176" s="75"/>
      <c r="I176" s="77"/>
      <c r="J176" s="75"/>
      <c r="K176" s="75"/>
    </row>
    <row r="177" spans="2:11" x14ac:dyDescent="0.25">
      <c r="B177" s="75"/>
      <c r="D177" s="75"/>
      <c r="E177" s="75"/>
      <c r="F177" s="75"/>
      <c r="G177" s="75"/>
      <c r="H177" s="75"/>
      <c r="I177" s="77"/>
      <c r="J177" s="75"/>
      <c r="K177" s="75"/>
    </row>
    <row r="178" spans="2:11" x14ac:dyDescent="0.25">
      <c r="B178" s="75"/>
      <c r="D178" s="75"/>
      <c r="E178" s="75"/>
      <c r="F178" s="75"/>
      <c r="G178" s="75"/>
      <c r="H178" s="75"/>
      <c r="I178" s="77"/>
      <c r="J178" s="75"/>
      <c r="K178" s="75"/>
    </row>
    <row r="179" spans="2:11" x14ac:dyDescent="0.25">
      <c r="B179" s="75"/>
      <c r="D179" s="75"/>
      <c r="E179" s="75"/>
      <c r="F179" s="75"/>
      <c r="G179" s="75"/>
      <c r="H179" s="75"/>
      <c r="I179" s="77"/>
      <c r="J179" s="75"/>
      <c r="K179" s="75"/>
    </row>
    <row r="180" spans="2:11" x14ac:dyDescent="0.25">
      <c r="B180" s="75"/>
      <c r="D180" s="75"/>
      <c r="E180" s="75"/>
      <c r="F180" s="75"/>
      <c r="G180" s="75"/>
      <c r="H180" s="75"/>
      <c r="I180" s="77"/>
      <c r="J180" s="75"/>
      <c r="K180" s="75"/>
    </row>
    <row r="181" spans="2:11" x14ac:dyDescent="0.25">
      <c r="B181" s="75"/>
      <c r="D181" s="75"/>
      <c r="E181" s="75"/>
      <c r="F181" s="75"/>
      <c r="G181" s="75"/>
      <c r="H181" s="75"/>
      <c r="I181" s="77"/>
      <c r="J181" s="75"/>
      <c r="K181" s="75"/>
    </row>
    <row r="182" spans="2:11" x14ac:dyDescent="0.25">
      <c r="B182" s="75"/>
      <c r="D182" s="75"/>
      <c r="E182" s="75"/>
      <c r="F182" s="75"/>
      <c r="G182" s="75"/>
      <c r="H182" s="75"/>
      <c r="I182" s="77"/>
      <c r="J182" s="75"/>
      <c r="K182" s="75"/>
    </row>
    <row r="183" spans="2:11" x14ac:dyDescent="0.25">
      <c r="B183" s="75"/>
      <c r="D183" s="75"/>
      <c r="E183" s="75"/>
      <c r="F183" s="75"/>
      <c r="G183" s="75"/>
      <c r="H183" s="75"/>
      <c r="I183" s="77"/>
      <c r="J183" s="75"/>
      <c r="K183" s="75"/>
    </row>
    <row r="184" spans="2:11" x14ac:dyDescent="0.25">
      <c r="B184" s="75"/>
      <c r="D184" s="75"/>
      <c r="E184" s="75"/>
      <c r="F184" s="75"/>
      <c r="G184" s="75"/>
      <c r="H184" s="75"/>
      <c r="I184" s="77"/>
      <c r="J184" s="75"/>
      <c r="K184" s="75"/>
    </row>
    <row r="185" spans="2:11" x14ac:dyDescent="0.25">
      <c r="B185" s="75"/>
      <c r="D185" s="75"/>
      <c r="E185" s="75"/>
      <c r="F185" s="75"/>
      <c r="G185" s="75"/>
      <c r="H185" s="75"/>
      <c r="I185" s="77"/>
      <c r="J185" s="75"/>
      <c r="K185" s="75"/>
    </row>
  </sheetData>
  <mergeCells count="34">
    <mergeCell ref="N164:Q164"/>
    <mergeCell ref="D166:E166"/>
    <mergeCell ref="D167:E167"/>
    <mergeCell ref="D168:E168"/>
    <mergeCell ref="D169:E169"/>
    <mergeCell ref="J164:M164"/>
    <mergeCell ref="D170:E170"/>
    <mergeCell ref="D124:I124"/>
    <mergeCell ref="D137:I137"/>
    <mergeCell ref="D138:I138"/>
    <mergeCell ref="D164:E165"/>
    <mergeCell ref="F164:I164"/>
    <mergeCell ref="D123:I123"/>
    <mergeCell ref="F13:M13"/>
    <mergeCell ref="F14:M14"/>
    <mergeCell ref="B17:B172"/>
    <mergeCell ref="D17:I17"/>
    <mergeCell ref="D18:I18"/>
    <mergeCell ref="D24:P24"/>
    <mergeCell ref="D25:D26"/>
    <mergeCell ref="E25:H25"/>
    <mergeCell ref="I25:L25"/>
    <mergeCell ref="M25:P25"/>
    <mergeCell ref="D40:I40"/>
    <mergeCell ref="D81:I81"/>
    <mergeCell ref="D82:I82"/>
    <mergeCell ref="D83:I83"/>
    <mergeCell ref="D109:I109"/>
    <mergeCell ref="A5:R5"/>
    <mergeCell ref="A1:R1"/>
    <mergeCell ref="A2:R2"/>
    <mergeCell ref="A3:R3"/>
    <mergeCell ref="A4:E4"/>
    <mergeCell ref="P4:R4"/>
  </mergeCells>
  <conditionalFormatting sqref="F13">
    <cfRule type="expression" dxfId="4" priority="1">
      <formula>F12="SI SE REPORTA"</formula>
    </cfRule>
  </conditionalFormatting>
  <conditionalFormatting sqref="G11">
    <cfRule type="notContainsBlanks" dxfId="3" priority="5">
      <formula>LEN(TRIM(G11))&gt;0</formula>
    </cfRule>
  </conditionalFormatting>
  <conditionalFormatting sqref="I11">
    <cfRule type="notContainsBlanks" dxfId="2" priority="4">
      <formula>LEN(TRIM(I11))&gt;0</formula>
    </cfRule>
  </conditionalFormatting>
  <conditionalFormatting sqref="K11">
    <cfRule type="notContainsBlanks" dxfId="1" priority="3">
      <formula>LEN(TRIM(K11))&gt;0</formula>
    </cfRule>
  </conditionalFormatting>
  <conditionalFormatting sqref="M11">
    <cfRule type="notContainsBlanks" dxfId="0" priority="2">
      <formula>LEN(TRIM(M11))&gt;0</formula>
    </cfRule>
  </conditionalFormatting>
  <dataValidations count="5">
    <dataValidation operator="greaterThanOrEqual" allowBlank="1" showErrorMessage="1" errorTitle="ERROR" error="Escriba un número igual o mayor que 0" promptTitle="ERROR" prompt="Escriba un número igual o mayor que 0" sqref="D69:H80 D41:D53" xr:uid="{1E4DF2C4-F99A-4A28-9369-70A760E883A4}"/>
    <dataValidation type="list" allowBlank="1" showInputMessage="1" showErrorMessage="1" sqref="J11 F11 H11 L11" xr:uid="{91FBCB46-7278-4AF1-8B21-74EBDA2AA587}">
      <formula1>"SI APLICA, NO APLICA"</formula1>
    </dataValidation>
    <dataValidation type="list" allowBlank="1" showInputMessage="1" showErrorMessage="1" sqref="F12 H12 J12 L12" xr:uid="{0B6E12F3-0241-455B-B6FA-A3A9CF37E018}">
      <formula1>"NO SE REPORTA, SI SE REPORTA"</formula1>
    </dataValidation>
    <dataValidation type="whole" operator="greaterThanOrEqual" allowBlank="1" showErrorMessage="1" errorTitle="ERROR" error="Escriba un número igual o mayor que 0" promptTitle="ERROR" prompt="Escriba un número igual o mayor que 0" sqref="E151:E152 E140:H145 E102:H105 E95:H98 E156:H157 E126:H135 E38:H38 E20:H21 E57:H64 E85:E91 E111:E122 F121:H122 E45:E52" xr:uid="{634A56A2-8307-4332-A568-C09F18B4FB4C}">
      <formula1>0</formula1>
    </dataValidation>
    <dataValidation allowBlank="1" showInputMessage="1" showErrorMessage="1" sqref="E99:H100 I69:I80 E39:H39 I57:I65 J166:M170 I95:I107 E106:H107 F166:I166 E22:H23 E171:Q171 E65:H65" xr:uid="{88C4D6E2-7A2C-4213-AFEC-8308CCCEF9A5}"/>
  </dataValidations>
  <hyperlinks>
    <hyperlink ref="B7" location="'ANEXO 3'!A1" display="VOLVER AL INDICE" xr:uid="{3683FF5F-7B7C-434B-AF3E-2519E4AD5E91}"/>
  </hyperlinks>
  <pageMargins left="0.25" right="0.25" top="0.75" bottom="0.75" header="0.3" footer="0.3"/>
  <pageSetup paperSize="178" orientation="landscape" horizontalDpi="1200" verticalDpi="1200" r:id="rId1"/>
  <ignoredErrors>
    <ignoredError sqref="E21:H21 E77:H80 F122:H122 G121:H121 E20:H20 E122 E121:F12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SEG_TRAMITES_HM</vt:lpstr>
      <vt:lpstr>SEG_TRAM_REPORTE</vt:lpstr>
      <vt:lpstr>acumula</vt:lpstr>
      <vt:lpstr>SEG_TRAMITES_HM!Área_de_impresión</vt:lpstr>
      <vt:lpstr>cobertura</vt:lpstr>
      <vt:lpstr>Desagregaci</vt:lpstr>
      <vt:lpstr>enfoque</vt:lpstr>
      <vt:lpstr>fuente</vt:lpstr>
      <vt:lpstr>orienta</vt:lpstr>
      <vt:lpstr>periodicidad</vt:lpstr>
      <vt:lpstr>tipo</vt:lpstr>
      <vt:lpstr>tipounidad</vt:lpstr>
      <vt:lpstr>SEG_TRAMITES_HM!Títulos_a_imprimir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2024-03-18T16:30:58Z</dcterms:modified>
  <cp:category/>
  <cp:contentStatus/>
</cp:coreProperties>
</file>