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950" documentId="13_ncr:1_{300978D8-7A67-481C-AFFF-CC57CC5F52FE}" xr6:coauthVersionLast="47" xr6:coauthVersionMax="47" xr10:uidLastSave="{CEEC5ADB-8DF1-4DDF-8C14-BF2472B7D652}"/>
  <bookViews>
    <workbookView xWindow="-120" yWindow="-120" windowWidth="20730" windowHeight="11040" firstSheet="1" activeTab="3" xr2:uid="{00000000-000D-0000-FFFF-FFFF00000000}"/>
  </bookViews>
  <sheets>
    <sheet name="Listas" sheetId="2" state="hidden" r:id="rId1"/>
    <sheet name="Instructivo" sheetId="5" r:id="rId2"/>
    <sheet name="Formato Hoja Metodológica" sheetId="1" r:id="rId3"/>
    <sheet name="Formulación POF" sheetId="6" r:id="rId4"/>
    <sheet name="Hoja1" sheetId="8" r:id="rId5"/>
    <sheet name="Hoja2" sheetId="7" state="hidden" r:id="rId6"/>
  </sheets>
  <externalReferences>
    <externalReference r:id="rId7"/>
    <externalReference r:id="rId8"/>
    <externalReference r:id="rId9"/>
  </externalReferences>
  <definedNames>
    <definedName name="_Toc467769478" localSheetId="3">'Formulación POF'!#REF!</definedName>
    <definedName name="acumula">Listas!$B$36:$B$40</definedName>
    <definedName name="_xlnm.Print_Area" localSheetId="2">'Formato Hoja Metodológica'!$B$1:$R$83</definedName>
    <definedName name="cobertura">Listas!$D$30:$D$33</definedName>
    <definedName name="Desagregaci">Listas!$D$30:$D$35</definedName>
    <definedName name="enfoque">Listas!$D$22:$D$27</definedName>
    <definedName name="fuente">Listas!$B$3:$B$4</definedName>
    <definedName name="Lista_CAR" localSheetId="3">'[1]Datos Generales'!$H$5:$H$37</definedName>
    <definedName name="Lista_CAR" localSheetId="5">'[1]Datos Generales'!$H$5:$H$37</definedName>
    <definedName name="Lista_CAR">'[2]Datos Generales'!$H$5:$H$37</definedName>
    <definedName name="orienta">Listas!$D$38:$D$40</definedName>
    <definedName name="periodicidad">Listas!$B$12:$B$19</definedName>
    <definedName name="REPORTE" localSheetId="3">[1]Formulas!$F$33:$F$34</definedName>
    <definedName name="REPORTE" localSheetId="5">[1]Formulas!$F$33:$F$34</definedName>
    <definedName name="REPORTE">[2]Formulas!$F$33:$F$34</definedName>
    <definedName name="SI" localSheetId="3">[1]Formulas!$D$33:$D$34</definedName>
    <definedName name="SI" localSheetId="5">[1]Formulas!$D$33:$D$34</definedName>
    <definedName name="SI">[2]Formulas!$D$33:$D$34</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53" i="6" l="1"/>
  <c r="AP54" i="6"/>
  <c r="AP55" i="6"/>
  <c r="AP56" i="6"/>
  <c r="AP57" i="6"/>
  <c r="AP58" i="6"/>
  <c r="AM53" i="6"/>
  <c r="AL53" i="6"/>
  <c r="AK59" i="6"/>
  <c r="AJ59" i="6"/>
  <c r="AI59" i="6"/>
  <c r="AH59" i="6"/>
  <c r="AG59" i="6"/>
  <c r="AF59" i="6"/>
  <c r="AE59" i="6"/>
  <c r="AD59" i="6"/>
  <c r="AC59" i="6"/>
  <c r="AB59" i="6"/>
  <c r="AA59" i="6"/>
  <c r="Z59" i="6"/>
  <c r="Y59" i="6"/>
  <c r="X59" i="6"/>
  <c r="W59" i="6"/>
  <c r="V59" i="6"/>
  <c r="N59" i="6"/>
  <c r="O59" i="6"/>
  <c r="P59" i="6"/>
  <c r="Q59" i="6"/>
  <c r="R59" i="6"/>
  <c r="S59" i="6"/>
  <c r="T59" i="6"/>
  <c r="U59" i="6"/>
  <c r="G59" i="6"/>
  <c r="H59" i="6"/>
  <c r="I59" i="6"/>
  <c r="J59" i="6"/>
  <c r="K59" i="6"/>
  <c r="L59" i="6"/>
  <c r="M59" i="6"/>
  <c r="F59" i="6"/>
  <c r="E54" i="6"/>
  <c r="E55" i="6"/>
  <c r="E56" i="6"/>
  <c r="E57" i="6"/>
  <c r="E58" i="6"/>
  <c r="D55" i="6"/>
  <c r="D56" i="6"/>
  <c r="D57" i="6"/>
  <c r="D58" i="6"/>
  <c r="AB41" i="6"/>
  <c r="T47" i="6"/>
  <c r="P47" i="6"/>
  <c r="Q47" i="6"/>
  <c r="R47" i="6"/>
  <c r="S47" i="6"/>
  <c r="U47" i="6"/>
  <c r="V47" i="6"/>
  <c r="W47" i="6"/>
  <c r="X47" i="6"/>
  <c r="Y47" i="6"/>
  <c r="Z47" i="6"/>
  <c r="AA47" i="6"/>
  <c r="O47" i="6"/>
  <c r="N47" i="6"/>
  <c r="M47" i="6"/>
  <c r="L47" i="6"/>
  <c r="C4" i="8"/>
  <c r="C5" i="8"/>
  <c r="C3" i="8"/>
  <c r="C2" i="8"/>
  <c r="AO53" i="6"/>
  <c r="AN53" i="6"/>
  <c r="AO54" i="6" l="1"/>
  <c r="AN54" i="6"/>
  <c r="AM54" i="6"/>
  <c r="AL54" i="6"/>
  <c r="AC41" i="6"/>
  <c r="AL56" i="6"/>
  <c r="AO55" i="6"/>
  <c r="AN55" i="6"/>
  <c r="AM55" i="6"/>
  <c r="AL55" i="6"/>
  <c r="AO58" i="6"/>
  <c r="AN58" i="6"/>
  <c r="AM58" i="6"/>
  <c r="AL58" i="6"/>
  <c r="AO57" i="6"/>
  <c r="AO59" i="6" s="1"/>
  <c r="K62" i="6" s="1"/>
  <c r="AN57" i="6"/>
  <c r="AM57" i="6"/>
  <c r="AL57" i="6"/>
  <c r="AO56" i="6"/>
  <c r="AN56" i="6"/>
  <c r="AM56" i="6"/>
  <c r="AB43" i="6"/>
  <c r="AC43" i="6"/>
  <c r="AD43" i="6"/>
  <c r="AE43" i="6"/>
  <c r="AB44" i="6"/>
  <c r="AC44" i="6"/>
  <c r="AD44" i="6"/>
  <c r="AE44" i="6"/>
  <c r="AB45" i="6"/>
  <c r="AC45" i="6"/>
  <c r="AD45" i="6"/>
  <c r="AE45" i="6"/>
  <c r="AB46" i="6"/>
  <c r="AC46" i="6"/>
  <c r="AD46" i="6"/>
  <c r="AE46" i="6"/>
  <c r="AB42" i="6"/>
  <c r="AE42" i="6"/>
  <c r="AD42" i="6"/>
  <c r="AC42" i="6"/>
  <c r="AD41" i="6"/>
  <c r="AE41" i="6"/>
  <c r="E53" i="6"/>
  <c r="AS53" i="6" s="1"/>
  <c r="C32" i="7"/>
  <c r="B31" i="7"/>
  <c r="C31" i="7" s="1"/>
  <c r="C18" i="7" s="1"/>
  <c r="C19" i="7"/>
  <c r="C15" i="7"/>
  <c r="A15" i="7"/>
  <c r="A30" i="7" s="1"/>
  <c r="C14" i="7"/>
  <c r="A14" i="7"/>
  <c r="A29" i="7" s="1"/>
  <c r="C13" i="7"/>
  <c r="A13" i="7"/>
  <c r="A28" i="7" s="1"/>
  <c r="C12" i="7"/>
  <c r="C16" i="7" s="1"/>
  <c r="C17" i="7" s="1"/>
  <c r="A12" i="7"/>
  <c r="A27" i="7" s="1"/>
  <c r="C8" i="7"/>
  <c r="K3" i="7"/>
  <c r="K4" i="7" s="1"/>
  <c r="K5" i="7" s="1"/>
  <c r="K6" i="7" s="1"/>
  <c r="D3" i="7"/>
  <c r="D4" i="7" s="1"/>
  <c r="D5" i="7" s="1"/>
  <c r="D6" i="7" s="1"/>
  <c r="D7" i="7" s="1"/>
  <c r="D54" i="6"/>
  <c r="D53" i="6"/>
  <c r="E16" i="6"/>
  <c r="E15" i="6"/>
  <c r="O14" i="6"/>
  <c r="L14" i="6"/>
  <c r="I14" i="6"/>
  <c r="G14" i="6"/>
  <c r="A2" i="6"/>
  <c r="AF41" i="6" l="1"/>
  <c r="AF45" i="6"/>
  <c r="AF44" i="6"/>
  <c r="AF46" i="6"/>
  <c r="AF43" i="6"/>
  <c r="AF42" i="6"/>
  <c r="AS54" i="6"/>
  <c r="AQ53" i="6"/>
  <c r="AC47" i="6"/>
  <c r="I63" i="6" s="1"/>
  <c r="AE47" i="6"/>
  <c r="K63" i="6" s="1"/>
  <c r="K64" i="6" s="1"/>
  <c r="O13" i="6" s="1"/>
  <c r="AL59" i="6"/>
  <c r="H62" i="6" s="1"/>
  <c r="AD47" i="6"/>
  <c r="J63" i="6" s="1"/>
  <c r="AM59" i="6"/>
  <c r="I62" i="6" s="1"/>
  <c r="AN59" i="6"/>
  <c r="J62" i="6" s="1"/>
  <c r="AS58" i="6"/>
  <c r="AB47" i="6"/>
  <c r="H63" i="6" s="1"/>
  <c r="C20" i="7"/>
  <c r="J64" i="6" l="1"/>
  <c r="L13" i="6" s="1"/>
  <c r="I64" i="6"/>
  <c r="I13" i="6" s="1"/>
  <c r="AQ55" i="6"/>
  <c r="AS55" i="6"/>
  <c r="AQ56" i="6"/>
  <c r="AS56" i="6"/>
  <c r="AQ57" i="6"/>
  <c r="AS57" i="6"/>
  <c r="AP59" i="6"/>
  <c r="AQ58" i="6"/>
  <c r="AF47" i="6"/>
  <c r="AQ54" i="6"/>
  <c r="H64" i="6" l="1"/>
  <c r="G13" i="6" s="1"/>
</calcChain>
</file>

<file path=xl/sharedStrings.xml><?xml version="1.0" encoding="utf-8"?>
<sst xmlns="http://schemas.openxmlformats.org/spreadsheetml/2006/main" count="504" uniqueCount="325">
  <si>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</si>
  <si>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</si>
  <si>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</si>
  <si>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</si>
  <si>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</si>
  <si>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</si>
  <si>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</si>
  <si>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</si>
  <si>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</si>
  <si>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</si>
  <si>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</si>
  <si>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</si>
  <si>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</si>
  <si>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</si>
  <si>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</si>
  <si>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</si>
  <si>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</si>
  <si>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</si>
  <si>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</si>
  <si>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</si>
  <si>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</si>
  <si>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</si>
  <si>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</si>
  <si>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</si>
  <si>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</si>
  <si>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</si>
  <si>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</si>
  <si>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</si>
  <si>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</si>
  <si>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</si>
  <si>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</si>
  <si>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</si>
  <si>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</si>
  <si>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</si>
  <si>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</si>
  <si>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</si>
  <si>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</si>
  <si>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</si>
  <si>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</si>
  <si>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</si>
  <si>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</si>
  <si>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</si>
  <si>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</si>
  <si>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</si>
  <si>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</si>
  <si>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</si>
  <si>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</si>
  <si>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</si>
  <si>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</si>
  <si>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</si>
  <si>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</si>
  <si>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</si>
  <si>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</si>
  <si>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</si>
  <si>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</si>
  <si>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</si>
  <si>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</si>
  <si>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</si>
  <si>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</si>
  <si>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</si>
  <si>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</si>
  <si>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</si>
  <si>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</si>
  <si>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</si>
  <si>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</si>
  <si>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</si>
  <si>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</si>
  <si>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</si>
  <si>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</si>
  <si>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</si>
  <si>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</si>
  <si>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</si>
  <si>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</si>
  <si>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</si>
  <si>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</si>
  <si>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</si>
  <si>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</si>
  <si>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</si>
  <si>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</si>
  <si>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</si>
  <si>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</si>
  <si>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</si>
  <si>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</si>
  <si>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</si>
  <si>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</si>
  <si>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</si>
  <si>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</si>
  <si>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</si>
  <si>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</si>
  <si>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</si>
  <si>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</si>
  <si>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</si>
  <si>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</si>
  <si>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</si>
  <si>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</si>
  <si>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</si>
  <si>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</si>
  <si>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</si>
  <si>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</si>
  <si>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</si>
  <si>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</si>
  <si>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</si>
  <si>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</si>
  <si>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</si>
  <si>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</si>
  <si>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</si>
  <si>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</si>
  <si>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</si>
  <si>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</si>
  <si>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</si>
  <si>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</si>
  <si>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</si>
  <si>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</si>
  <si>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</si>
  <si>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</si>
  <si>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</si>
  <si>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</si>
  <si>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</si>
  <si>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</si>
  <si>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</si>
  <si>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</si>
  <si>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</si>
  <si>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</si>
  <si>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</si>
  <si>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</si>
  <si>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</si>
  <si>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</si>
  <si>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</si>
  <si>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</si>
  <si>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</si>
  <si>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</si>
  <si>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</si>
  <si>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</si>
  <si>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</si>
  <si>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</si>
  <si>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</si>
  <si>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</si>
  <si>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</si>
  <si>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</si>
  <si>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</si>
  <si>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</si>
  <si>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</si>
  <si>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</si>
  <si>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</si>
  <si>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</si>
  <si>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</si>
  <si>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</si>
  <si>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</si>
  <si>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</si>
  <si>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</si>
  <si>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</si>
  <si>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</si>
  <si>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</si>
  <si>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</si>
  <si>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</si>
  <si>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</si>
  <si>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</si>
  <si>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</si>
  <si>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</si>
  <si>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</si>
  <si>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</si>
  <si>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</si>
  <si>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</si>
  <si>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</si>
  <si>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</si>
  <si>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</si>
  <si>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</si>
  <si>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</si>
  <si>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</si>
  <si>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</si>
  <si>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</si>
  <si>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</si>
  <si>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Bosques, Biodiversidad y Servicios Ecosistémicos</t>
  </si>
  <si>
    <t>Correo institucional: servicioalciudadano@minambiente.gov.co</t>
  </si>
  <si>
    <t>Conmutador: +57 6013323400, Whatsapp: +57 3102213891
Línea gratuita nacional: 018000919301
Línea Celular: +57 3133463676</t>
  </si>
  <si>
    <t>Es el porcentaje de avance en la formulación, actualización  y aprobación del Plan de Ordenación Forestal, con respecto a la meta definida por la Autoridad Ambiental en el Plan de Acción Cuatrienal.
Mide el avance de cada una de las fases que compone la formulación o actualización del Plan de Ordenación Forestal hasta su aprobación respecto a la meta definida en el Plan de Acción Cuatrienal de la Autoridad Ambiental. De esta manera, el indicador busca hacer seguimiento a la contribución de las Autoridades Ambientales a la Política Nacional de Gestión Integral de la Biodiversidad y sus Servicios Ecosistémicos, así como a los instrumentos de política relacionados con el recurso forestal.</t>
  </si>
  <si>
    <t>Ley 2ª de 1959</t>
  </si>
  <si>
    <t>Sobre Economía Forestal de la Nación y Conservación de Recursos Naturales Renovables</t>
  </si>
  <si>
    <t>Ley 99 de 1993</t>
  </si>
  <si>
    <t>Por la cual se crea el Ministerio del Medio Ambiente, se reordena el Sector Público encargado de la gestión y conservación del medio ambiente y los recursos naturales renovables, se organiza el Sistema Nacional Ambiental, SINA, y se dictan otras disposiciones.</t>
  </si>
  <si>
    <t>Decreto-Ley 2811 de 1974</t>
  </si>
  <si>
    <t>Por el cual se dicta el Código Nacional de Recursos Naturales Renovables y de Protección al Medio Ambiente.</t>
  </si>
  <si>
    <t>Decreto 1076 de 2015</t>
  </si>
  <si>
    <t xml:space="preserve">Por medio del cual se expide el Decreto Único Reglamentario del Sector Ambiente y Desarrollo Sostenible </t>
  </si>
  <si>
    <t>2.5.1. Otra  Cúal</t>
  </si>
  <si>
    <t>Informe de Avance en la Ejecución de los Planes de Acción Cuatrienales de las Autoridades Ambientales</t>
  </si>
  <si>
    <t>60 Días</t>
  </si>
  <si>
    <t>Informes de Gestión de las Autoridades Ambientales</t>
  </si>
  <si>
    <t xml:space="preserve">Total </t>
  </si>
  <si>
    <t>2.13.1. Otra Cúal?</t>
  </si>
  <si>
    <t>Jurisdicción de la Autoridad Ambiental</t>
  </si>
  <si>
    <t>Aprobación del 100% de los Planes de Ordenación Forestal formulados y/o actualización mediante Acto Administrativo del Consejo Directivo y PGAR de la autoridad ambiental.</t>
  </si>
  <si>
    <t>Autoridades Ambientales</t>
  </si>
  <si>
    <t xml:space="preserve">www.minambiente.gov.co </t>
  </si>
  <si>
    <t>Adriana Rivera Brusatin</t>
  </si>
  <si>
    <t>Directora</t>
  </si>
  <si>
    <t>ariverab@minambiente.gov.co</t>
  </si>
  <si>
    <t xml:space="preserve">Ministerio de Ambiente y Desarrollo Sostenible </t>
  </si>
  <si>
    <t>PERIODO REPORTADO:</t>
  </si>
  <si>
    <t>(Hoja metodológica versión 1,00)</t>
  </si>
  <si>
    <t>Datos reportados por la Corporación</t>
  </si>
  <si>
    <t xml:space="preserve">Datos establecidos por el Minambiente </t>
  </si>
  <si>
    <t>VOLVER AL INDICE</t>
  </si>
  <si>
    <t>Datos calculados por el sistema</t>
  </si>
  <si>
    <t xml:space="preserve"> ¿El Indicador aplica por las especificades ambientales regionales? </t>
  </si>
  <si>
    <t>SI APLICA</t>
  </si>
  <si>
    <t>SI SE REPORTA</t>
  </si>
  <si>
    <t xml:space="preserve">Observaciones </t>
  </si>
  <si>
    <t>Metodología de cálculo</t>
  </si>
  <si>
    <t>Para su cálculo, se reporta la siguiente información:</t>
  </si>
  <si>
    <t>Línea Base</t>
  </si>
  <si>
    <t>Total</t>
  </si>
  <si>
    <t>OBSERVACIONES</t>
  </si>
  <si>
    <t>Número de Planes de Ordenación Forestal aprobados al momento de elaborar el Plan de Acción</t>
  </si>
  <si>
    <t>Superficie cubierta con Planes de Ordenación Forestal aprobados (ha)</t>
  </si>
  <si>
    <t>Superficie de jurisdicción susceptible a ordenación que no cuentan con POF (ha)</t>
  </si>
  <si>
    <t>Número de Planes de Ordenación Forestal nuevos a aprobar</t>
  </si>
  <si>
    <t>Número de Planes de Ordenación Forestal aprobados a ser actualizados</t>
  </si>
  <si>
    <t>Área forestal del Plan de Ordenación Forestal a actualizar (ha)</t>
  </si>
  <si>
    <t>Número de Planes de Ordenación Forestal en proceso de formulación al iniciar el cuatrienio</t>
  </si>
  <si>
    <t>Año 1</t>
  </si>
  <si>
    <t>Año 2</t>
  </si>
  <si>
    <t>Año 3</t>
  </si>
  <si>
    <t>Año 4</t>
  </si>
  <si>
    <t>PROGRAMACIÓN PRIORIZACIÓN</t>
  </si>
  <si>
    <t>PROGRAMACIÓN 
PLAN DE ACCIÓN CUATRIENAL</t>
  </si>
  <si>
    <t>Nombre del Área en Ordenación</t>
  </si>
  <si>
    <t>Estado actual</t>
  </si>
  <si>
    <t>Municipios donde se úbica</t>
  </si>
  <si>
    <t>Superficie
(ha)</t>
  </si>
  <si>
    <t>Porcentaje de avance del Plan de acción Cuatrienal del periodo anterior</t>
  </si>
  <si>
    <t>Última fase elaborada</t>
  </si>
  <si>
    <t>Fase 1 Aprestamiento</t>
  </si>
  <si>
    <t>Fase 2. Caracterización y Diagnostico</t>
  </si>
  <si>
    <t>Fase 3. Prospectiva y POF</t>
  </si>
  <si>
    <t>Fase 4, Formulación y aprobación</t>
  </si>
  <si>
    <t>año 1</t>
  </si>
  <si>
    <t>año 2</t>
  </si>
  <si>
    <t>año 3</t>
  </si>
  <si>
    <t>año 4</t>
  </si>
  <si>
    <t>TOTAL</t>
  </si>
  <si>
    <t>Acto administrativo que adopta el POF. Anexar</t>
  </si>
  <si>
    <t>Área POF APROBADO
(Há)</t>
  </si>
  <si>
    <t>TOTAL ∑t %AFPOF</t>
  </si>
  <si>
    <t>VARIABLE</t>
  </si>
  <si>
    <t>Sumatoria del porcentaje de formulación, aprobación y/o actualización del Plan de Ordenación Forestal en la vigencia del reporte</t>
  </si>
  <si>
    <t>Porcentaje de Avance programado en el Plan de Acción Cuatrienal para la formulación, aprobación y/o actualización  del Plan de Ordenación Forestal en la vigencia del reporte</t>
  </si>
  <si>
    <t>Porcentaje de Avance en la formulación, aprobación y/o actualización del Plan de Ordenación Forestal</t>
  </si>
  <si>
    <t>Responsable del reporte de las variables del indicador</t>
  </si>
  <si>
    <t>Nombre del funcionario</t>
  </si>
  <si>
    <t>Correo electrónico</t>
  </si>
  <si>
    <t>Dirección</t>
  </si>
  <si>
    <t>Etapa</t>
  </si>
  <si>
    <t>Descripción</t>
  </si>
  <si>
    <t>Ponderación</t>
  </si>
  <si>
    <t>Ponderación acumulada</t>
  </si>
  <si>
    <t>FASE</t>
  </si>
  <si>
    <t>DESCIPCION</t>
  </si>
  <si>
    <t>PONDERACION</t>
  </si>
  <si>
    <t>PONDERACION ACUMULADA</t>
  </si>
  <si>
    <t>Preparación</t>
  </si>
  <si>
    <t xml:space="preserve">Definición de la unidad objeto de ordenación forestal
Asignación de recursos
Inicio del proceso pre y contractual
Conformación del equipo de trabajo  </t>
  </si>
  <si>
    <t>APRESTAMIENTO</t>
  </si>
  <si>
    <t>Es una fase previa al proceso cíclico, en ella se conforma el equipo técnico necesario para realizar y acompañar la ordenación forestal, se determina(n) la(s) unidad(es) de ordenación forestal y las unidades administrativas y, la estrategia de participación y socialización de actores.</t>
  </si>
  <si>
    <t>Aprestamiento</t>
  </si>
  <si>
    <t>Consulta, validación y digitalización de información secundaria
Procesamiento e interpretación de imágenes satelitales
Generación de información cartográfica preliminar
Definición de metodología para levantamiento de información primaria</t>
  </si>
  <si>
    <t>CARACTERIZACIÓN Y DIAGNOSTICO</t>
  </si>
  <si>
    <t>Consiste en la elaboración o actualización de la línea base de las áreas forestales determinadas, el análisis de la situación actual y condiciones futuras, identificándose conflictos y problemas.</t>
  </si>
  <si>
    <t>Logística</t>
  </si>
  <si>
    <t>Socialización y acuerdos con actores regionales y locales
Chequeo cartografía en campo
Desarrollo del premuestreo, ajuste y realización del inventario forestal
Desarrollo del componente fauna
Desarrollo del componente socieconomico
Desarrollo del componente suelos</t>
  </si>
  <si>
    <t>PROSPECTIVA Y PLANES DE ORDENACION</t>
  </si>
  <si>
    <t>Genera espacios para la construcción de una visión futura de las áreas forestales productoras, con base en lo cual se elabora el plan de ordenación forestal para cada una de las áreas determinadas identificando la oferta de recursos forestales entre otros aspectos, para garantizar la sostenibilidad del recurso.</t>
  </si>
  <si>
    <t>Oficina</t>
  </si>
  <si>
    <t xml:space="preserve">Procesamiento y análisis de información primaria
Propuesta zonificación inicial de la UOF
Propuesta de zonificación de las áreas forestales que componen la UOF
 Formulación del POF para cada área forestal de la UOF
</t>
  </si>
  <si>
    <t>FORMULACION Y APROBACION</t>
  </si>
  <si>
    <t xml:space="preserve"> Se consolida el documento de ordenación forestal del territorio jurisdicción de la autoridad ambiental, el cual incluirá las medidas para la puesta en marcha de este, así como el mecanismo de seguimiento y evaluación, y los proyectos de actos administrativos necesarios para su adopción.</t>
  </si>
  <si>
    <t>Formulación</t>
  </si>
  <si>
    <t>Socialización versión premiminar de los POF
Armonización de los POF con actores locales y regionales
Edición y ajustes de los POF</t>
  </si>
  <si>
    <t>IMPLEMENTACION</t>
  </si>
  <si>
    <t>Es la fase en la que se realizan las acciones necesarias para la implementación y puesta en marcha de la ordenación forestal en el marco de la ejecución de los planes de ordenación y de lineamientos de uso</t>
  </si>
  <si>
    <t>Aprobación</t>
  </si>
  <si>
    <t>Aprobación de los POF por el Consejo Directivo de la autoridad ambiental competente</t>
  </si>
  <si>
    <t>Actividades de referencia  en el proceso de formulación, implementación y seguimiento del Plan de Ordenación Forestal</t>
  </si>
  <si>
    <t>Avance (Ponderación acumulada)</t>
  </si>
  <si>
    <t>Superfice de avance anual (ha)</t>
  </si>
  <si>
    <t>Avance Cuatrienal (%)</t>
  </si>
  <si>
    <t>Meta de avance anual (%)</t>
  </si>
  <si>
    <t>Meta de avance anual (ha)</t>
  </si>
  <si>
    <t>Porcentaje de avance en la formulación del Plan de Ordenación Forestal</t>
  </si>
  <si>
    <t>Determinación de la Meta de Avance Anual</t>
  </si>
  <si>
    <t>Ponderador acumulado esperado en cada fase</t>
  </si>
  <si>
    <t>Hectareas</t>
  </si>
  <si>
    <t>Avance esperado (Ponderación acumulada)</t>
  </si>
  <si>
    <t>Meta de avance anual ponderada (ha)</t>
  </si>
  <si>
    <t>Constitución Política de Colombia
artículos 8°, 79 y 80</t>
  </si>
  <si>
    <t>El Estado proteger la diversidad e integridad del ambiente, conservar las áreas de especial importancia ecológica, fomentar la educación para el logro de estos fines, planificar el manejo y aprovechamiento de los recursos naturales para garantizar su desarrollo sostenible, su conservación, restauración o sustitución.</t>
  </si>
  <si>
    <t xml:space="preserve">Avance en la formulación, aprobación y/o actualización del Plan de Ordenación Forestal </t>
  </si>
  <si>
    <r>
      <t xml:space="preserve">El Plan de ordenación forestal es el estudio elaborado por las Autoridades Ambientales que, fundamentado en la descripción de los aspectos bióticos, abióticos, sociales y económicos, tiene por objeto asegurar que el interesado en utilizar el recurso en un área forestal productora desarrolle su actividad en forma planificada para así garantizar el manejo adecuado y el aprovechamiento sostenible del recurso.
La formulación del Plan de Ordenación Forestal se estructura en cincouatro (54) etapas de acuerdo con los Lineamientos y Guía para la Ordenación Forestal en Colombia (2020):
</t>
    </r>
    <r>
      <rPr>
        <b/>
        <sz val="10"/>
        <rFont val="Arial Narrow"/>
        <family val="2"/>
      </rPr>
      <t>1. Aprestamiento:</t>
    </r>
    <r>
      <rPr>
        <sz val="10"/>
        <rFont val="Arial Narrow"/>
        <family val="2"/>
      </rPr>
      <t xml:space="preserve"> conformación del equipo técnico; se acopian los insumos técnicos para determinar las unidades de ordenación forestal y unidades administrativas; se define el plan de trabajo y la logística; se genera estrategia de participación y socialización y, se determina presupuesto. 
Los productos obtenidos en esta etapa se componen por los siguientes documentos:
•   Mapa de delimitación cartográfica de las unidades de ordenación y de las unidades administrativas con su respectiva memoria técnica. 
•   Plan de trabajo detallado para las actividades, cronograma y logística requerida.
•   Estrategia de participación y comunicación formulada.
</t>
    </r>
    <r>
      <rPr>
        <b/>
        <sz val="10"/>
        <rFont val="Arial Narrow"/>
        <family val="2"/>
      </rPr>
      <t xml:space="preserve">2. Caracterización y Diagnostico: </t>
    </r>
    <r>
      <rPr>
        <sz val="10"/>
        <rFont val="Arial Narrow"/>
        <family val="2"/>
      </rPr>
      <t xml:space="preserve">revisión y análisis de información de los componentes biótico, físico, socioeconómico y político administrativo; caracterización y evaluación de la situación actual de cada una de las áreas forestales (protectoras y productoras determinadas). En caso de existir, previo al ejercicio, áreas forestales protectora-productora, también se puede actualizar su caracterización.
El producto obtenido en esta etapa se compone por el documento de caracterización y diagnóstico de las áreas forestales protectora, productora y protectora-productora (de existir previamente), junto con la geodatabase correspondiente.
</t>
    </r>
    <r>
      <rPr>
        <b/>
        <sz val="10"/>
        <rFont val="Arial Narrow"/>
        <family val="2"/>
      </rPr>
      <t>3.  Prospectiva y POF:</t>
    </r>
    <r>
      <rPr>
        <sz val="10"/>
        <rFont val="Arial Narrow"/>
        <family val="2"/>
      </rPr>
      <t xml:space="preserve"> la autoridad ambiental y actores, mediante un proceso participativo construyen una visión futura de las áreas forestales productoras determinadas o protectora-productora (de existir previamente), en un horizonte no menor a 5 años. Con el método de los escenarios, se proyectan en el tiempo y en el espacio las necesidades e intereses de los actores y la autoridad ambiental, en relación con el recurso forestal. Con el resultado de construcción de escenarios y de acuerdo con las condiciones particulares de las áreas forestales productoras o protectora-productora (de existir previamente), se elaborará el POF para cada una de áreas forestales, identificando la oferta de los recursos  (maderables y no maderables), entre otros aspectos y, se debe realizar la división de las áreas forestales productoras para su adecuado manejo, (unidades de producción y unidades de cosecha anual), de acuerdo con lo que se determine con base en la oferta de recursos forestales. Cada plan de ordenación forestal debe contener objetivos, estrategias, metas, programas y proyectos.
El producto obtenido en esta etapa se compone por el documento de prospectiva construido y planes de ordenación forestal para cada una de las áreas forestales productoras o protectora-productora (de existir previamente), elaborado.</t>
    </r>
  </si>
  <si>
    <r>
      <rPr>
        <b/>
        <sz val="10"/>
        <rFont val="Arial Narrow"/>
        <family val="2"/>
      </rPr>
      <t>4.  Formulación y aprobación</t>
    </r>
    <r>
      <rPr>
        <sz val="10"/>
        <rFont val="Arial Narrow"/>
        <family val="2"/>
      </rPr>
      <t xml:space="preserve"> se procede a consolidar el documento que aborde la ordenación forestal del territorio jurisdicción de la autoridad ambiental.  Este documento además de la caracterización, diagnóstico y formulación de cada uno de los planes de ordenación forestal incluirá́ las medidas y la priorización de estas, que a corto, mediano y largo plazo deban ser implementadas para la puesta en marcha de la ordenación forestal integral y, deberá́ incluir la armonización de los posibles actos administrativos de aprovechamiento del recurso forestal vigentes; el mecanismo de seguimiento y evaluación y; los proyectos de actos administrativos necesarios para su aprobación en el cumplimiento de la norma. 
El producto obtenido en esta etapa se compone por el documento que contiene el proceso de ordenación forestal con todos sus soportes y anexos. Adicionalmente, el acuerdo del Consejo Directivo de la respectiva autoridad ambiental mediante el cual se adopta, así́ como los demás acuerdos relacionados con las declaratorias de áreas forestales.
El documento se presenta ante el Consejo Directivo de la respectiva entidad, para su estudio y aprobación. Es importante tener en cuenta agotar las instancias de la consulta previa, en caso de que en la fase de aprestamiento por instrucción del Ministerio del Interior sea necesario efectuarla y en ese marco, adelantar la trazabilidad correspondiente a los acuerdos pactados entre las partes.
</t>
    </r>
    <r>
      <rPr>
        <b/>
        <sz val="10"/>
        <rFont val="Arial Narrow"/>
        <family val="2"/>
      </rPr>
      <t>5.</t>
    </r>
    <r>
      <rPr>
        <sz val="10"/>
        <rFont val="Arial Narrow"/>
        <family val="2"/>
      </rPr>
      <t xml:space="preserve"> I</t>
    </r>
    <r>
      <rPr>
        <b/>
        <sz val="10"/>
        <rFont val="Arial Narrow"/>
        <family val="2"/>
      </rPr>
      <t>mplementación o ejecució</t>
    </r>
    <r>
      <rPr>
        <sz val="10"/>
        <rFont val="Arial Narrow"/>
        <family val="2"/>
      </rPr>
      <t xml:space="preserve">n; es la fase en la que se realizan las acciones necesarias para la implementación y puesta en marcha de la ordenación forestal en el marco de la ejecución de los planes de ordenación y de lineamientos de uso.
Las actividades y fases establecidas tendrán los siguientes pesos en el proceso formulación Plan de Ordenación Forestal y se tendrán en cuenta como ponderadores para el cálculo de la variable del porcentaje de Avance en la formulación del Plan de Ordenación Forestal ejecutada en la vigencia del reporte, el acto administrativo de la formulación del Plan de Ordenación Forestal firmado por parte del director de la autoridad ambiental. </t>
    </r>
  </si>
  <si>
    <t xml:space="preserve">Para el avance en la formulación Plan de Ordenación Forestal deberá tenerse en cuenta lo siguiente:
</t>
  </si>
  <si>
    <t xml:space="preserve">La Autoridad Ambientad para la programación y ejecución del indicador debe contrastar con la información dispuesta en la línea base, haciendo salvedad que dicha información es suministrada por la corporación con la finalidad de tener claridad de la programación para el cuatrienio y su cumplimiento y ejecución anual. Se cumple con el 100% del indicador cuando se cuente con la implementación del Plan de Ordenación Forestal. </t>
  </si>
  <si>
    <r>
      <rPr>
        <b/>
        <sz val="10"/>
        <rFont val="Arial Narrow"/>
        <family val="2"/>
      </rPr>
      <t xml:space="preserve">Documentos
</t>
    </r>
    <r>
      <rPr>
        <sz val="10"/>
        <rFont val="Arial Narrow"/>
        <family val="2"/>
      </rPr>
      <t>'
Lineamientos y Gguía para la Ordenación Forestal en Colombia. Ministerio de Ambiente y Desarrollo Sostenible, Dirección de Bosques, Biodiversidad y Servicios Ecosistémicos, Bogotá D.C., 2020.
Política Nacional de Gestión Integral de la Biodiversidad y sus Servicios Ecosistémicos. Ministerio de Ambiente y Desarrollo Sostenible, Dirección de Bosques, Biodiversidad y Servicios Ecosistémicos, Bogotá D.C., 2012.</t>
    </r>
  </si>
  <si>
    <r>
      <t xml:space="preserve">Para el cálculo del indicador:
Donde,
</t>
    </r>
    <r>
      <rPr>
        <b/>
        <sz val="10"/>
        <rFont val="Arial Narrow"/>
        <family val="2"/>
      </rPr>
      <t>∑t%AFPOF=</t>
    </r>
    <r>
      <rPr>
        <sz val="10"/>
        <rFont val="Arial Narrow"/>
        <family val="2"/>
      </rPr>
      <t xml:space="preserve"> Sumatoria del porcentaje de formulación, aprobación y/o actualización del Plan de Ordenación Forestal en la vigencia del reporte
</t>
    </r>
    <r>
      <rPr>
        <b/>
        <sz val="10"/>
        <rFont val="Arial Narrow"/>
        <family val="2"/>
      </rPr>
      <t>%AEt =</t>
    </r>
    <r>
      <rPr>
        <sz val="10"/>
        <rFont val="Arial Narrow"/>
        <family val="2"/>
      </rPr>
      <t xml:space="preserve"> Porcentaje de avance de formulación, aprobación y/o actualización en la vigencia del reporte
</t>
    </r>
    <r>
      <rPr>
        <b/>
        <sz val="10"/>
        <rFont val="Arial Narrow"/>
        <family val="2"/>
      </rPr>
      <t xml:space="preserve">%MPPAC = </t>
    </r>
    <r>
      <rPr>
        <sz val="10"/>
        <rFont val="Arial Narrow"/>
        <family val="2"/>
      </rPr>
      <t xml:space="preserve">Meta Programada en el Plan de Acción Cuatrienal para la formulación, aprobación y/o actualización del Plan de Ordenación Forestal en la vigencia del reporte
</t>
    </r>
    <r>
      <rPr>
        <b/>
        <sz val="10"/>
        <rFont val="Arial Narrow"/>
        <family val="2"/>
      </rPr>
      <t>Pi =</t>
    </r>
    <r>
      <rPr>
        <sz val="10"/>
        <rFont val="Arial Narrow"/>
        <family val="2"/>
      </rPr>
      <t xml:space="preserve">Ponderador de la Fase </t>
    </r>
  </si>
  <si>
    <r>
      <t xml:space="preserve">El Porcentaje de avance en la formulación, aprobación y/o actualización del Plan de Ordenación Forestal, se calcula:
Donde,
</t>
    </r>
    <r>
      <rPr>
        <b/>
        <sz val="10"/>
        <rFont val="Arial Narrow"/>
        <family val="2"/>
      </rPr>
      <t>% AFPOF:</t>
    </r>
    <r>
      <rPr>
        <sz val="10"/>
        <rFont val="Arial Narrow"/>
        <family val="2"/>
      </rPr>
      <t xml:space="preserve"> Porcentaje de Avance en la formulación, aprobación y/o actualización del Plan de Ordenación Forestal
</t>
    </r>
    <r>
      <rPr>
        <b/>
        <sz val="10"/>
        <rFont val="Arial Narrow"/>
        <family val="2"/>
      </rPr>
      <t xml:space="preserve">∑% AFPOF: </t>
    </r>
    <r>
      <rPr>
        <sz val="10"/>
        <rFont val="Arial Narrow"/>
        <family val="2"/>
      </rPr>
      <t xml:space="preserve">Sumatoria del porcentaje de formulación, aprobación y/o actualización del Plan de Ordenación Forestal en la vigencia del reporte
</t>
    </r>
    <r>
      <rPr>
        <b/>
        <sz val="10"/>
        <rFont val="Arial Narrow"/>
        <family val="2"/>
      </rPr>
      <t xml:space="preserve">% APFPOFt: </t>
    </r>
    <r>
      <rPr>
        <sz val="10"/>
        <rFont val="Arial Narrow"/>
        <family val="2"/>
      </rPr>
      <t>Porcentaje de Avance programado para la formulación, aprobación y/o actualización del Plan de Ordenación Forestal en la vigencia del reporte
*El porcentaje de Avance programado para la formulación del Plan de Ordenación Forestal es la establecida en los Planes de Acción Cuatrienal - PAC de las autoridades ambientales conforme a lo establecido en el acto administrativo que adopta la formulación del Plan de Ordenación Forestal.</t>
    </r>
  </si>
  <si>
    <t xml:space="preserve">Para su cálculo, se reporta la siguiente información:
Línea Base </t>
  </si>
  <si>
    <r>
      <t>Meta del Plan de Acción Cuatrienal</t>
    </r>
    <r>
      <rPr>
        <u/>
        <sz val="9"/>
        <color rgb="FF000000"/>
        <rFont val="Calibri"/>
        <family val="2"/>
        <scheme val="minor"/>
      </rPr>
      <t xml:space="preserve"> 
</t>
    </r>
    <r>
      <rPr>
        <sz val="9"/>
        <color rgb="FF000000"/>
        <rFont val="Calibri"/>
        <family val="2"/>
        <scheme val="minor"/>
      </rPr>
      <t>(para establecer la meta ver ponderación de avance por fase )</t>
    </r>
  </si>
  <si>
    <t>Nuevas áreas forestales a ser ordenadas en el cuatrienio</t>
  </si>
  <si>
    <t>Área forestal a ser ordenadas en el cuatrienio (ha)</t>
  </si>
  <si>
    <r>
      <t>AVANCE TOTAL
∑t %</t>
    </r>
    <r>
      <rPr>
        <b/>
        <sz val="9"/>
        <rFont val="Arial Narrow"/>
        <family val="2"/>
      </rPr>
      <t>AFPOF</t>
    </r>
  </si>
  <si>
    <r>
      <rPr>
        <b/>
        <sz val="10"/>
        <rFont val="Arial Narrow"/>
        <family val="2"/>
      </rPr>
      <t xml:space="preserve">Meta del Plan de Acción Cuatrienal </t>
    </r>
    <r>
      <rPr>
        <sz val="10"/>
        <rFont val="Arial Narrow"/>
        <family val="2"/>
      </rPr>
      <t xml:space="preserve">
(para establecer la meta ver ponderación de avance por fase el cual no se debe superar)</t>
    </r>
  </si>
  <si>
    <t xml:space="preserve">Ejecución del Plan de Acción Cuatrienal </t>
  </si>
  <si>
    <t>Cálculo del indicador</t>
  </si>
  <si>
    <t>Prospectiva y POF</t>
  </si>
  <si>
    <t>Caracterización y Diagnostico</t>
  </si>
  <si>
    <t>Formulación y aprobación</t>
  </si>
  <si>
    <t>PONDERACIÓN FASE</t>
  </si>
  <si>
    <t>PONDERACIÓN ACUMULADO</t>
  </si>
  <si>
    <t>Para el calculo de avance de cada fase se debera tener en cuenta la siguiente ponderación</t>
  </si>
  <si>
    <t>acto administrativo 
(numero y fecha)*</t>
  </si>
  <si>
    <t>* Cuando aplique</t>
  </si>
  <si>
    <t>Rezago PAC anterior</t>
  </si>
  <si>
    <t>Rezago año 1</t>
  </si>
  <si>
    <t>Rezago año 2</t>
  </si>
  <si>
    <t>Rezago año 3</t>
  </si>
  <si>
    <t xml:space="preserve">ANEXO NO. 3. MATRIZ DE REPORTE DE AVANCE DE INDICADORES MÍNIMOS DE GESTIÓN INCORPORADOS EN LA RESOLUCIÓN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</si>
</sst>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0%;\-0;;@"/>
    <numFmt numFmtId="166" formatCode="0.0%"/>
    <numFmt numFmtId="167" formatCode="0;\-0;;@"/>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sz val="11"/>
      <color rgb="FFFF0000"/>
      <name val="Calibri"/>
      <family val="2"/>
      <scheme val="minor"/>
    </font>
    <font>
      <b/>
      <sz val="12"/>
      <name val="Arial Narrow"/>
      <family val="2"/>
    </font>
    <font>
      <sz val="9"/>
      <color rgb="FF000000"/>
      <name val="Calibri"/>
      <family val="2"/>
      <scheme val="minor"/>
    </font>
    <font>
      <b/>
      <i/>
      <sz val="9"/>
      <color indexed="8"/>
      <name val="Calibri"/>
      <family val="2"/>
      <scheme val="minor"/>
    </font>
    <font>
      <i/>
      <sz val="9"/>
      <color rgb="FF000000"/>
      <name val="Calibri"/>
      <family val="2"/>
      <scheme val="minor"/>
    </font>
    <font>
      <u/>
      <sz val="11"/>
      <color theme="10"/>
      <name val="Calibri"/>
      <family val="2"/>
      <scheme val="minor"/>
    </font>
    <font>
      <sz val="9"/>
      <color theme="1"/>
      <name val="Calibri"/>
      <family val="2"/>
      <scheme val="minor"/>
    </font>
    <font>
      <b/>
      <sz val="10"/>
      <color rgb="FF006100"/>
      <name val="Calibri"/>
      <family val="2"/>
      <scheme val="minor"/>
    </font>
    <font>
      <sz val="10"/>
      <color theme="1"/>
      <name val="Calibri"/>
      <family val="2"/>
      <scheme val="minor"/>
    </font>
    <font>
      <b/>
      <u/>
      <sz val="9"/>
      <color rgb="FF000000"/>
      <name val="Calibri"/>
      <family val="2"/>
      <scheme val="minor"/>
    </font>
    <font>
      <b/>
      <sz val="9"/>
      <color rgb="FF000000"/>
      <name val="Calibri"/>
      <family val="2"/>
      <scheme val="minor"/>
    </font>
    <font>
      <sz val="9"/>
      <name val="Calibri"/>
      <family val="2"/>
      <scheme val="minor"/>
    </font>
    <font>
      <u/>
      <sz val="9"/>
      <color rgb="FF000000"/>
      <name val="Calibri"/>
      <family val="2"/>
      <scheme val="minor"/>
    </font>
    <font>
      <b/>
      <sz val="7"/>
      <color theme="1"/>
      <name val="Arial Narrow"/>
      <family val="2"/>
    </font>
    <font>
      <b/>
      <sz val="9"/>
      <color rgb="FF000000"/>
      <name val="Arial Narrow"/>
      <family val="2"/>
    </font>
    <font>
      <b/>
      <sz val="9"/>
      <color theme="1"/>
      <name val="Arial Narrow"/>
      <family val="2"/>
    </font>
    <font>
      <sz val="7"/>
      <color theme="1"/>
      <name val="Arial Narrow"/>
      <family val="2"/>
    </font>
    <font>
      <sz val="8"/>
      <color theme="1"/>
      <name val="Calibri"/>
      <family val="2"/>
      <scheme val="minor"/>
    </font>
    <font>
      <b/>
      <sz val="11"/>
      <color rgb="FFFF0000"/>
      <name val="Calibri"/>
      <family val="2"/>
      <scheme val="minor"/>
    </font>
    <font>
      <sz val="8"/>
      <color rgb="FF000000"/>
      <name val="Calibri"/>
      <family val="2"/>
      <scheme val="minor"/>
    </font>
    <font>
      <u/>
      <sz val="10"/>
      <color theme="10"/>
      <name val="Arial"/>
      <family val="2"/>
    </font>
    <font>
      <sz val="11"/>
      <name val="Calibri"/>
      <family val="2"/>
      <scheme val="minor"/>
    </font>
    <font>
      <sz val="9"/>
      <color rgb="FF000000"/>
      <name val="Arial Narrow"/>
      <family val="2"/>
    </font>
    <font>
      <sz val="10"/>
      <name val="Arial"/>
      <family val="2"/>
    </font>
    <font>
      <sz val="9"/>
      <color theme="1"/>
      <name val="Arial Narrow"/>
      <family val="2"/>
    </font>
    <font>
      <b/>
      <sz val="10"/>
      <name val="Calibri"/>
      <family val="2"/>
      <scheme val="minor"/>
    </font>
    <font>
      <b/>
      <sz val="11"/>
      <name val="Calibri"/>
      <family val="2"/>
      <scheme val="minor"/>
    </font>
    <font>
      <b/>
      <sz val="9"/>
      <name val="Arial Narrow"/>
      <family val="2"/>
    </font>
    <font>
      <sz val="11"/>
      <color theme="1"/>
      <name val="Arial Narrow"/>
      <family val="2"/>
    </font>
    <font>
      <b/>
      <u/>
      <sz val="9"/>
      <color rgb="FF000000"/>
      <name val="Arial Narrow"/>
      <family val="2"/>
    </font>
    <font>
      <sz val="8"/>
      <color theme="1"/>
      <name val="Arial Narrow"/>
      <family val="2"/>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2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12">
    <xf numFmtId="0" fontId="0" fillId="0" borderId="0"/>
    <xf numFmtId="0" fontId="3" fillId="0" borderId="0"/>
    <xf numFmtId="9" fontId="3" fillId="0" borderId="0" applyFont="0" applyFill="0" applyBorder="0" applyAlignment="0" applyProtection="0"/>
    <xf numFmtId="0" fontId="12" fillId="0" borderId="0"/>
    <xf numFmtId="0" fontId="2" fillId="0" borderId="0"/>
    <xf numFmtId="0" fontId="25" fillId="0" borderId="0" applyNumberForma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40" fillId="0" borderId="0" applyNumberFormat="0" applyFill="0" applyBorder="0" applyAlignment="0" applyProtection="0"/>
    <xf numFmtId="9" fontId="43" fillId="0" borderId="0" applyFont="0" applyFill="0" applyBorder="0" applyAlignment="0" applyProtection="0"/>
    <xf numFmtId="0" fontId="1" fillId="0" borderId="0"/>
    <xf numFmtId="0" fontId="1" fillId="0" borderId="0"/>
  </cellStyleXfs>
  <cellXfs count="604">
    <xf numFmtId="0" fontId="0" fillId="0" borderId="0" xfId="0"/>
    <xf numFmtId="0" fontId="4" fillId="0" borderId="0" xfId="0" applyFont="1" applyAlignment="1">
      <alignment horizontal="center" vertical="center" wrapText="1"/>
    </xf>
    <xf numFmtId="0" fontId="5" fillId="0" borderId="0" xfId="0" applyFont="1"/>
    <xf numFmtId="0" fontId="0" fillId="0" borderId="0" xfId="0" applyAlignment="1">
      <alignment horizontal="center"/>
    </xf>
    <xf numFmtId="0" fontId="10" fillId="0" borderId="9" xfId="0" applyFont="1" applyBorder="1" applyAlignment="1">
      <alignment horizontal="left" vertical="center" wrapText="1"/>
    </xf>
    <xf numFmtId="0" fontId="10" fillId="0" borderId="5" xfId="0" quotePrefix="1" applyFont="1" applyBorder="1" applyAlignment="1">
      <alignment horizontal="left" vertical="center" wrapText="1"/>
    </xf>
    <xf numFmtId="0" fontId="10" fillId="0" borderId="0" xfId="0" quotePrefix="1" applyFont="1" applyAlignment="1">
      <alignment horizontal="left" vertical="center" wrapText="1"/>
    </xf>
    <xf numFmtId="0" fontId="10" fillId="0" borderId="9" xfId="0" applyFont="1" applyBorder="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7" xfId="0" quotePrefix="1" applyFont="1" applyBorder="1" applyAlignment="1">
      <alignment horizontal="left" vertical="center" wrapText="1"/>
    </xf>
    <xf numFmtId="0" fontId="10" fillId="0" borderId="11" xfId="0" quotePrefix="1" applyFont="1" applyBorder="1" applyAlignment="1">
      <alignment horizontal="left" vertical="center" wrapText="1"/>
    </xf>
    <xf numFmtId="0" fontId="10" fillId="0" borderId="12" xfId="0" quotePrefix="1" applyFont="1" applyBorder="1" applyAlignment="1">
      <alignment horizontal="lef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2" borderId="0" xfId="0" applyFont="1" applyFill="1" applyAlignment="1">
      <alignment horizontal="center" vertical="center" wrapText="1"/>
    </xf>
    <xf numFmtId="0" fontId="5" fillId="2" borderId="0" xfId="0" applyFont="1" applyFill="1"/>
    <xf numFmtId="0" fontId="0" fillId="2" borderId="0" xfId="0" applyFill="1"/>
    <xf numFmtId="0" fontId="10" fillId="2" borderId="5" xfId="0" quotePrefix="1" applyFont="1" applyFill="1" applyBorder="1" applyAlignment="1">
      <alignment horizontal="left" vertical="center" wrapText="1"/>
    </xf>
    <xf numFmtId="0" fontId="10" fillId="2" borderId="7" xfId="0" quotePrefix="1" applyFont="1" applyFill="1" applyBorder="1" applyAlignment="1">
      <alignment horizontal="left" vertical="center" wrapText="1"/>
    </xf>
    <xf numFmtId="0" fontId="10" fillId="2" borderId="0" xfId="0" quotePrefix="1" applyFont="1" applyFill="1" applyAlignment="1">
      <alignment horizontal="left" vertical="center" wrapText="1"/>
    </xf>
    <xf numFmtId="0" fontId="10" fillId="2" borderId="12" xfId="0" quotePrefix="1" applyFont="1" applyFill="1" applyBorder="1" applyAlignment="1">
      <alignment horizontal="lef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5" xfId="0" applyFont="1" applyFill="1" applyBorder="1" applyAlignment="1">
      <alignment vertical="center" wrapText="1"/>
    </xf>
    <xf numFmtId="0" fontId="11" fillId="2" borderId="0" xfId="0" applyFont="1" applyFill="1" applyAlignment="1">
      <alignment horizontal="left" vertical="center" wrapText="1"/>
    </xf>
    <xf numFmtId="0" fontId="10" fillId="2" borderId="0" xfId="0" applyFont="1" applyFill="1" applyAlignment="1">
      <alignment horizontal="center" vertical="center" wrapText="1"/>
    </xf>
    <xf numFmtId="0" fontId="10" fillId="0" borderId="0" xfId="0" applyFont="1" applyAlignment="1">
      <alignment horizontal="center" vertical="center" wrapText="1"/>
    </xf>
    <xf numFmtId="0" fontId="10" fillId="0" borderId="34" xfId="0" applyFont="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2" borderId="3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1" fillId="2" borderId="32" xfId="0" applyFont="1" applyFill="1" applyBorder="1" applyAlignment="1">
      <alignment horizontal="left" vertical="center" wrapText="1"/>
    </xf>
    <xf numFmtId="0" fontId="10" fillId="2" borderId="33" xfId="0" applyFont="1" applyFill="1" applyBorder="1" applyAlignment="1">
      <alignment vertical="center" wrapText="1"/>
    </xf>
    <xf numFmtId="0" fontId="10" fillId="2" borderId="40"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1" fillId="2" borderId="33" xfId="0"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6" borderId="0" xfId="0" applyFont="1" applyFill="1"/>
    <xf numFmtId="0" fontId="12" fillId="5" borderId="0" xfId="0" applyFont="1" applyFill="1"/>
    <xf numFmtId="0" fontId="10" fillId="0" borderId="3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39" xfId="0" quotePrefix="1" applyFont="1" applyBorder="1" applyAlignment="1">
      <alignment horizontal="center" vertical="center" wrapText="1"/>
    </xf>
    <xf numFmtId="0" fontId="10" fillId="0" borderId="58" xfId="0" quotePrefix="1" applyFont="1" applyBorder="1" applyAlignment="1">
      <alignment horizontal="center" vertical="center" wrapText="1"/>
    </xf>
    <xf numFmtId="0" fontId="11" fillId="10" borderId="1" xfId="0" applyFont="1" applyFill="1" applyBorder="1" applyAlignment="1">
      <alignment horizontal="center" vertical="center" wrapText="1"/>
    </xf>
    <xf numFmtId="0" fontId="11" fillId="10" borderId="35" xfId="0" applyFont="1"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37" xfId="0" applyFont="1" applyFill="1" applyBorder="1" applyAlignment="1">
      <alignment horizontal="center" vertical="center" wrapText="1"/>
    </xf>
    <xf numFmtId="0" fontId="8" fillId="9" borderId="3" xfId="0" applyFont="1" applyFill="1" applyBorder="1" applyAlignment="1">
      <alignment vertical="center"/>
    </xf>
    <xf numFmtId="0" fontId="8" fillId="9" borderId="2" xfId="0" applyFont="1" applyFill="1" applyBorder="1" applyAlignment="1">
      <alignment vertical="center"/>
    </xf>
    <xf numFmtId="0" fontId="8" fillId="9" borderId="4" xfId="0" applyFont="1" applyFill="1" applyBorder="1" applyAlignment="1">
      <alignment vertical="center"/>
    </xf>
    <xf numFmtId="0" fontId="8" fillId="9" borderId="6" xfId="0" applyFont="1" applyFill="1" applyBorder="1" applyAlignment="1">
      <alignment vertical="center"/>
    </xf>
    <xf numFmtId="0" fontId="8" fillId="9" borderId="5" xfId="0" applyFont="1" applyFill="1" applyBorder="1" applyAlignment="1">
      <alignment vertical="center"/>
    </xf>
    <xf numFmtId="0" fontId="8" fillId="9" borderId="7" xfId="0" applyFont="1" applyFill="1" applyBorder="1" applyAlignment="1">
      <alignment vertical="center"/>
    </xf>
    <xf numFmtId="0" fontId="8" fillId="9" borderId="8" xfId="0" applyFont="1" applyFill="1" applyBorder="1" applyAlignment="1">
      <alignment vertical="center"/>
    </xf>
    <xf numFmtId="0" fontId="8" fillId="9" borderId="9" xfId="0" applyFont="1" applyFill="1" applyBorder="1" applyAlignment="1">
      <alignment vertical="center"/>
    </xf>
    <xf numFmtId="0" fontId="8" fillId="9" borderId="10" xfId="0" applyFont="1" applyFill="1" applyBorder="1" applyAlignment="1">
      <alignment vertical="center"/>
    </xf>
    <xf numFmtId="0" fontId="10" fillId="0" borderId="67" xfId="4" applyFont="1" applyBorder="1" applyAlignment="1">
      <alignment vertical="center" wrapText="1"/>
    </xf>
    <xf numFmtId="0" fontId="10" fillId="0" borderId="0" xfId="4" applyFont="1" applyAlignment="1">
      <alignment vertical="center" wrapText="1"/>
    </xf>
    <xf numFmtId="0" fontId="10" fillId="0" borderId="71" xfId="4" applyFont="1" applyBorder="1" applyAlignment="1">
      <alignment vertical="center"/>
    </xf>
    <xf numFmtId="0" fontId="10" fillId="0" borderId="0" xfId="4" applyFont="1" applyAlignment="1">
      <alignment vertical="center"/>
    </xf>
    <xf numFmtId="0" fontId="2" fillId="0" borderId="71" xfId="4" applyBorder="1"/>
    <xf numFmtId="0" fontId="2" fillId="0" borderId="0" xfId="4"/>
    <xf numFmtId="0" fontId="21" fillId="0" borderId="73" xfId="4" applyFont="1" applyBorder="1" applyAlignment="1">
      <alignment horizontal="center" vertical="center" wrapText="1"/>
    </xf>
    <xf numFmtId="0" fontId="21" fillId="0" borderId="74" xfId="4" applyFont="1" applyBorder="1" applyAlignment="1">
      <alignment horizontal="center" vertical="center" wrapText="1"/>
    </xf>
    <xf numFmtId="0" fontId="2" fillId="0" borderId="72" xfId="4" applyBorder="1"/>
    <xf numFmtId="0" fontId="2" fillId="0" borderId="0" xfId="4" applyAlignment="1">
      <alignment vertical="top"/>
    </xf>
    <xf numFmtId="0" fontId="2" fillId="11" borderId="75" xfId="4" applyFill="1" applyBorder="1" applyAlignment="1">
      <alignment vertical="top"/>
    </xf>
    <xf numFmtId="0" fontId="2" fillId="4" borderId="76" xfId="4" applyFill="1" applyBorder="1" applyAlignment="1">
      <alignment vertical="top"/>
    </xf>
    <xf numFmtId="0" fontId="25" fillId="0" borderId="0" xfId="5" applyFill="1" applyBorder="1"/>
    <xf numFmtId="0" fontId="2" fillId="12" borderId="77" xfId="4" applyFill="1" applyBorder="1" applyAlignment="1">
      <alignment vertical="top"/>
    </xf>
    <xf numFmtId="0" fontId="2" fillId="0" borderId="69" xfId="4" applyBorder="1"/>
    <xf numFmtId="0" fontId="2" fillId="0" borderId="0" xfId="4" applyAlignment="1">
      <alignment horizontal="center" vertical="top"/>
    </xf>
    <xf numFmtId="0" fontId="26" fillId="11" borderId="84" xfId="4" applyFont="1" applyFill="1" applyBorder="1" applyAlignment="1" applyProtection="1">
      <alignment horizontal="left" vertical="top"/>
      <protection locked="0"/>
    </xf>
    <xf numFmtId="0" fontId="2" fillId="0" borderId="1" xfId="4" applyBorder="1" applyAlignment="1">
      <alignment vertical="top"/>
    </xf>
    <xf numFmtId="0" fontId="26" fillId="11" borderId="1" xfId="4" applyFont="1" applyFill="1" applyBorder="1" applyAlignment="1" applyProtection="1">
      <alignment horizontal="left" vertical="top"/>
      <protection locked="0"/>
    </xf>
    <xf numFmtId="0" fontId="2" fillId="0" borderId="68" xfId="4" applyBorder="1"/>
    <xf numFmtId="0" fontId="2" fillId="0" borderId="70" xfId="4" applyBorder="1"/>
    <xf numFmtId="0" fontId="25" fillId="0" borderId="72" xfId="5" applyFill="1" applyBorder="1"/>
    <xf numFmtId="0" fontId="2" fillId="0" borderId="74" xfId="4" applyBorder="1"/>
    <xf numFmtId="0" fontId="2" fillId="0" borderId="67" xfId="4" applyBorder="1"/>
    <xf numFmtId="9" fontId="33" fillId="0" borderId="0" xfId="7" applyFont="1" applyBorder="1" applyAlignment="1" applyProtection="1">
      <alignment horizontal="center" vertical="center"/>
    </xf>
    <xf numFmtId="0" fontId="36" fillId="0" borderId="69" xfId="4" applyFont="1" applyBorder="1" applyAlignment="1">
      <alignment vertical="center"/>
    </xf>
    <xf numFmtId="0" fontId="37" fillId="0" borderId="1" xfId="4" applyFont="1" applyBorder="1" applyAlignment="1">
      <alignment vertical="top"/>
    </xf>
    <xf numFmtId="9" fontId="0" fillId="0" borderId="0" xfId="7" applyFont="1"/>
    <xf numFmtId="0" fontId="37" fillId="0" borderId="1" xfId="4" applyFont="1" applyBorder="1" applyAlignment="1">
      <alignment vertical="top" wrapText="1"/>
    </xf>
    <xf numFmtId="9" fontId="22" fillId="0" borderId="1" xfId="4" applyNumberFormat="1" applyFont="1" applyBorder="1" applyAlignment="1" applyProtection="1">
      <alignment horizontal="center" vertical="top"/>
      <protection locked="0"/>
    </xf>
    <xf numFmtId="0" fontId="20" fillId="0" borderId="1" xfId="4" applyFont="1" applyBorder="1" applyAlignment="1">
      <alignment wrapText="1"/>
    </xf>
    <xf numFmtId="0" fontId="20" fillId="0" borderId="1" xfId="4" applyFont="1" applyBorder="1" applyAlignment="1">
      <alignment horizontal="center" vertical="center"/>
    </xf>
    <xf numFmtId="0" fontId="38" fillId="0" borderId="1" xfId="4" applyFont="1" applyBorder="1" applyAlignment="1">
      <alignment horizontal="center" vertical="center" wrapText="1"/>
    </xf>
    <xf numFmtId="9" fontId="22" fillId="11" borderId="1" xfId="4" applyNumberFormat="1" applyFont="1" applyFill="1" applyBorder="1" applyAlignment="1" applyProtection="1">
      <alignment horizontal="center" vertical="top"/>
      <protection locked="0"/>
    </xf>
    <xf numFmtId="3" fontId="22" fillId="13" borderId="1" xfId="4" applyNumberFormat="1" applyFont="1" applyFill="1" applyBorder="1" applyAlignment="1">
      <alignment horizontal="right" vertical="top"/>
    </xf>
    <xf numFmtId="9" fontId="22" fillId="13" borderId="1" xfId="7" applyFont="1" applyFill="1" applyBorder="1" applyAlignment="1">
      <alignment horizontal="right" vertical="top"/>
    </xf>
    <xf numFmtId="3" fontId="22" fillId="11" borderId="1" xfId="4" applyNumberFormat="1" applyFont="1" applyFill="1" applyBorder="1" applyAlignment="1" applyProtection="1">
      <alignment vertical="top"/>
      <protection locked="0"/>
    </xf>
    <xf numFmtId="9" fontId="22" fillId="11" borderId="4" xfId="4" applyNumberFormat="1" applyFont="1" applyFill="1" applyBorder="1" applyAlignment="1" applyProtection="1">
      <alignment horizontal="right" vertical="top"/>
      <protection locked="0"/>
    </xf>
    <xf numFmtId="0" fontId="22" fillId="0" borderId="69" xfId="4" applyFont="1" applyBorder="1" applyAlignment="1">
      <alignment vertical="top" wrapText="1"/>
    </xf>
    <xf numFmtId="0" fontId="29" fillId="12" borderId="79" xfId="4" applyFont="1" applyFill="1" applyBorder="1" applyAlignment="1">
      <alignment horizontal="center" vertical="center" wrapText="1"/>
    </xf>
    <xf numFmtId="0" fontId="30" fillId="12" borderId="79" xfId="4" applyFont="1" applyFill="1" applyBorder="1" applyAlignment="1">
      <alignment horizontal="center" vertical="center"/>
    </xf>
    <xf numFmtId="0" fontId="30" fillId="12" borderId="80" xfId="4" applyFont="1" applyFill="1" applyBorder="1" applyAlignment="1">
      <alignment horizontal="center" vertical="center"/>
    </xf>
    <xf numFmtId="0" fontId="35" fillId="12" borderId="87" xfId="4" applyFont="1" applyFill="1" applyBorder="1" applyAlignment="1">
      <alignment horizontal="center" vertical="center"/>
    </xf>
    <xf numFmtId="0" fontId="35" fillId="12" borderId="88" xfId="4" applyFont="1" applyFill="1" applyBorder="1" applyAlignment="1">
      <alignment horizontal="center" vertical="center"/>
    </xf>
    <xf numFmtId="9" fontId="35" fillId="12" borderId="78" xfId="7" applyFont="1" applyFill="1" applyBorder="1" applyAlignment="1" applyProtection="1">
      <alignment horizontal="center" vertical="center"/>
    </xf>
    <xf numFmtId="9" fontId="35" fillId="12" borderId="79" xfId="7" applyFont="1" applyFill="1" applyBorder="1" applyAlignment="1" applyProtection="1">
      <alignment horizontal="center" vertical="center"/>
    </xf>
    <xf numFmtId="165" fontId="35" fillId="12" borderId="118" xfId="7" applyNumberFormat="1" applyFont="1" applyFill="1" applyBorder="1" applyAlignment="1" applyProtection="1">
      <alignment horizontal="center" vertical="center"/>
    </xf>
    <xf numFmtId="165" fontId="35" fillId="12" borderId="79" xfId="7" applyNumberFormat="1" applyFont="1" applyFill="1" applyBorder="1" applyAlignment="1" applyProtection="1">
      <alignment horizontal="center" vertical="center"/>
    </xf>
    <xf numFmtId="165" fontId="35" fillId="12" borderId="80" xfId="7" applyNumberFormat="1" applyFont="1" applyFill="1" applyBorder="1" applyAlignment="1" applyProtection="1">
      <alignment horizontal="center" vertical="center"/>
    </xf>
    <xf numFmtId="0" fontId="45" fillId="0" borderId="1" xfId="4" applyFont="1" applyBorder="1" applyAlignment="1">
      <alignment horizontal="center" vertical="center"/>
    </xf>
    <xf numFmtId="0" fontId="45" fillId="0" borderId="1" xfId="4" applyFont="1" applyBorder="1" applyAlignment="1">
      <alignment horizontal="center" vertical="center" wrapText="1"/>
    </xf>
    <xf numFmtId="0" fontId="46" fillId="0" borderId="1" xfId="4" applyFont="1" applyBorder="1" applyAlignment="1">
      <alignment vertical="center"/>
    </xf>
    <xf numFmtId="0" fontId="41" fillId="0" borderId="1" xfId="4" applyFont="1" applyBorder="1" applyAlignment="1">
      <alignment horizontal="center" vertical="center"/>
    </xf>
    <xf numFmtId="0" fontId="46" fillId="0" borderId="1" xfId="4" applyFont="1" applyBorder="1" applyAlignment="1">
      <alignment horizontal="center" vertical="center" wrapText="1"/>
    </xf>
    <xf numFmtId="0" fontId="41" fillId="0" borderId="1" xfId="4" applyFont="1" applyBorder="1" applyAlignment="1">
      <alignment vertical="center" wrapText="1"/>
    </xf>
    <xf numFmtId="0" fontId="46" fillId="0" borderId="1" xfId="4" applyFont="1" applyBorder="1" applyAlignment="1">
      <alignment horizontal="center" vertical="center"/>
    </xf>
    <xf numFmtId="0" fontId="0" fillId="0" borderId="0" xfId="0" applyAlignment="1">
      <alignment horizontal="left"/>
    </xf>
    <xf numFmtId="0" fontId="22" fillId="11" borderId="82" xfId="4" applyFont="1" applyFill="1" applyBorder="1" applyAlignment="1">
      <alignment horizontal="right" vertical="center" wrapText="1"/>
    </xf>
    <xf numFmtId="0" fontId="22" fillId="11" borderId="83" xfId="4" applyFont="1" applyFill="1" applyBorder="1" applyAlignment="1">
      <alignment vertical="top" wrapText="1"/>
    </xf>
    <xf numFmtId="164" fontId="22" fillId="11" borderId="1" xfId="6" applyNumberFormat="1" applyFont="1" applyFill="1" applyBorder="1" applyAlignment="1">
      <alignment horizontal="right" vertical="center" wrapText="1"/>
    </xf>
    <xf numFmtId="0" fontId="22" fillId="11" borderId="85" xfId="4" applyFont="1" applyFill="1" applyBorder="1" applyAlignment="1">
      <alignment vertical="top" wrapText="1"/>
    </xf>
    <xf numFmtId="0" fontId="22" fillId="11" borderId="1" xfId="4" applyFont="1" applyFill="1" applyBorder="1" applyAlignment="1">
      <alignment horizontal="right" vertical="center" wrapText="1"/>
    </xf>
    <xf numFmtId="0" fontId="22" fillId="11" borderId="87" xfId="4" applyFont="1" applyFill="1" applyBorder="1" applyAlignment="1">
      <alignment horizontal="right" vertical="center" wrapText="1"/>
    </xf>
    <xf numFmtId="0" fontId="22" fillId="11" borderId="88" xfId="4" applyFont="1" applyFill="1" applyBorder="1" applyAlignment="1">
      <alignment vertical="top" wrapText="1"/>
    </xf>
    <xf numFmtId="0" fontId="31" fillId="12" borderId="81" xfId="4" applyFont="1" applyFill="1" applyBorder="1" applyAlignment="1">
      <alignment horizontal="left" vertical="center" wrapText="1"/>
    </xf>
    <xf numFmtId="0" fontId="31" fillId="12" borderId="84" xfId="4" applyFont="1" applyFill="1" applyBorder="1" applyAlignment="1">
      <alignment horizontal="left" vertical="center" wrapText="1"/>
    </xf>
    <xf numFmtId="0" fontId="22" fillId="12" borderId="84" xfId="4" applyFont="1" applyFill="1" applyBorder="1" applyAlignment="1">
      <alignment horizontal="left" vertical="center" wrapText="1"/>
    </xf>
    <xf numFmtId="0" fontId="22" fillId="12" borderId="86" xfId="4" applyFont="1" applyFill="1" applyBorder="1" applyAlignment="1">
      <alignment horizontal="left" vertical="center" wrapText="1"/>
    </xf>
    <xf numFmtId="0" fontId="35" fillId="12" borderId="87" xfId="4" applyFont="1" applyFill="1" applyBorder="1" applyAlignment="1">
      <alignment horizontal="center" vertical="center" wrapText="1"/>
    </xf>
    <xf numFmtId="0" fontId="35" fillId="12" borderId="88" xfId="4" applyFont="1" applyFill="1" applyBorder="1" applyAlignment="1">
      <alignment horizontal="center" vertical="center" wrapText="1"/>
    </xf>
    <xf numFmtId="0" fontId="35" fillId="12" borderId="112" xfId="4" applyFont="1" applyFill="1" applyBorder="1" applyAlignment="1">
      <alignment horizontal="center" vertical="center" wrapText="1"/>
    </xf>
    <xf numFmtId="0" fontId="35" fillId="12" borderId="86" xfId="4" applyFont="1" applyFill="1" applyBorder="1" applyAlignment="1">
      <alignment horizontal="center" vertical="center"/>
    </xf>
    <xf numFmtId="0" fontId="35" fillId="12" borderId="120" xfId="4" applyFont="1" applyFill="1" applyBorder="1" applyAlignment="1">
      <alignment horizontal="center" vertical="center"/>
    </xf>
    <xf numFmtId="0" fontId="44" fillId="0" borderId="83" xfId="4" applyFont="1" applyBorder="1" applyAlignment="1" applyProtection="1">
      <alignment vertical="center" wrapText="1"/>
      <protection locked="0"/>
    </xf>
    <xf numFmtId="0" fontId="44" fillId="0" borderId="115" xfId="4" applyFont="1" applyBorder="1" applyAlignment="1" applyProtection="1">
      <alignment vertical="center" wrapText="1"/>
      <protection locked="0"/>
    </xf>
    <xf numFmtId="0" fontId="44" fillId="0" borderId="111" xfId="4" applyFont="1" applyBorder="1" applyAlignment="1" applyProtection="1">
      <alignment vertical="center" wrapText="1"/>
      <protection locked="0"/>
    </xf>
    <xf numFmtId="165" fontId="35" fillId="12" borderId="10" xfId="4" applyNumberFormat="1" applyFont="1" applyFill="1" applyBorder="1" applyAlignment="1">
      <alignment horizontal="center"/>
    </xf>
    <xf numFmtId="165" fontId="44" fillId="12" borderId="113" xfId="7" applyNumberFormat="1" applyFont="1" applyFill="1" applyBorder="1" applyAlignment="1" applyProtection="1">
      <alignment horizontal="center" vertical="center"/>
    </xf>
    <xf numFmtId="0" fontId="44" fillId="12" borderId="114" xfId="7" applyNumberFormat="1" applyFont="1" applyFill="1" applyBorder="1" applyAlignment="1" applyProtection="1">
      <alignment horizontal="center" vertical="center"/>
    </xf>
    <xf numFmtId="165" fontId="44" fillId="12" borderId="114" xfId="7" applyNumberFormat="1" applyFont="1" applyFill="1" applyBorder="1" applyAlignment="1" applyProtection="1">
      <alignment horizontal="center" vertical="center"/>
    </xf>
    <xf numFmtId="165" fontId="35" fillId="12" borderId="10" xfId="4" applyNumberFormat="1" applyFont="1" applyFill="1" applyBorder="1" applyAlignment="1">
      <alignment horizontal="center" vertical="center"/>
    </xf>
    <xf numFmtId="165" fontId="35" fillId="12" borderId="115" xfId="4" applyNumberFormat="1" applyFont="1" applyFill="1" applyBorder="1" applyAlignment="1">
      <alignment horizontal="center" vertical="center"/>
    </xf>
    <xf numFmtId="165" fontId="42" fillId="12" borderId="113" xfId="4" applyNumberFormat="1" applyFont="1" applyFill="1" applyBorder="1" applyAlignment="1">
      <alignment horizontal="center" vertical="center" wrapText="1"/>
    </xf>
    <xf numFmtId="165" fontId="42" fillId="12" borderId="114" xfId="4" applyNumberFormat="1" applyFont="1" applyFill="1" applyBorder="1" applyAlignment="1">
      <alignment horizontal="center" vertical="center" wrapText="1"/>
    </xf>
    <xf numFmtId="165" fontId="42" fillId="12" borderId="115" xfId="4" applyNumberFormat="1" applyFont="1" applyFill="1" applyBorder="1" applyAlignment="1">
      <alignment horizontal="center" vertical="center" wrapText="1"/>
    </xf>
    <xf numFmtId="165" fontId="42" fillId="12" borderId="116" xfId="4" applyNumberFormat="1" applyFont="1" applyFill="1" applyBorder="1" applyAlignment="1">
      <alignment horizontal="center" vertical="center" wrapText="1"/>
    </xf>
    <xf numFmtId="165" fontId="42" fillId="12" borderId="105" xfId="4" applyNumberFormat="1" applyFont="1" applyFill="1" applyBorder="1" applyAlignment="1">
      <alignment horizontal="center" vertical="center" wrapText="1"/>
    </xf>
    <xf numFmtId="165" fontId="42" fillId="12" borderId="106" xfId="4" applyNumberFormat="1" applyFont="1" applyFill="1" applyBorder="1" applyAlignment="1">
      <alignment horizontal="center" vertical="center" wrapText="1"/>
    </xf>
    <xf numFmtId="0" fontId="34" fillId="12" borderId="78" xfId="4" applyFont="1" applyFill="1" applyBorder="1" applyAlignment="1">
      <alignment horizontal="center" vertical="center"/>
    </xf>
    <xf numFmtId="0" fontId="34" fillId="12" borderId="79" xfId="4" applyFont="1" applyFill="1" applyBorder="1" applyAlignment="1">
      <alignment horizontal="center" vertical="center"/>
    </xf>
    <xf numFmtId="0" fontId="34" fillId="12" borderId="80" xfId="4" applyFont="1" applyFill="1" applyBorder="1" applyAlignment="1">
      <alignment horizontal="center" vertical="center"/>
    </xf>
    <xf numFmtId="165" fontId="34" fillId="12" borderId="78" xfId="4" applyNumberFormat="1" applyFont="1" applyFill="1" applyBorder="1" applyAlignment="1">
      <alignment horizontal="center" vertical="center" wrapText="1"/>
    </xf>
    <xf numFmtId="165" fontId="34" fillId="12" borderId="79" xfId="4" applyNumberFormat="1" applyFont="1" applyFill="1" applyBorder="1" applyAlignment="1">
      <alignment horizontal="center" vertical="center" wrapText="1"/>
    </xf>
    <xf numFmtId="165" fontId="34" fillId="12" borderId="80" xfId="4" applyNumberFormat="1" applyFont="1" applyFill="1" applyBorder="1" applyAlignment="1">
      <alignment horizontal="center" vertical="center" wrapText="1"/>
    </xf>
    <xf numFmtId="0" fontId="48" fillId="0" borderId="73" xfId="10" applyFont="1" applyBorder="1"/>
    <xf numFmtId="0" fontId="42" fillId="0" borderId="74" xfId="10" applyFont="1" applyBorder="1" applyAlignment="1" applyProtection="1">
      <alignment vertical="top"/>
      <protection locked="0"/>
    </xf>
    <xf numFmtId="0" fontId="42" fillId="0" borderId="74" xfId="10" applyFont="1" applyBorder="1" applyAlignment="1" applyProtection="1">
      <alignment horizontal="center" vertical="top"/>
      <protection locked="0"/>
    </xf>
    <xf numFmtId="0" fontId="48" fillId="0" borderId="74" xfId="10" applyFont="1" applyBorder="1" applyAlignment="1" applyProtection="1">
      <alignment vertical="top"/>
      <protection locked="0"/>
    </xf>
    <xf numFmtId="0" fontId="48" fillId="0" borderId="74" xfId="10" applyFont="1" applyBorder="1" applyProtection="1">
      <protection locked="0"/>
    </xf>
    <xf numFmtId="0" fontId="1" fillId="0" borderId="74" xfId="11" applyBorder="1"/>
    <xf numFmtId="0" fontId="1" fillId="0" borderId="67" xfId="11" applyBorder="1"/>
    <xf numFmtId="0" fontId="1" fillId="0" borderId="0" xfId="11"/>
    <xf numFmtId="0" fontId="48" fillId="0" borderId="72" xfId="10" applyFont="1" applyBorder="1"/>
    <xf numFmtId="0" fontId="1" fillId="0" borderId="71" xfId="11" applyBorder="1"/>
    <xf numFmtId="0" fontId="1" fillId="0" borderId="68" xfId="11" applyBorder="1"/>
    <xf numFmtId="0" fontId="1" fillId="0" borderId="69" xfId="11" applyBorder="1"/>
    <xf numFmtId="0" fontId="1" fillId="0" borderId="69" xfId="11" applyBorder="1" applyAlignment="1">
      <alignment horizontal="center" vertical="top"/>
    </xf>
    <xf numFmtId="0" fontId="1" fillId="0" borderId="70" xfId="11" applyBorder="1"/>
    <xf numFmtId="9" fontId="44" fillId="11" borderId="114" xfId="7" applyFont="1" applyFill="1" applyBorder="1" applyAlignment="1" applyProtection="1">
      <alignment horizontal="center" vertical="center"/>
      <protection locked="0"/>
    </xf>
    <xf numFmtId="9" fontId="44" fillId="11" borderId="115" xfId="7" applyFont="1" applyFill="1" applyBorder="1" applyAlignment="1" applyProtection="1">
      <alignment horizontal="center" vertical="center"/>
      <protection locked="0"/>
    </xf>
    <xf numFmtId="9" fontId="44" fillId="11" borderId="1" xfId="7" applyFont="1" applyFill="1" applyBorder="1" applyAlignment="1" applyProtection="1">
      <alignment horizontal="center" vertical="center"/>
      <protection locked="0"/>
    </xf>
    <xf numFmtId="9" fontId="44" fillId="11" borderId="85" xfId="7" applyFont="1" applyFill="1" applyBorder="1" applyAlignment="1" applyProtection="1">
      <alignment horizontal="center" vertical="center"/>
      <protection locked="0"/>
    </xf>
    <xf numFmtId="9" fontId="44" fillId="11" borderId="105" xfId="7" applyFont="1" applyFill="1" applyBorder="1" applyAlignment="1" applyProtection="1">
      <alignment horizontal="center" vertical="center"/>
      <protection locked="0"/>
    </xf>
    <xf numFmtId="9" fontId="44" fillId="11" borderId="106" xfId="7" applyFont="1" applyFill="1" applyBorder="1" applyAlignment="1" applyProtection="1">
      <alignment horizontal="center" vertical="center"/>
      <protection locked="0"/>
    </xf>
    <xf numFmtId="0" fontId="44" fillId="11" borderId="113" xfId="4" applyFont="1" applyFill="1" applyBorder="1" applyAlignment="1" applyProtection="1">
      <alignment horizontal="left" vertical="center"/>
      <protection locked="0"/>
    </xf>
    <xf numFmtId="0" fontId="44" fillId="11" borderId="114" xfId="4" applyFont="1" applyFill="1" applyBorder="1" applyAlignment="1" applyProtection="1">
      <alignment horizontal="left" vertical="center"/>
      <protection locked="0"/>
    </xf>
    <xf numFmtId="0" fontId="44" fillId="11" borderId="114" xfId="4" applyFont="1" applyFill="1" applyBorder="1" applyAlignment="1" applyProtection="1">
      <alignment vertical="center"/>
      <protection locked="0"/>
    </xf>
    <xf numFmtId="0" fontId="22" fillId="11" borderId="114" xfId="4" applyFont="1" applyFill="1" applyBorder="1" applyAlignment="1">
      <alignment vertical="top"/>
    </xf>
    <xf numFmtId="9" fontId="44" fillId="11" borderId="8" xfId="7" applyFont="1" applyFill="1" applyBorder="1" applyAlignment="1" applyProtection="1">
      <alignment horizontal="center" vertical="center"/>
      <protection locked="0"/>
    </xf>
    <xf numFmtId="0" fontId="44" fillId="11" borderId="84" xfId="4" applyFont="1" applyFill="1" applyBorder="1" applyAlignment="1" applyProtection="1">
      <alignment horizontal="left" vertical="center"/>
      <protection locked="0"/>
    </xf>
    <xf numFmtId="0" fontId="44" fillId="11" borderId="1" xfId="4" applyFont="1" applyFill="1" applyBorder="1" applyAlignment="1" applyProtection="1">
      <alignment horizontal="left" vertical="center"/>
      <protection locked="0"/>
    </xf>
    <xf numFmtId="0" fontId="44" fillId="11" borderId="1" xfId="4" applyFont="1" applyFill="1" applyBorder="1" applyAlignment="1" applyProtection="1">
      <alignment vertical="center"/>
      <protection locked="0"/>
    </xf>
    <xf numFmtId="9" fontId="44" fillId="11" borderId="3" xfId="7" applyFont="1" applyFill="1" applyBorder="1" applyAlignment="1" applyProtection="1">
      <alignment horizontal="center" vertical="center"/>
      <protection locked="0"/>
    </xf>
    <xf numFmtId="0" fontId="44" fillId="11" borderId="116" xfId="4" applyFont="1" applyFill="1" applyBorder="1" applyAlignment="1" applyProtection="1">
      <alignment horizontal="left" vertical="center"/>
      <protection locked="0"/>
    </xf>
    <xf numFmtId="0" fontId="44" fillId="11" borderId="105" xfId="4" applyFont="1" applyFill="1" applyBorder="1" applyAlignment="1" applyProtection="1">
      <alignment horizontal="left" vertical="center"/>
      <protection locked="0"/>
    </xf>
    <xf numFmtId="0" fontId="44" fillId="11" borderId="105" xfId="4" applyFont="1" applyFill="1" applyBorder="1" applyAlignment="1" applyProtection="1">
      <alignment vertical="center"/>
      <protection locked="0"/>
    </xf>
    <xf numFmtId="9" fontId="44" fillId="11" borderId="6" xfId="7" applyFont="1" applyFill="1" applyBorder="1" applyAlignment="1" applyProtection="1">
      <alignment horizontal="center" vertical="center"/>
      <protection locked="0"/>
    </xf>
    <xf numFmtId="9" fontId="44" fillId="11" borderId="113" xfId="9" applyFont="1" applyFill="1" applyBorder="1" applyAlignment="1" applyProtection="1">
      <alignment horizontal="center" vertical="center"/>
      <protection locked="0"/>
    </xf>
    <xf numFmtId="9" fontId="44" fillId="11" borderId="114" xfId="9" applyFont="1" applyFill="1" applyBorder="1" applyAlignment="1" applyProtection="1">
      <alignment horizontal="center" vertical="center"/>
      <protection locked="0"/>
    </xf>
    <xf numFmtId="9" fontId="44" fillId="11" borderId="115" xfId="9" applyFont="1" applyFill="1" applyBorder="1" applyAlignment="1" applyProtection="1">
      <alignment horizontal="center" vertical="center"/>
      <protection locked="0"/>
    </xf>
    <xf numFmtId="9" fontId="44" fillId="11" borderId="10" xfId="9" applyFont="1" applyFill="1" applyBorder="1" applyAlignment="1" applyProtection="1">
      <alignment horizontal="center" vertical="center"/>
      <protection locked="0"/>
    </xf>
    <xf numFmtId="9" fontId="35" fillId="12" borderId="78" xfId="9" applyFont="1" applyFill="1" applyBorder="1" applyAlignment="1" applyProtection="1">
      <alignment horizontal="center" vertical="center"/>
    </xf>
    <xf numFmtId="9" fontId="35" fillId="12" borderId="79" xfId="9" applyFont="1" applyFill="1" applyBorder="1" applyAlignment="1" applyProtection="1">
      <alignment horizontal="center" vertical="center"/>
    </xf>
    <xf numFmtId="9" fontId="35" fillId="12" borderId="80" xfId="9" applyFont="1" applyFill="1" applyBorder="1" applyAlignment="1" applyProtection="1">
      <alignment horizontal="center" vertical="center"/>
    </xf>
    <xf numFmtId="0" fontId="0" fillId="0" borderId="0" xfId="0" applyAlignment="1">
      <alignment horizontal="center" vertical="center" wrapText="1"/>
    </xf>
    <xf numFmtId="0" fontId="0" fillId="0" borderId="1" xfId="0" applyBorder="1"/>
    <xf numFmtId="9" fontId="0" fillId="0" borderId="1" xfId="9" applyFont="1" applyBorder="1" applyAlignment="1">
      <alignment horizontal="center"/>
    </xf>
    <xf numFmtId="9" fontId="0" fillId="0" borderId="1" xfId="0" applyNumberFormat="1" applyBorder="1" applyAlignment="1">
      <alignment horizontal="center"/>
    </xf>
    <xf numFmtId="0" fontId="5" fillId="0" borderId="1" xfId="0" applyFont="1" applyBorder="1" applyAlignment="1">
      <alignment horizontal="center" vertical="center" wrapText="1"/>
    </xf>
    <xf numFmtId="165" fontId="44" fillId="12" borderId="3" xfId="7" applyNumberFormat="1" applyFont="1" applyFill="1" applyBorder="1" applyAlignment="1" applyProtection="1">
      <alignment vertical="center"/>
      <protection locked="0"/>
    </xf>
    <xf numFmtId="167" fontId="13" fillId="12" borderId="84" xfId="7" applyNumberFormat="1" applyFont="1" applyFill="1" applyBorder="1" applyAlignment="1" applyProtection="1">
      <alignment vertical="center"/>
      <protection locked="0"/>
    </xf>
    <xf numFmtId="0" fontId="2" fillId="11" borderId="84" xfId="4" applyFill="1" applyBorder="1"/>
    <xf numFmtId="165" fontId="44" fillId="11" borderId="1" xfId="7" applyNumberFormat="1" applyFont="1" applyFill="1" applyBorder="1" applyAlignment="1" applyProtection="1">
      <alignment vertical="center"/>
      <protection locked="0"/>
    </xf>
    <xf numFmtId="0" fontId="2" fillId="11" borderId="1" xfId="4" applyFill="1" applyBorder="1"/>
    <xf numFmtId="0" fontId="2" fillId="11" borderId="116" xfId="4" applyFill="1" applyBorder="1"/>
    <xf numFmtId="165" fontId="44" fillId="11" borderId="105" xfId="7" applyNumberFormat="1" applyFont="1" applyFill="1" applyBorder="1" applyAlignment="1" applyProtection="1">
      <alignment vertical="center"/>
      <protection locked="0"/>
    </xf>
    <xf numFmtId="0" fontId="2" fillId="11" borderId="105" xfId="4" applyFill="1" applyBorder="1"/>
    <xf numFmtId="9" fontId="35" fillId="12" borderId="117" xfId="9" applyFont="1" applyFill="1" applyBorder="1" applyAlignment="1" applyProtection="1">
      <alignment horizontal="center" vertical="center"/>
    </xf>
    <xf numFmtId="167" fontId="13" fillId="12" borderId="113" xfId="7" applyNumberFormat="1" applyFont="1" applyFill="1" applyBorder="1" applyAlignment="1" applyProtection="1">
      <alignment vertical="center"/>
      <protection locked="0"/>
    </xf>
    <xf numFmtId="165" fontId="44" fillId="12" borderId="8" xfId="7" applyNumberFormat="1" applyFont="1" applyFill="1" applyBorder="1" applyAlignment="1" applyProtection="1">
      <alignment vertical="center"/>
      <protection locked="0"/>
    </xf>
    <xf numFmtId="0" fontId="2" fillId="11" borderId="113" xfId="4" applyFill="1" applyBorder="1"/>
    <xf numFmtId="165" fontId="44" fillId="11" borderId="114" xfId="7" applyNumberFormat="1" applyFont="1" applyFill="1" applyBorder="1" applyAlignment="1" applyProtection="1">
      <alignment vertical="center"/>
      <protection locked="0"/>
    </xf>
    <xf numFmtId="0" fontId="2" fillId="11" borderId="114" xfId="4" applyFill="1" applyBorder="1"/>
    <xf numFmtId="0" fontId="34" fillId="12" borderId="86" xfId="4" applyFont="1" applyFill="1" applyBorder="1" applyAlignment="1">
      <alignment horizontal="center" vertical="center" wrapText="1"/>
    </xf>
    <xf numFmtId="0" fontId="34" fillId="12" borderId="87" xfId="4" applyFont="1" applyFill="1" applyBorder="1" applyAlignment="1">
      <alignment horizontal="center" vertical="center" wrapText="1"/>
    </xf>
    <xf numFmtId="165" fontId="35" fillId="12" borderId="9" xfId="4" applyNumberFormat="1" applyFont="1" applyFill="1" applyBorder="1" applyAlignment="1">
      <alignment horizontal="center"/>
    </xf>
    <xf numFmtId="165" fontId="44" fillId="12" borderId="8" xfId="7" applyNumberFormat="1" applyFont="1" applyFill="1" applyBorder="1" applyAlignment="1" applyProtection="1">
      <alignment horizontal="center" vertical="center"/>
    </xf>
    <xf numFmtId="9" fontId="35" fillId="12" borderId="117" xfId="7" applyFont="1" applyFill="1" applyBorder="1" applyAlignment="1" applyProtection="1">
      <alignment horizontal="center" vertical="center"/>
    </xf>
    <xf numFmtId="165" fontId="35" fillId="12" borderId="127" xfId="4" applyNumberFormat="1" applyFont="1" applyFill="1" applyBorder="1" applyAlignment="1">
      <alignment horizontal="center"/>
    </xf>
    <xf numFmtId="165" fontId="35" fillId="12" borderId="126" xfId="7" applyNumberFormat="1" applyFont="1" applyFill="1" applyBorder="1" applyAlignment="1" applyProtection="1">
      <alignment horizontal="center" vertical="center"/>
    </xf>
    <xf numFmtId="0" fontId="10" fillId="0" borderId="71" xfId="4" applyFont="1" applyBorder="1" applyAlignment="1">
      <alignment vertical="center" wrapText="1"/>
    </xf>
    <xf numFmtId="0" fontId="22" fillId="0" borderId="0" xfId="4" applyFont="1" applyAlignment="1">
      <alignment vertical="top"/>
    </xf>
    <xf numFmtId="0" fontId="22" fillId="0" borderId="0" xfId="4" applyFont="1" applyAlignment="1">
      <alignment horizontal="center" vertical="top"/>
    </xf>
    <xf numFmtId="0" fontId="23" fillId="0" borderId="0" xfId="4" applyFont="1" applyAlignment="1">
      <alignment vertical="top"/>
    </xf>
    <xf numFmtId="0" fontId="24" fillId="0" borderId="0" xfId="4" applyFont="1" applyAlignment="1">
      <alignment horizontal="center" vertical="top" wrapText="1"/>
    </xf>
    <xf numFmtId="0" fontId="26" fillId="0" borderId="0" xfId="4" applyFont="1" applyAlignment="1">
      <alignment horizontal="center" vertical="top"/>
    </xf>
    <xf numFmtId="0" fontId="22" fillId="0" borderId="0" xfId="4" applyFont="1" applyAlignment="1">
      <alignment horizontal="right" vertical="top"/>
    </xf>
    <xf numFmtId="9" fontId="2" fillId="0" borderId="0" xfId="4" applyNumberFormat="1" applyAlignment="1">
      <alignment horizontal="center" vertical="top"/>
    </xf>
    <xf numFmtId="0" fontId="22" fillId="0" borderId="0" xfId="4" applyFont="1" applyAlignment="1">
      <alignment vertical="top" wrapText="1"/>
    </xf>
    <xf numFmtId="0" fontId="30" fillId="0" borderId="0" xfId="4" applyFont="1" applyAlignment="1">
      <alignment horizontal="center" vertical="center"/>
    </xf>
    <xf numFmtId="0" fontId="50" fillId="0" borderId="0" xfId="4" applyFont="1" applyAlignment="1" applyProtection="1">
      <alignment horizontal="left"/>
      <protection locked="0"/>
    </xf>
    <xf numFmtId="0" fontId="33" fillId="0" borderId="0" xfId="4" applyFont="1" applyAlignment="1" applyProtection="1">
      <alignment horizontal="center"/>
      <protection locked="0"/>
    </xf>
    <xf numFmtId="0" fontId="36" fillId="0" borderId="0" xfId="4" applyFont="1" applyAlignment="1" applyProtection="1">
      <alignment horizontal="left"/>
      <protection locked="0"/>
    </xf>
    <xf numFmtId="0" fontId="35" fillId="0" borderId="0" xfId="4" applyFont="1" applyAlignment="1" applyProtection="1">
      <alignment horizontal="center"/>
      <protection locked="0"/>
    </xf>
    <xf numFmtId="0" fontId="36" fillId="0" borderId="0" xfId="4" applyFont="1" applyAlignment="1">
      <alignment vertical="center"/>
    </xf>
    <xf numFmtId="0" fontId="10" fillId="0" borderId="74" xfId="4" applyFont="1" applyBorder="1" applyAlignment="1">
      <alignment vertical="center" wrapText="1"/>
    </xf>
    <xf numFmtId="0" fontId="2" fillId="0" borderId="72" xfId="4" applyBorder="1" applyAlignment="1">
      <alignment horizontal="center" vertical="top"/>
    </xf>
    <xf numFmtId="0" fontId="2" fillId="0" borderId="90" xfId="4" applyBorder="1" applyAlignment="1">
      <alignment horizontal="center" vertical="top"/>
    </xf>
    <xf numFmtId="0" fontId="22" fillId="0" borderId="72" xfId="4" applyFont="1" applyBorder="1" applyAlignment="1">
      <alignment horizontal="center" vertical="top" wrapText="1"/>
    </xf>
    <xf numFmtId="0" fontId="22" fillId="0" borderId="68" xfId="4" applyFont="1" applyBorder="1" applyAlignment="1">
      <alignment horizontal="center" vertical="top" wrapText="1"/>
    </xf>
    <xf numFmtId="0" fontId="2" fillId="0" borderId="64" xfId="4" applyBorder="1"/>
    <xf numFmtId="0" fontId="22" fillId="0" borderId="65" xfId="4" applyFont="1" applyBorder="1" applyAlignment="1">
      <alignment horizontal="center" vertical="center" wrapText="1"/>
    </xf>
    <xf numFmtId="0" fontId="22" fillId="0" borderId="65" xfId="4" applyFont="1" applyBorder="1" applyAlignment="1">
      <alignment horizontal="center" vertical="top" wrapText="1"/>
    </xf>
    <xf numFmtId="0" fontId="36" fillId="0" borderId="65" xfId="4" applyFont="1" applyBorder="1" applyAlignment="1">
      <alignment vertical="center"/>
    </xf>
    <xf numFmtId="0" fontId="2" fillId="0" borderId="65" xfId="4" applyBorder="1"/>
    <xf numFmtId="0" fontId="10" fillId="0" borderId="69" xfId="4" applyFont="1" applyBorder="1" applyAlignment="1">
      <alignment vertical="center" wrapText="1"/>
    </xf>
    <xf numFmtId="0" fontId="22" fillId="11" borderId="1" xfId="4" applyFont="1" applyFill="1" applyBorder="1" applyAlignment="1" applyProtection="1">
      <alignment horizontal="left" vertical="top" wrapText="1"/>
      <protection locked="0"/>
    </xf>
    <xf numFmtId="0" fontId="2" fillId="0" borderId="1" xfId="4" applyBorder="1" applyAlignment="1" applyProtection="1">
      <alignment vertical="top"/>
      <protection hidden="1"/>
    </xf>
    <xf numFmtId="0" fontId="27" fillId="12" borderId="81" xfId="4" applyFont="1" applyFill="1" applyBorder="1" applyAlignment="1">
      <alignment horizontal="center" vertical="center"/>
    </xf>
    <xf numFmtId="9" fontId="2" fillId="12" borderId="82" xfId="4" applyNumberFormat="1" applyFill="1" applyBorder="1" applyAlignment="1">
      <alignment horizontal="center" vertical="top"/>
    </xf>
    <xf numFmtId="0" fontId="27" fillId="12" borderId="82" xfId="4" applyFont="1" applyFill="1" applyBorder="1" applyAlignment="1">
      <alignment horizontal="center" vertical="center"/>
    </xf>
    <xf numFmtId="0" fontId="22" fillId="11" borderId="84" xfId="4" applyFont="1" applyFill="1" applyBorder="1" applyAlignment="1" applyProtection="1">
      <alignment horizontal="left" vertical="top" wrapText="1"/>
      <protection locked="0"/>
    </xf>
    <xf numFmtId="0" fontId="2" fillId="0" borderId="0" xfId="4" applyAlignment="1">
      <alignment horizontal="right" vertical="top"/>
    </xf>
    <xf numFmtId="0" fontId="41" fillId="0" borderId="0" xfId="4" applyFont="1" applyAlignment="1">
      <alignment horizontal="right" vertical="top"/>
    </xf>
    <xf numFmtId="0" fontId="10" fillId="0" borderId="64" xfId="4" applyFont="1" applyBorder="1" applyAlignment="1">
      <alignment vertical="center" wrapText="1"/>
    </xf>
    <xf numFmtId="0" fontId="10" fillId="0" borderId="65" xfId="4" applyFont="1" applyBorder="1" applyAlignment="1">
      <alignment vertical="center" wrapText="1"/>
    </xf>
    <xf numFmtId="0" fontId="21" fillId="0" borderId="68" xfId="3" applyFont="1" applyBorder="1" applyAlignment="1">
      <alignment vertical="center" wrapText="1"/>
    </xf>
    <xf numFmtId="0" fontId="21" fillId="0" borderId="69" xfId="3" applyFont="1" applyBorder="1" applyAlignment="1">
      <alignment vertical="center" wrapText="1"/>
    </xf>
    <xf numFmtId="0" fontId="10" fillId="0" borderId="66" xfId="4" applyFont="1" applyBorder="1" applyAlignment="1">
      <alignment vertical="center" wrapText="1"/>
    </xf>
    <xf numFmtId="0" fontId="21" fillId="0" borderId="70" xfId="3" applyFont="1" applyBorder="1" applyAlignment="1">
      <alignment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0" fillId="0" borderId="20"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22" xfId="0" quotePrefix="1" applyFont="1" applyBorder="1" applyAlignment="1">
      <alignment horizontal="center" vertical="center" wrapText="1"/>
    </xf>
    <xf numFmtId="0" fontId="11" fillId="10" borderId="20" xfId="0" applyFont="1" applyFill="1" applyBorder="1" applyAlignment="1">
      <alignment horizontal="left" vertical="center" wrapText="1"/>
    </xf>
    <xf numFmtId="0" fontId="11" fillId="10" borderId="62" xfId="0" applyFont="1" applyFill="1" applyBorder="1" applyAlignment="1">
      <alignment horizontal="left" vertical="center" wrapText="1"/>
    </xf>
    <xf numFmtId="0" fontId="10" fillId="0" borderId="23" xfId="0" quotePrefix="1" applyFont="1" applyBorder="1" applyAlignment="1">
      <alignment horizontal="center" vertical="center" wrapText="1"/>
    </xf>
    <xf numFmtId="0" fontId="11" fillId="10" borderId="3"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4" xfId="0" applyFont="1" applyFill="1" applyBorder="1" applyAlignment="1">
      <alignment horizontal="center" vertical="center"/>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8" fillId="9" borderId="6" xfId="0" applyFont="1" applyFill="1" applyBorder="1" applyAlignment="1">
      <alignment horizontal="left" vertical="center" wrapText="1"/>
    </xf>
    <xf numFmtId="0" fontId="18" fillId="9" borderId="24" xfId="0" applyFont="1" applyFill="1" applyBorder="1" applyAlignment="1">
      <alignment horizontal="left" vertical="center" wrapText="1"/>
    </xf>
    <xf numFmtId="0" fontId="18" fillId="9" borderId="11" xfId="0" applyFont="1" applyFill="1" applyBorder="1" applyAlignment="1">
      <alignment horizontal="left" vertical="center" wrapText="1"/>
    </xf>
    <xf numFmtId="0" fontId="18" fillId="9" borderId="25"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1" fillId="10" borderId="59" xfId="0" applyFont="1" applyFill="1" applyBorder="1" applyAlignment="1">
      <alignment horizontal="left" vertical="center" wrapText="1"/>
    </xf>
    <xf numFmtId="0" fontId="11" fillId="10" borderId="60" xfId="0" applyFont="1" applyFill="1" applyBorder="1" applyAlignment="1">
      <alignment horizontal="left" vertical="center" wrapText="1"/>
    </xf>
    <xf numFmtId="0" fontId="10" fillId="0" borderId="17" xfId="0" quotePrefix="1" applyFont="1" applyBorder="1" applyAlignment="1">
      <alignment horizontal="center" vertical="center" wrapText="1"/>
    </xf>
    <xf numFmtId="0" fontId="10" fillId="0" borderId="18" xfId="0" quotePrefix="1" applyFont="1" applyBorder="1" applyAlignment="1">
      <alignment horizontal="center" vertical="center" wrapText="1"/>
    </xf>
    <xf numFmtId="0" fontId="10" fillId="0" borderId="61" xfId="0" quotePrefix="1" applyFont="1" applyBorder="1" applyAlignment="1">
      <alignment horizontal="center" vertical="center" wrapText="1"/>
    </xf>
    <xf numFmtId="0" fontId="11" fillId="10" borderId="61" xfId="0" applyFont="1" applyFill="1" applyBorder="1" applyAlignment="1">
      <alignment horizontal="left" vertical="center" wrapText="1"/>
    </xf>
    <xf numFmtId="0" fontId="10" fillId="0" borderId="59" xfId="0" quotePrefix="1" applyFont="1" applyBorder="1" applyAlignment="1">
      <alignment horizontal="center" vertical="center" wrapText="1"/>
    </xf>
    <xf numFmtId="0" fontId="10" fillId="0" borderId="60" xfId="0" quotePrefix="1" applyFont="1" applyBorder="1" applyAlignment="1">
      <alignment horizontal="center"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8" fillId="9" borderId="7" xfId="0" applyFont="1" applyFill="1" applyBorder="1" applyAlignment="1">
      <alignment horizontal="left" vertical="center" wrapText="1"/>
    </xf>
    <xf numFmtId="0" fontId="18" fillId="9" borderId="12" xfId="0" applyFont="1" applyFill="1" applyBorder="1" applyAlignment="1">
      <alignment horizontal="left" vertical="center" wrapText="1"/>
    </xf>
    <xf numFmtId="0" fontId="18" fillId="9" borderId="8" xfId="0" applyFont="1" applyFill="1" applyBorder="1" applyAlignment="1">
      <alignment horizontal="left" vertical="center" wrapText="1"/>
    </xf>
    <xf numFmtId="0" fontId="18" fillId="9" borderId="10"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1" fillId="10" borderId="5"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1" fillId="10" borderId="10" xfId="0" applyFont="1" applyFill="1" applyBorder="1" applyAlignment="1">
      <alignment horizontal="left" vertical="center" wrapText="1"/>
    </xf>
    <xf numFmtId="0" fontId="18" fillId="9" borderId="15" xfId="0" applyFont="1" applyFill="1" applyBorder="1" applyAlignment="1">
      <alignment horizontal="left" vertical="center" wrapText="1"/>
    </xf>
    <xf numFmtId="0" fontId="18" fillId="9" borderId="63" xfId="0" applyFont="1" applyFill="1" applyBorder="1" applyAlignment="1">
      <alignment horizontal="left" vertical="center" wrapText="1"/>
    </xf>
    <xf numFmtId="0" fontId="10" fillId="0" borderId="2" xfId="0" applyFont="1" applyBorder="1" applyAlignment="1">
      <alignment horizontal="center"/>
    </xf>
    <xf numFmtId="0" fontId="15" fillId="2" borderId="29" xfId="0" quotePrefix="1" applyFont="1" applyFill="1" applyBorder="1" applyAlignment="1">
      <alignment horizontal="left" vertical="center" wrapText="1"/>
    </xf>
    <xf numFmtId="0" fontId="15" fillId="2" borderId="14" xfId="0" quotePrefix="1" applyFont="1" applyFill="1" applyBorder="1" applyAlignment="1">
      <alignment horizontal="left" vertical="center" wrapText="1"/>
    </xf>
    <xf numFmtId="0" fontId="15" fillId="2" borderId="16" xfId="0" quotePrefix="1" applyFont="1" applyFill="1" applyBorder="1" applyAlignment="1">
      <alignment horizontal="left" vertical="center" wrapText="1"/>
    </xf>
    <xf numFmtId="0" fontId="16" fillId="0" borderId="2"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8" fillId="9" borderId="19"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1" fillId="10" borderId="23" xfId="0" applyFont="1" applyFill="1" applyBorder="1" applyAlignment="1">
      <alignment horizontal="left" vertical="center" wrapText="1"/>
    </xf>
    <xf numFmtId="0" fontId="11" fillId="10" borderId="22" xfId="0" applyFont="1" applyFill="1" applyBorder="1" applyAlignment="1">
      <alignment horizontal="left" vertical="center" wrapText="1"/>
    </xf>
    <xf numFmtId="0" fontId="10" fillId="0" borderId="62" xfId="0" quotePrefix="1" applyFont="1" applyBorder="1" applyAlignment="1">
      <alignment horizontal="center" vertical="center" wrapText="1"/>
    </xf>
    <xf numFmtId="0" fontId="11" fillId="10" borderId="3"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0" borderId="6"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1" fillId="10" borderId="3"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6" fillId="0" borderId="3" xfId="0" quotePrefix="1" applyFont="1" applyBorder="1" applyAlignment="1">
      <alignment horizontal="center" vertical="center" wrapText="1"/>
    </xf>
    <xf numFmtId="0" fontId="11" fillId="10"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5" fillId="2" borderId="3" xfId="0" quotePrefix="1" applyFont="1" applyFill="1" applyBorder="1" applyAlignment="1">
      <alignment horizontal="left" vertical="center" wrapText="1"/>
    </xf>
    <xf numFmtId="0" fontId="15" fillId="2" borderId="2"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11" fillId="10" borderId="3" xfId="0" applyFont="1" applyFill="1" applyBorder="1" applyAlignment="1">
      <alignment vertical="center" wrapText="1"/>
    </xf>
    <xf numFmtId="0" fontId="11" fillId="10" borderId="2" xfId="0" applyFont="1" applyFill="1" applyBorder="1" applyAlignment="1">
      <alignment vertical="center" wrapText="1"/>
    </xf>
    <xf numFmtId="0" fontId="14" fillId="2" borderId="2" xfId="0" quotePrefix="1" applyFont="1" applyFill="1" applyBorder="1" applyAlignment="1">
      <alignment horizontal="center" vertical="center" wrapText="1"/>
    </xf>
    <xf numFmtId="0" fontId="14" fillId="2" borderId="4" xfId="0" quotePrefix="1" applyFont="1" applyFill="1" applyBorder="1" applyAlignment="1">
      <alignment horizontal="center" vertical="center"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1" fillId="10" borderId="3" xfId="0" applyFont="1" applyFill="1" applyBorder="1" applyAlignment="1">
      <alignment horizontal="center" vertical="center" wrapText="1" readingOrder="1"/>
    </xf>
    <xf numFmtId="0" fontId="11" fillId="10" borderId="2" xfId="0" applyFont="1" applyFill="1" applyBorder="1" applyAlignment="1">
      <alignment horizontal="center" vertical="center" wrapText="1" readingOrder="1"/>
    </xf>
    <xf numFmtId="0" fontId="11" fillId="10" borderId="4" xfId="0" applyFont="1" applyFill="1" applyBorder="1" applyAlignment="1">
      <alignment horizontal="center" vertical="center" wrapText="1" readingOrder="1"/>
    </xf>
    <xf numFmtId="0" fontId="11" fillId="2" borderId="6" xfId="0" applyFont="1" applyFill="1" applyBorder="1" applyAlignment="1">
      <alignment horizontal="center" vertical="center" wrapText="1" readingOrder="1"/>
    </xf>
    <xf numFmtId="0" fontId="11" fillId="2" borderId="5" xfId="0" applyFont="1" applyFill="1" applyBorder="1" applyAlignment="1">
      <alignment horizontal="center" vertical="center" wrapText="1" readingOrder="1"/>
    </xf>
    <xf numFmtId="0" fontId="11" fillId="2" borderId="7" xfId="0" applyFont="1" applyFill="1" applyBorder="1" applyAlignment="1">
      <alignment horizontal="center" vertical="center" wrapText="1" readingOrder="1"/>
    </xf>
    <xf numFmtId="0" fontId="11" fillId="2" borderId="8" xfId="0" applyFont="1" applyFill="1" applyBorder="1" applyAlignment="1">
      <alignment horizontal="center" vertical="center" wrapText="1" readingOrder="1"/>
    </xf>
    <xf numFmtId="0" fontId="11" fillId="2" borderId="9" xfId="0" applyFont="1" applyFill="1" applyBorder="1" applyAlignment="1">
      <alignment horizontal="center" vertical="center" wrapText="1" readingOrder="1"/>
    </xf>
    <xf numFmtId="0" fontId="11" fillId="2" borderId="10" xfId="0" applyFont="1" applyFill="1" applyBorder="1" applyAlignment="1">
      <alignment horizontal="center" vertical="center" wrapText="1" readingOrder="1"/>
    </xf>
    <xf numFmtId="0" fontId="19" fillId="9" borderId="3" xfId="0" applyFont="1" applyFill="1" applyBorder="1" applyAlignment="1">
      <alignment horizontal="center" vertical="center" wrapText="1" readingOrder="1"/>
    </xf>
    <xf numFmtId="0" fontId="19" fillId="9" borderId="2" xfId="0" applyFont="1" applyFill="1" applyBorder="1" applyAlignment="1">
      <alignment horizontal="center" vertical="center" wrapText="1" readingOrder="1"/>
    </xf>
    <xf numFmtId="0" fontId="19" fillId="9" borderId="4" xfId="0" applyFont="1" applyFill="1" applyBorder="1" applyAlignment="1">
      <alignment horizontal="center" vertical="center" wrapText="1" readingOrder="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32" xfId="0" quotePrefix="1" applyFont="1" applyBorder="1" applyAlignment="1">
      <alignment horizontal="center" vertical="center" wrapText="1"/>
    </xf>
    <xf numFmtId="0" fontId="10" fillId="0" borderId="31" xfId="0" quotePrefix="1" applyFont="1" applyBorder="1" applyAlignment="1">
      <alignment horizontal="center" vertical="center" wrapText="1"/>
    </xf>
    <xf numFmtId="0" fontId="10" fillId="0" borderId="46" xfId="0" quotePrefix="1" applyFont="1" applyBorder="1" applyAlignment="1">
      <alignment horizontal="center" vertical="center" wrapText="1"/>
    </xf>
    <xf numFmtId="0" fontId="10" fillId="0" borderId="47" xfId="0" quotePrefix="1" applyFont="1" applyBorder="1" applyAlignment="1">
      <alignment horizontal="center" vertical="center" wrapText="1"/>
    </xf>
    <xf numFmtId="0" fontId="10" fillId="0" borderId="48" xfId="0" quotePrefix="1" applyFont="1" applyBorder="1" applyAlignment="1">
      <alignment horizontal="center" vertical="center" wrapText="1"/>
    </xf>
    <xf numFmtId="0" fontId="40" fillId="0" borderId="33" xfId="8" quotePrefix="1" applyBorder="1" applyAlignment="1">
      <alignment horizontal="center" vertical="center" wrapText="1"/>
    </xf>
    <xf numFmtId="0" fontId="10" fillId="0" borderId="42" xfId="0" quotePrefix="1" applyFont="1" applyBorder="1" applyAlignment="1">
      <alignment horizontal="center" vertical="center" wrapText="1"/>
    </xf>
    <xf numFmtId="0" fontId="10" fillId="0" borderId="33"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42" xfId="0" applyFont="1" applyBorder="1" applyAlignment="1">
      <alignment horizontal="center" vertical="center" wrapText="1"/>
    </xf>
    <xf numFmtId="0" fontId="11" fillId="10" borderId="45" xfId="0" applyFont="1" applyFill="1" applyBorder="1" applyAlignment="1">
      <alignment horizontal="left" vertical="center" wrapText="1"/>
    </xf>
    <xf numFmtId="0" fontId="11" fillId="10" borderId="50" xfId="0" applyFont="1" applyFill="1" applyBorder="1" applyAlignment="1">
      <alignment horizontal="left" vertical="center" wrapText="1"/>
    </xf>
    <xf numFmtId="0" fontId="11" fillId="10" borderId="49" xfId="0" applyFont="1" applyFill="1" applyBorder="1" applyAlignment="1">
      <alignment horizontal="left" vertical="center" wrapText="1"/>
    </xf>
    <xf numFmtId="0" fontId="11" fillId="10" borderId="35" xfId="0" applyFont="1" applyFill="1" applyBorder="1" applyAlignment="1">
      <alignment horizontal="left" vertical="center" wrapText="1"/>
    </xf>
    <xf numFmtId="0" fontId="10" fillId="0" borderId="54" xfId="0" quotePrefix="1" applyFont="1" applyBorder="1" applyAlignment="1">
      <alignment horizontal="center" vertical="center" wrapText="1"/>
    </xf>
    <xf numFmtId="0" fontId="10" fillId="0" borderId="52" xfId="0" quotePrefix="1" applyFont="1" applyBorder="1" applyAlignment="1">
      <alignment horizontal="center" vertical="center" wrapText="1"/>
    </xf>
    <xf numFmtId="0" fontId="10" fillId="0" borderId="53" xfId="0" quotePrefix="1" applyFont="1" applyBorder="1" applyAlignment="1">
      <alignment horizontal="center" vertical="center" wrapText="1"/>
    </xf>
    <xf numFmtId="0" fontId="10" fillId="0" borderId="3" xfId="0" quotePrefix="1" applyFont="1" applyBorder="1" applyAlignment="1">
      <alignment horizontal="justify" vertical="center" wrapText="1"/>
    </xf>
    <xf numFmtId="0" fontId="10" fillId="0" borderId="2" xfId="0" quotePrefix="1" applyFont="1" applyBorder="1" applyAlignment="1">
      <alignment horizontal="justify" vertical="center" wrapText="1"/>
    </xf>
    <xf numFmtId="0" fontId="10" fillId="0" borderId="4" xfId="0" quotePrefix="1" applyFont="1" applyBorder="1" applyAlignment="1">
      <alignment horizontal="justify" vertical="center" wrapText="1"/>
    </xf>
    <xf numFmtId="0" fontId="10" fillId="0" borderId="2" xfId="0" quotePrefix="1" applyFont="1" applyBorder="1" applyAlignment="1">
      <alignment horizontal="center" vertical="center" wrapText="1"/>
    </xf>
    <xf numFmtId="0" fontId="10" fillId="0" borderId="4" xfId="0" quotePrefix="1" applyFont="1" applyBorder="1" applyAlignment="1">
      <alignment horizontal="center" vertical="center" wrapText="1"/>
    </xf>
    <xf numFmtId="0" fontId="10" fillId="0" borderId="3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9" xfId="0" applyFont="1" applyBorder="1" applyAlignment="1">
      <alignment horizontal="center" vertical="center" wrapText="1"/>
    </xf>
    <xf numFmtId="0" fontId="40" fillId="0" borderId="3" xfId="8" applyBorder="1" applyAlignment="1">
      <alignment horizontal="center" vertical="center" wrapText="1"/>
    </xf>
    <xf numFmtId="0" fontId="40" fillId="0" borderId="2" xfId="8" applyBorder="1" applyAlignment="1">
      <alignment horizontal="center" vertical="center" wrapText="1"/>
    </xf>
    <xf numFmtId="0" fontId="40" fillId="0" borderId="4" xfId="8" applyBorder="1" applyAlignment="1">
      <alignment horizontal="center" vertical="center" wrapText="1"/>
    </xf>
    <xf numFmtId="0" fontId="11" fillId="10" borderId="1" xfId="0" applyFont="1" applyFill="1" applyBorder="1" applyAlignment="1">
      <alignment horizontal="left" vertical="center" wrapText="1"/>
    </xf>
    <xf numFmtId="0" fontId="10" fillId="0" borderId="3" xfId="0" quotePrefix="1" applyFont="1" applyBorder="1" applyAlignment="1">
      <alignment horizontal="center" vertical="center" wrapText="1"/>
    </xf>
    <xf numFmtId="0" fontId="0" fillId="0" borderId="1" xfId="0" applyBorder="1" applyAlignment="1">
      <alignment horizontal="center"/>
    </xf>
    <xf numFmtId="0" fontId="11" fillId="10" borderId="33"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8" fillId="0" borderId="11" xfId="0" quotePrefix="1" applyFont="1" applyBorder="1" applyAlignment="1">
      <alignment horizontal="left" vertical="top" wrapText="1"/>
    </xf>
    <xf numFmtId="0" fontId="8" fillId="0" borderId="0" xfId="0" quotePrefix="1" applyFont="1" applyAlignment="1">
      <alignment horizontal="left" vertical="top" wrapText="1"/>
    </xf>
    <xf numFmtId="0" fontId="8" fillId="0" borderId="12" xfId="0" quotePrefix="1" applyFont="1" applyBorder="1" applyAlignment="1">
      <alignment horizontal="left" vertical="top" wrapText="1"/>
    </xf>
    <xf numFmtId="0" fontId="8" fillId="9" borderId="3" xfId="0" applyFont="1" applyFill="1" applyBorder="1" applyAlignment="1">
      <alignment horizontal="center" vertical="center"/>
    </xf>
    <xf numFmtId="0" fontId="8" fillId="9" borderId="2" xfId="0" applyFont="1" applyFill="1" applyBorder="1" applyAlignment="1">
      <alignment horizontal="center" vertical="center"/>
    </xf>
    <xf numFmtId="0" fontId="18" fillId="9" borderId="1" xfId="0" applyFont="1" applyFill="1" applyBorder="1" applyAlignment="1">
      <alignment horizontal="left" vertical="center" wrapText="1"/>
    </xf>
    <xf numFmtId="0" fontId="10" fillId="0" borderId="3" xfId="0" quotePrefix="1" applyFont="1" applyBorder="1" applyAlignment="1">
      <alignment horizontal="left" vertical="top" wrapText="1"/>
    </xf>
    <xf numFmtId="0" fontId="10" fillId="0" borderId="2" xfId="0" quotePrefix="1" applyFont="1" applyBorder="1" applyAlignment="1">
      <alignment horizontal="left" vertical="top" wrapText="1"/>
    </xf>
    <xf numFmtId="0" fontId="10" fillId="0" borderId="4" xfId="0" quotePrefix="1" applyFont="1" applyBorder="1" applyAlignment="1">
      <alignment horizontal="left" vertical="top" wrapText="1"/>
    </xf>
    <xf numFmtId="0" fontId="10" fillId="0" borderId="6" xfId="0" quotePrefix="1" applyFont="1" applyBorder="1" applyAlignment="1">
      <alignment horizontal="left" vertical="top" wrapText="1"/>
    </xf>
    <xf numFmtId="0" fontId="10" fillId="0" borderId="5" xfId="0" quotePrefix="1" applyFont="1" applyBorder="1" applyAlignment="1">
      <alignment horizontal="left" vertical="top" wrapText="1"/>
    </xf>
    <xf numFmtId="0" fontId="10" fillId="0" borderId="7" xfId="0" quotePrefix="1" applyFont="1" applyBorder="1" applyAlignment="1">
      <alignment horizontal="left" vertical="top" wrapText="1"/>
    </xf>
    <xf numFmtId="0" fontId="18" fillId="9" borderId="57" xfId="0" applyFont="1" applyFill="1" applyBorder="1" applyAlignment="1">
      <alignment horizontal="left" vertical="center" wrapText="1"/>
    </xf>
    <xf numFmtId="0" fontId="18" fillId="9" borderId="38" xfId="0" applyFont="1" applyFill="1" applyBorder="1" applyAlignment="1">
      <alignment horizontal="left" vertical="center" wrapText="1"/>
    </xf>
    <xf numFmtId="0" fontId="18" fillId="9" borderId="5" xfId="0" applyFont="1" applyFill="1" applyBorder="1" applyAlignment="1">
      <alignment horizontal="left" vertical="center" wrapText="1"/>
    </xf>
    <xf numFmtId="0" fontId="18" fillId="9" borderId="0" xfId="0" applyFont="1" applyFill="1" applyAlignment="1">
      <alignment horizontal="left" vertical="center" wrapText="1"/>
    </xf>
    <xf numFmtId="0" fontId="11" fillId="10" borderId="55" xfId="0" applyFont="1" applyFill="1" applyBorder="1" applyAlignment="1">
      <alignment horizontal="left" vertical="center" wrapText="1"/>
    </xf>
    <xf numFmtId="0" fontId="11" fillId="10" borderId="56" xfId="0" applyFont="1" applyFill="1" applyBorder="1" applyAlignment="1">
      <alignment horizontal="left" vertical="center" wrapText="1"/>
    </xf>
    <xf numFmtId="0" fontId="18" fillId="9" borderId="51" xfId="0" applyFont="1" applyFill="1" applyBorder="1" applyAlignment="1">
      <alignment horizontal="left" vertical="center" wrapText="1"/>
    </xf>
    <xf numFmtId="0" fontId="18" fillId="9" borderId="52" xfId="0" applyFont="1" applyFill="1" applyBorder="1" applyAlignment="1">
      <alignment horizontal="left" vertical="center" wrapText="1"/>
    </xf>
    <xf numFmtId="0" fontId="9" fillId="9" borderId="3"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9" fillId="9" borderId="4" xfId="0" applyFont="1" applyFill="1" applyBorder="1" applyAlignment="1">
      <alignment horizontal="center" vertical="center" wrapText="1" readingOrder="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0" xfId="0" quotePrefix="1" applyFont="1" applyAlignment="1">
      <alignment horizontal="justify" vertical="center" wrapText="1"/>
    </xf>
    <xf numFmtId="0" fontId="10" fillId="0" borderId="12" xfId="0" quotePrefix="1" applyFont="1" applyBorder="1" applyAlignment="1">
      <alignment horizontal="justify" vertical="center" wrapText="1"/>
    </xf>
    <xf numFmtId="0" fontId="10" fillId="0" borderId="11" xfId="0" quotePrefix="1" applyFont="1" applyBorder="1" applyAlignment="1">
      <alignment horizontal="justify" vertical="top" wrapText="1"/>
    </xf>
    <xf numFmtId="0" fontId="10" fillId="0" borderId="0" xfId="0" quotePrefix="1" applyFont="1" applyAlignment="1">
      <alignment horizontal="justify" vertical="top" wrapText="1"/>
    </xf>
    <xf numFmtId="0" fontId="10" fillId="0" borderId="12" xfId="0" quotePrefix="1" applyFont="1" applyBorder="1" applyAlignment="1">
      <alignment horizontal="justify" vertical="top" wrapText="1"/>
    </xf>
    <xf numFmtId="0" fontId="11" fillId="10" borderId="1" xfId="0" applyFont="1" applyFill="1" applyBorder="1" applyAlignment="1">
      <alignment horizontal="center" vertical="center" wrapText="1"/>
    </xf>
    <xf numFmtId="0" fontId="10" fillId="2" borderId="1" xfId="0" quotePrefix="1" applyFont="1" applyFill="1" applyBorder="1" applyAlignment="1">
      <alignment horizontal="center" vertical="center" wrapText="1"/>
    </xf>
    <xf numFmtId="0" fontId="10" fillId="0" borderId="1" xfId="0" quotePrefix="1" applyFont="1" applyBorder="1" applyAlignment="1">
      <alignment horizontal="center" vertical="center" wrapText="1"/>
    </xf>
    <xf numFmtId="0" fontId="11" fillId="10" borderId="41" xfId="0" applyFont="1" applyFill="1" applyBorder="1" applyAlignment="1">
      <alignment horizontal="center" vertical="center" wrapText="1"/>
    </xf>
    <xf numFmtId="0" fontId="11" fillId="10" borderId="43"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5" xfId="0" quotePrefix="1" applyFont="1" applyBorder="1" applyAlignment="1">
      <alignment horizontal="justify" vertical="center" wrapText="1"/>
    </xf>
    <xf numFmtId="0" fontId="10" fillId="0" borderId="7" xfId="0" quotePrefix="1" applyFont="1" applyBorder="1" applyAlignment="1">
      <alignment horizontal="justify" vertical="center" wrapText="1"/>
    </xf>
    <xf numFmtId="0" fontId="10" fillId="0" borderId="6" xfId="0" quotePrefix="1" applyFont="1" applyBorder="1" applyAlignment="1">
      <alignment vertical="center" wrapText="1"/>
    </xf>
    <xf numFmtId="0" fontId="10" fillId="0" borderId="5" xfId="0" quotePrefix="1" applyFont="1" applyBorder="1" applyAlignment="1">
      <alignment vertical="center" wrapText="1"/>
    </xf>
    <xf numFmtId="0" fontId="10" fillId="0" borderId="11" xfId="0" quotePrefix="1" applyFont="1" applyBorder="1" applyAlignment="1">
      <alignment vertical="center" wrapText="1"/>
    </xf>
    <xf numFmtId="0" fontId="10" fillId="0" borderId="0" xfId="0" quotePrefix="1" applyFont="1" applyAlignment="1">
      <alignment vertical="center"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9" borderId="12" xfId="0" applyFont="1" applyFill="1" applyBorder="1" applyAlignment="1">
      <alignment horizontal="center" vertical="center" wrapText="1"/>
    </xf>
    <xf numFmtId="0" fontId="18" fillId="9" borderId="8" xfId="0" applyFont="1" applyFill="1" applyBorder="1" applyAlignment="1">
      <alignment horizontal="center" vertical="center" wrapText="1"/>
    </xf>
    <xf numFmtId="0" fontId="18" fillId="9" borderId="10" xfId="0" applyFont="1" applyFill="1" applyBorder="1" applyAlignment="1">
      <alignment horizontal="center" vertical="center" wrapText="1"/>
    </xf>
    <xf numFmtId="0" fontId="8" fillId="0" borderId="6" xfId="0" quotePrefix="1" applyFont="1" applyBorder="1" applyAlignment="1">
      <alignment horizontal="left" vertical="top" wrapText="1"/>
    </xf>
    <xf numFmtId="0" fontId="8" fillId="0" borderId="5" xfId="0" quotePrefix="1" applyFont="1" applyBorder="1" applyAlignment="1">
      <alignment horizontal="left" vertical="top" wrapText="1"/>
    </xf>
    <xf numFmtId="0" fontId="8" fillId="0" borderId="7" xfId="0" quotePrefix="1" applyFont="1" applyBorder="1" applyAlignment="1">
      <alignment horizontal="left" vertical="top"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0" xfId="0" applyFont="1" applyBorder="1" applyAlignment="1">
      <alignment horizontal="center" vertical="center" wrapText="1"/>
    </xf>
    <xf numFmtId="0" fontId="48" fillId="11" borderId="84" xfId="10" applyFont="1" applyFill="1" applyBorder="1" applyAlignment="1">
      <alignment horizontal="center"/>
    </xf>
    <xf numFmtId="0" fontId="48" fillId="11" borderId="1" xfId="10" applyFont="1" applyFill="1" applyBorder="1" applyAlignment="1">
      <alignment horizontal="center"/>
    </xf>
    <xf numFmtId="0" fontId="48" fillId="11" borderId="85" xfId="10" applyFont="1" applyFill="1" applyBorder="1" applyAlignment="1">
      <alignment horizontal="center"/>
    </xf>
    <xf numFmtId="0" fontId="34" fillId="12" borderId="73" xfId="10" applyFont="1" applyFill="1" applyBorder="1" applyAlignment="1" applyProtection="1">
      <alignment horizontal="center" vertical="center" wrapText="1"/>
      <protection locked="0"/>
    </xf>
    <xf numFmtId="0" fontId="34" fillId="12" borderId="74" xfId="10" applyFont="1" applyFill="1" applyBorder="1" applyAlignment="1" applyProtection="1">
      <alignment horizontal="center" vertical="center" wrapText="1"/>
      <protection locked="0"/>
    </xf>
    <xf numFmtId="0" fontId="34" fillId="12" borderId="72" xfId="10" applyFont="1" applyFill="1" applyBorder="1" applyAlignment="1" applyProtection="1">
      <alignment horizontal="center" vertical="center" wrapText="1"/>
      <protection locked="0"/>
    </xf>
    <xf numFmtId="0" fontId="34" fillId="12" borderId="0" xfId="10" applyFont="1" applyFill="1" applyAlignment="1" applyProtection="1">
      <alignment horizontal="center" vertical="center" wrapText="1"/>
      <protection locked="0"/>
    </xf>
    <xf numFmtId="0" fontId="34" fillId="12" borderId="68" xfId="10" applyFont="1" applyFill="1" applyBorder="1" applyAlignment="1" applyProtection="1">
      <alignment horizontal="center" vertical="center" wrapText="1"/>
      <protection locked="0"/>
    </xf>
    <xf numFmtId="0" fontId="34" fillId="12" borderId="69" xfId="10" applyFont="1" applyFill="1" applyBorder="1" applyAlignment="1" applyProtection="1">
      <alignment horizontal="center" vertical="center" wrapText="1"/>
      <protection locked="0"/>
    </xf>
    <xf numFmtId="0" fontId="34" fillId="12" borderId="81" xfId="10" applyFont="1" applyFill="1" applyBorder="1" applyAlignment="1" applyProtection="1">
      <alignment horizontal="left" vertical="top" wrapText="1"/>
      <protection locked="0"/>
    </xf>
    <xf numFmtId="0" fontId="34" fillId="12" borderId="125" xfId="10" applyFont="1" applyFill="1" applyBorder="1" applyAlignment="1" applyProtection="1">
      <alignment horizontal="left" vertical="top" wrapText="1"/>
      <protection locked="0"/>
    </xf>
    <xf numFmtId="0" fontId="34" fillId="12" borderId="84" xfId="10" applyFont="1" applyFill="1" applyBorder="1" applyAlignment="1" applyProtection="1">
      <alignment horizontal="left" vertical="top" wrapText="1"/>
      <protection locked="0"/>
    </xf>
    <xf numFmtId="0" fontId="34" fillId="12" borderId="3" xfId="10" applyFont="1" applyFill="1" applyBorder="1" applyAlignment="1" applyProtection="1">
      <alignment horizontal="left" vertical="top" wrapText="1"/>
      <protection locked="0"/>
    </xf>
    <xf numFmtId="0" fontId="48" fillId="11" borderId="86" xfId="10" applyFont="1" applyFill="1" applyBorder="1" applyAlignment="1">
      <alignment horizontal="center"/>
    </xf>
    <xf numFmtId="0" fontId="48" fillId="11" borderId="87" xfId="10" applyFont="1" applyFill="1" applyBorder="1" applyAlignment="1">
      <alignment horizontal="center"/>
    </xf>
    <xf numFmtId="0" fontId="48" fillId="11" borderId="88" xfId="10" applyFont="1" applyFill="1" applyBorder="1" applyAlignment="1">
      <alignment horizontal="center"/>
    </xf>
    <xf numFmtId="0" fontId="34" fillId="12" borderId="86" xfId="10" applyFont="1" applyFill="1" applyBorder="1" applyAlignment="1" applyProtection="1">
      <alignment horizontal="left" vertical="top" wrapText="1"/>
      <protection locked="0"/>
    </xf>
    <xf numFmtId="0" fontId="34" fillId="12" borderId="120" xfId="10" applyFont="1" applyFill="1" applyBorder="1" applyAlignment="1" applyProtection="1">
      <alignment horizontal="left" vertical="top" wrapText="1"/>
      <protection locked="0"/>
    </xf>
    <xf numFmtId="0" fontId="49" fillId="12" borderId="64" xfId="10" applyFont="1" applyFill="1" applyBorder="1" applyAlignment="1" applyProtection="1">
      <alignment horizontal="center" vertical="center" wrapText="1"/>
      <protection locked="0"/>
    </xf>
    <xf numFmtId="0" fontId="49" fillId="12" borderId="65" xfId="10" applyFont="1" applyFill="1" applyBorder="1" applyAlignment="1" applyProtection="1">
      <alignment horizontal="center" vertical="center" wrapText="1"/>
      <protection locked="0"/>
    </xf>
    <xf numFmtId="0" fontId="49" fillId="12" borderId="66" xfId="10" applyFont="1" applyFill="1" applyBorder="1" applyAlignment="1" applyProtection="1">
      <alignment horizontal="center" vertical="center" wrapText="1"/>
      <protection locked="0"/>
    </xf>
    <xf numFmtId="0" fontId="48" fillId="11" borderId="81" xfId="10" applyFont="1" applyFill="1" applyBorder="1" applyAlignment="1">
      <alignment horizontal="center"/>
    </xf>
    <xf numFmtId="0" fontId="48" fillId="11" borderId="82" xfId="10" applyFont="1" applyFill="1" applyBorder="1" applyAlignment="1">
      <alignment horizontal="center"/>
    </xf>
    <xf numFmtId="0" fontId="48" fillId="11" borderId="83" xfId="10" applyFont="1" applyFill="1" applyBorder="1" applyAlignment="1">
      <alignment horizontal="center"/>
    </xf>
    <xf numFmtId="0" fontId="30" fillId="0" borderId="89" xfId="4" applyFont="1" applyBorder="1" applyAlignment="1">
      <alignment horizontal="center" vertical="center" wrapText="1"/>
    </xf>
    <xf numFmtId="0" fontId="30" fillId="0" borderId="90" xfId="4" applyFont="1" applyBorder="1" applyAlignment="1">
      <alignment horizontal="center" vertical="center" wrapText="1"/>
    </xf>
    <xf numFmtId="0" fontId="30" fillId="0" borderId="124" xfId="4" applyFont="1" applyBorder="1" applyAlignment="1">
      <alignment horizontal="center" vertical="center" wrapText="1"/>
    </xf>
    <xf numFmtId="0" fontId="22" fillId="0" borderId="73" xfId="4" applyFont="1" applyBorder="1" applyAlignment="1">
      <alignment horizontal="left" vertical="top" wrapText="1"/>
    </xf>
    <xf numFmtId="0" fontId="22" fillId="0" borderId="74" xfId="4" applyFont="1" applyBorder="1" applyAlignment="1">
      <alignment horizontal="left" vertical="top" wrapText="1"/>
    </xf>
    <xf numFmtId="0" fontId="29" fillId="0" borderId="0" xfId="4" applyFont="1" applyAlignment="1">
      <alignment horizontal="left" vertical="center" wrapText="1"/>
    </xf>
    <xf numFmtId="0" fontId="29" fillId="12" borderId="64" xfId="4" applyFont="1" applyFill="1" applyBorder="1" applyAlignment="1">
      <alignment horizontal="center" vertical="center" wrapText="1"/>
    </xf>
    <xf numFmtId="0" fontId="29" fillId="12" borderId="65" xfId="4" applyFont="1" applyFill="1" applyBorder="1" applyAlignment="1">
      <alignment horizontal="center" vertical="center" wrapText="1"/>
    </xf>
    <xf numFmtId="0" fontId="29" fillId="12" borderId="66" xfId="4" applyFont="1" applyFill="1" applyBorder="1" applyAlignment="1">
      <alignment horizontal="center" vertical="center" wrapText="1"/>
    </xf>
    <xf numFmtId="166" fontId="44" fillId="11" borderId="8" xfId="6" applyNumberFormat="1" applyFont="1" applyFill="1" applyBorder="1" applyAlignment="1" applyProtection="1">
      <alignment horizontal="center" vertical="center"/>
      <protection locked="0"/>
    </xf>
    <xf numFmtId="166" fontId="44" fillId="11" borderId="10" xfId="6" applyNumberFormat="1" applyFont="1" applyFill="1" applyBorder="1" applyAlignment="1" applyProtection="1">
      <alignment horizontal="center" vertical="center"/>
      <protection locked="0"/>
    </xf>
    <xf numFmtId="166" fontId="44" fillId="11" borderId="3" xfId="6" applyNumberFormat="1" applyFont="1" applyFill="1" applyBorder="1" applyAlignment="1" applyProtection="1">
      <alignment horizontal="center" vertical="center"/>
      <protection locked="0"/>
    </xf>
    <xf numFmtId="166" fontId="44" fillId="11" borderId="4" xfId="6" applyNumberFormat="1" applyFont="1" applyFill="1" applyBorder="1" applyAlignment="1" applyProtection="1">
      <alignment horizontal="center" vertical="center"/>
      <protection locked="0"/>
    </xf>
    <xf numFmtId="0" fontId="35" fillId="12" borderId="78" xfId="4" applyFont="1" applyFill="1" applyBorder="1" applyAlignment="1" applyProtection="1">
      <alignment horizontal="center"/>
      <protection locked="0"/>
    </xf>
    <xf numFmtId="0" fontId="35" fillId="12" borderId="79" xfId="4" applyFont="1" applyFill="1" applyBorder="1" applyAlignment="1" applyProtection="1">
      <alignment horizontal="center"/>
      <protection locked="0"/>
    </xf>
    <xf numFmtId="0" fontId="35" fillId="12" borderId="117" xfId="4" applyFont="1" applyFill="1" applyBorder="1" applyAlignment="1" applyProtection="1">
      <alignment horizontal="center"/>
      <protection locked="0"/>
    </xf>
    <xf numFmtId="0" fontId="35" fillId="12" borderId="73" xfId="4" applyFont="1" applyFill="1" applyBorder="1" applyAlignment="1">
      <alignment horizontal="center" vertical="center" wrapText="1"/>
    </xf>
    <xf numFmtId="0" fontId="35" fillId="12" borderId="74" xfId="4" applyFont="1" applyFill="1" applyBorder="1" applyAlignment="1">
      <alignment horizontal="center" vertical="center" wrapText="1"/>
    </xf>
    <xf numFmtId="0" fontId="35" fillId="12" borderId="67" xfId="4" applyFont="1" applyFill="1" applyBorder="1" applyAlignment="1">
      <alignment horizontal="center" vertical="center" wrapText="1"/>
    </xf>
    <xf numFmtId="0" fontId="35" fillId="12" borderId="9" xfId="4" applyFont="1" applyFill="1" applyBorder="1" applyAlignment="1">
      <alignment horizontal="center" vertical="center" wrapText="1"/>
    </xf>
    <xf numFmtId="0" fontId="35" fillId="12" borderId="99" xfId="4" applyFont="1" applyFill="1" applyBorder="1" applyAlignment="1">
      <alignment horizontal="center" vertical="center" wrapText="1"/>
    </xf>
    <xf numFmtId="0" fontId="34" fillId="12" borderId="91" xfId="4" applyFont="1" applyFill="1" applyBorder="1" applyAlignment="1">
      <alignment horizontal="center" vertical="center" wrapText="1"/>
    </xf>
    <xf numFmtId="0" fontId="34" fillId="12" borderId="100" xfId="4" applyFont="1" applyFill="1" applyBorder="1" applyAlignment="1">
      <alignment horizontal="center" vertical="center" wrapText="1"/>
    </xf>
    <xf numFmtId="0" fontId="34" fillId="12" borderId="107" xfId="4" applyFont="1" applyFill="1" applyBorder="1" applyAlignment="1">
      <alignment horizontal="center" vertical="center" wrapText="1"/>
    </xf>
    <xf numFmtId="0" fontId="34" fillId="12" borderId="92" xfId="4" applyFont="1" applyFill="1" applyBorder="1" applyAlignment="1">
      <alignment horizontal="center" vertical="center" wrapText="1"/>
    </xf>
    <xf numFmtId="0" fontId="34" fillId="12" borderId="101" xfId="4" applyFont="1" applyFill="1" applyBorder="1" applyAlignment="1">
      <alignment horizontal="center" vertical="center" wrapText="1"/>
    </xf>
    <xf numFmtId="0" fontId="34" fillId="12" borderId="108" xfId="4" applyFont="1" applyFill="1" applyBorder="1" applyAlignment="1">
      <alignment horizontal="center" vertical="center" wrapText="1"/>
    </xf>
    <xf numFmtId="0" fontId="35" fillId="12" borderId="105" xfId="4" applyFont="1" applyFill="1" applyBorder="1" applyAlignment="1">
      <alignment horizontal="center" vertical="center"/>
    </xf>
    <xf numFmtId="0" fontId="35" fillId="12" borderId="108" xfId="4" applyFont="1" applyFill="1" applyBorder="1" applyAlignment="1">
      <alignment horizontal="center" vertical="center"/>
    </xf>
    <xf numFmtId="0" fontId="35" fillId="12" borderId="106" xfId="4" applyFont="1" applyFill="1" applyBorder="1" applyAlignment="1">
      <alignment horizontal="center" vertical="center"/>
    </xf>
    <xf numFmtId="0" fontId="35" fillId="12" borderId="111" xfId="4" applyFont="1" applyFill="1" applyBorder="1" applyAlignment="1">
      <alignment horizontal="center" vertical="center"/>
    </xf>
    <xf numFmtId="0" fontId="35" fillId="12" borderId="97" xfId="4" applyFont="1" applyFill="1" applyBorder="1" applyAlignment="1">
      <alignment horizontal="center" vertical="center" wrapText="1"/>
    </xf>
    <xf numFmtId="0" fontId="35" fillId="12" borderId="98" xfId="4" applyFont="1" applyFill="1" applyBorder="1" applyAlignment="1">
      <alignment horizontal="center" vertical="center" wrapText="1"/>
    </xf>
    <xf numFmtId="9" fontId="35" fillId="12" borderId="103" xfId="4" applyNumberFormat="1" applyFont="1" applyFill="1" applyBorder="1" applyAlignment="1">
      <alignment horizontal="center" vertical="center" wrapText="1"/>
    </xf>
    <xf numFmtId="9" fontId="35" fillId="12" borderId="2" xfId="4" applyNumberFormat="1" applyFont="1" applyFill="1" applyBorder="1" applyAlignment="1">
      <alignment horizontal="center" vertical="center" wrapText="1"/>
    </xf>
    <xf numFmtId="9" fontId="35" fillId="12" borderId="104" xfId="4" applyNumberFormat="1" applyFont="1" applyFill="1" applyBorder="1" applyAlignment="1">
      <alignment horizontal="center" vertical="center" wrapText="1"/>
    </xf>
    <xf numFmtId="0" fontId="35" fillId="12" borderId="7" xfId="4" applyFont="1" applyFill="1" applyBorder="1" applyAlignment="1">
      <alignment horizontal="center" vertical="center"/>
    </xf>
    <xf numFmtId="0" fontId="35" fillId="12" borderId="110" xfId="4" applyFont="1" applyFill="1" applyBorder="1" applyAlignment="1">
      <alignment horizontal="center" vertical="center"/>
    </xf>
    <xf numFmtId="0" fontId="34" fillId="12" borderId="93" xfId="4" applyFont="1" applyFill="1" applyBorder="1" applyAlignment="1">
      <alignment horizontal="center" vertical="center" wrapText="1"/>
    </xf>
    <xf numFmtId="0" fontId="34" fillId="12" borderId="94" xfId="4" applyFont="1" applyFill="1" applyBorder="1" applyAlignment="1">
      <alignment horizontal="center" vertical="center" wrapText="1"/>
    </xf>
    <xf numFmtId="0" fontId="34" fillId="12" borderId="11" xfId="4" applyFont="1" applyFill="1" applyBorder="1" applyAlignment="1">
      <alignment horizontal="center" vertical="center" wrapText="1"/>
    </xf>
    <xf numFmtId="0" fontId="34" fillId="12" borderId="12" xfId="4" applyFont="1" applyFill="1" applyBorder="1" applyAlignment="1">
      <alignment horizontal="center" vertical="center" wrapText="1"/>
    </xf>
    <xf numFmtId="0" fontId="34" fillId="12" borderId="109" xfId="4" applyFont="1" applyFill="1" applyBorder="1" applyAlignment="1">
      <alignment horizontal="center" vertical="center" wrapText="1"/>
    </xf>
    <xf numFmtId="0" fontId="34" fillId="12" borderId="110" xfId="4" applyFont="1" applyFill="1" applyBorder="1" applyAlignment="1">
      <alignment horizontal="center" vertical="center" wrapText="1"/>
    </xf>
    <xf numFmtId="0" fontId="30" fillId="12" borderId="92" xfId="4" applyFont="1" applyFill="1" applyBorder="1" applyAlignment="1">
      <alignment horizontal="center" vertical="center" wrapText="1"/>
    </xf>
    <xf numFmtId="0" fontId="30" fillId="12" borderId="101" xfId="4" applyFont="1" applyFill="1" applyBorder="1" applyAlignment="1">
      <alignment horizontal="center" vertical="center" wrapText="1"/>
    </xf>
    <xf numFmtId="0" fontId="30" fillId="12" borderId="108" xfId="4" applyFont="1" applyFill="1" applyBorder="1" applyAlignment="1">
      <alignment horizontal="center" vertical="center" wrapText="1"/>
    </xf>
    <xf numFmtId="0" fontId="30" fillId="12" borderId="95" xfId="4" applyFont="1" applyFill="1" applyBorder="1" applyAlignment="1">
      <alignment horizontal="center" vertical="center" wrapText="1"/>
    </xf>
    <xf numFmtId="0" fontId="30" fillId="12" borderId="102" xfId="4" applyFont="1" applyFill="1" applyBorder="1" applyAlignment="1">
      <alignment horizontal="center" vertical="center" wrapText="1"/>
    </xf>
    <xf numFmtId="0" fontId="30" fillId="12" borderId="111" xfId="4" applyFont="1" applyFill="1" applyBorder="1" applyAlignment="1">
      <alignment horizontal="center" vertical="center" wrapText="1"/>
    </xf>
    <xf numFmtId="0" fontId="35" fillId="12" borderId="96" xfId="4" applyFont="1" applyFill="1" applyBorder="1" applyAlignment="1">
      <alignment horizontal="center" vertical="center" wrapText="1"/>
    </xf>
    <xf numFmtId="0" fontId="35" fillId="12" borderId="81" xfId="4" applyFont="1" applyFill="1" applyBorder="1" applyAlignment="1">
      <alignment horizontal="center" vertical="center" wrapText="1"/>
    </xf>
    <xf numFmtId="0" fontId="35" fillId="12" borderId="82" xfId="4" applyFont="1" applyFill="1" applyBorder="1" applyAlignment="1">
      <alignment horizontal="center" vertical="center" wrapText="1"/>
    </xf>
    <xf numFmtId="0" fontId="35" fillId="12" borderId="83" xfId="4" applyFont="1" applyFill="1" applyBorder="1" applyAlignment="1">
      <alignment horizontal="center" vertical="center" wrapText="1"/>
    </xf>
    <xf numFmtId="0" fontId="44" fillId="0" borderId="84" xfId="4" applyFont="1" applyBorder="1" applyAlignment="1" applyProtection="1">
      <alignment horizontal="center" vertical="center" wrapText="1"/>
      <protection locked="0"/>
    </xf>
    <xf numFmtId="0" fontId="44" fillId="0" borderId="1" xfId="4" applyFont="1" applyBorder="1" applyAlignment="1" applyProtection="1">
      <alignment horizontal="center" vertical="center" wrapText="1"/>
      <protection locked="0"/>
    </xf>
    <xf numFmtId="0" fontId="35" fillId="12" borderId="89" xfId="4" applyFont="1" applyFill="1" applyBorder="1" applyAlignment="1">
      <alignment horizontal="center" vertical="center"/>
    </xf>
    <xf numFmtId="0" fontId="35" fillId="12" borderId="124" xfId="4" applyFont="1" applyFill="1" applyBorder="1" applyAlignment="1">
      <alignment horizontal="center" vertical="center"/>
    </xf>
    <xf numFmtId="0" fontId="28" fillId="0" borderId="103" xfId="4" applyFont="1" applyBorder="1" applyAlignment="1" applyProtection="1">
      <alignment horizontal="center" vertical="top" wrapText="1"/>
      <protection locked="0"/>
    </xf>
    <xf numFmtId="0" fontId="28" fillId="0" borderId="2" xfId="4" applyFont="1" applyBorder="1" applyAlignment="1" applyProtection="1">
      <alignment horizontal="center" vertical="top" wrapText="1"/>
      <protection locked="0"/>
    </xf>
    <xf numFmtId="0" fontId="28" fillId="0" borderId="104" xfId="4" applyFont="1" applyBorder="1" applyAlignment="1" applyProtection="1">
      <alignment horizontal="center" vertical="top" wrapText="1"/>
      <protection locked="0"/>
    </xf>
    <xf numFmtId="0" fontId="28" fillId="11" borderId="122" xfId="4" applyFont="1" applyFill="1" applyBorder="1" applyAlignment="1" applyProtection="1">
      <alignment horizontal="center" vertical="top" wrapText="1"/>
      <protection locked="0"/>
    </xf>
    <xf numFmtId="0" fontId="28" fillId="11" borderId="123" xfId="4" applyFont="1" applyFill="1" applyBorder="1" applyAlignment="1" applyProtection="1">
      <alignment horizontal="center" vertical="top" wrapText="1"/>
      <protection locked="0"/>
    </xf>
    <xf numFmtId="0" fontId="28" fillId="11" borderId="121" xfId="4" applyFont="1" applyFill="1" applyBorder="1" applyAlignment="1" applyProtection="1">
      <alignment horizontal="center" vertical="top" wrapText="1"/>
      <protection locked="0"/>
    </xf>
    <xf numFmtId="0" fontId="34" fillId="12" borderId="64" xfId="4" applyFont="1" applyFill="1" applyBorder="1" applyAlignment="1">
      <alignment horizontal="left" vertical="center" wrapText="1"/>
    </xf>
    <xf numFmtId="0" fontId="34" fillId="12" borderId="65" xfId="4" applyFont="1" applyFill="1" applyBorder="1" applyAlignment="1">
      <alignment horizontal="left" vertical="center" wrapText="1"/>
    </xf>
    <xf numFmtId="0" fontId="44" fillId="0" borderId="86" xfId="4" applyFont="1" applyBorder="1" applyAlignment="1" applyProtection="1">
      <alignment horizontal="center" vertical="center" wrapText="1"/>
      <protection locked="0"/>
    </xf>
    <xf numFmtId="0" fontId="44" fillId="0" borderId="87" xfId="4" applyFont="1" applyBorder="1" applyAlignment="1" applyProtection="1">
      <alignment horizontal="center" vertical="center" wrapText="1"/>
      <protection locked="0"/>
    </xf>
    <xf numFmtId="0" fontId="44" fillId="0" borderId="73" xfId="4" applyFont="1" applyBorder="1" applyAlignment="1" applyProtection="1">
      <alignment horizontal="center"/>
      <protection locked="0"/>
    </xf>
    <xf numFmtId="0" fontId="44" fillId="0" borderId="74" xfId="4" applyFont="1" applyBorder="1" applyAlignment="1" applyProtection="1">
      <alignment horizontal="center"/>
      <protection locked="0"/>
    </xf>
    <xf numFmtId="0" fontId="34" fillId="12" borderId="64" xfId="4" applyFont="1" applyFill="1" applyBorder="1" applyAlignment="1">
      <alignment horizontal="center" vertical="center" wrapText="1"/>
    </xf>
    <xf numFmtId="0" fontId="34" fillId="12" borderId="65" xfId="4" applyFont="1" applyFill="1" applyBorder="1" applyAlignment="1">
      <alignment horizontal="center" vertical="center" wrapText="1"/>
    </xf>
    <xf numFmtId="0" fontId="42" fillId="12" borderId="119" xfId="4" applyFont="1" applyFill="1" applyBorder="1" applyAlignment="1">
      <alignment horizontal="left" vertical="center" wrapText="1"/>
    </xf>
    <xf numFmtId="0" fontId="42" fillId="12" borderId="9" xfId="4" applyFont="1" applyFill="1" applyBorder="1" applyAlignment="1">
      <alignment horizontal="left" vertical="center" wrapText="1"/>
    </xf>
    <xf numFmtId="0" fontId="42" fillId="12" borderId="122" xfId="4" applyFont="1" applyFill="1" applyBorder="1" applyAlignment="1">
      <alignment horizontal="left" vertical="center" wrapText="1"/>
    </xf>
    <xf numFmtId="0" fontId="42" fillId="12" borderId="123" xfId="4" applyFont="1" applyFill="1" applyBorder="1" applyAlignment="1">
      <alignment horizontal="left" vertical="center" wrapText="1"/>
    </xf>
    <xf numFmtId="0" fontId="35" fillId="12" borderId="64" xfId="4" applyFont="1" applyFill="1" applyBorder="1" applyAlignment="1">
      <alignment horizontal="right" vertical="center"/>
    </xf>
    <xf numFmtId="0" fontId="35" fillId="12" borderId="65" xfId="4" applyFont="1" applyFill="1" applyBorder="1" applyAlignment="1">
      <alignment horizontal="right" vertical="center"/>
    </xf>
    <xf numFmtId="0" fontId="47" fillId="12" borderId="95" xfId="4" applyFont="1" applyFill="1" applyBorder="1" applyAlignment="1">
      <alignment horizontal="center" vertical="center" wrapText="1"/>
    </xf>
    <xf numFmtId="0" fontId="47" fillId="12" borderId="111" xfId="4" applyFont="1" applyFill="1" applyBorder="1" applyAlignment="1">
      <alignment horizontal="center" vertical="center" wrapText="1"/>
    </xf>
    <xf numFmtId="0" fontId="44" fillId="0" borderId="81" xfId="4" applyFont="1" applyBorder="1" applyAlignment="1" applyProtection="1">
      <alignment horizontal="center" vertical="center" wrapText="1"/>
      <protection locked="0"/>
    </xf>
    <xf numFmtId="0" fontId="44" fillId="0" borderId="82" xfId="4" applyFont="1" applyBorder="1" applyAlignment="1" applyProtection="1">
      <alignment horizontal="center" vertical="center" wrapText="1"/>
      <protection locked="0"/>
    </xf>
    <xf numFmtId="0" fontId="35" fillId="12" borderId="94" xfId="4" applyFont="1" applyFill="1" applyBorder="1" applyAlignment="1">
      <alignment horizontal="center" vertical="center" wrapText="1"/>
    </xf>
    <xf numFmtId="0" fontId="35" fillId="12" borderId="69" xfId="4" applyFont="1" applyFill="1" applyBorder="1" applyAlignment="1">
      <alignment horizontal="center" vertical="center" wrapText="1"/>
    </xf>
    <xf numFmtId="0" fontId="35" fillId="12" borderId="110" xfId="4" applyFont="1" applyFill="1" applyBorder="1" applyAlignment="1">
      <alignment horizontal="center" vertical="center" wrapText="1"/>
    </xf>
    <xf numFmtId="0" fontId="34" fillId="12" borderId="73" xfId="4" applyFont="1" applyFill="1" applyBorder="1" applyAlignment="1">
      <alignment horizontal="center" vertical="center" wrapText="1"/>
    </xf>
    <xf numFmtId="0" fontId="34" fillId="12" borderId="68" xfId="4" applyFont="1" applyFill="1" applyBorder="1" applyAlignment="1">
      <alignment horizontal="center" vertical="center" wrapText="1"/>
    </xf>
    <xf numFmtId="9" fontId="2" fillId="12" borderId="82" xfId="4" applyNumberFormat="1" applyFill="1" applyBorder="1" applyAlignment="1">
      <alignment horizontal="center" vertical="top"/>
    </xf>
    <xf numFmtId="0" fontId="2" fillId="0" borderId="1" xfId="4" applyBorder="1" applyAlignment="1" applyProtection="1">
      <alignment horizontal="center" vertical="top"/>
      <protection hidden="1"/>
    </xf>
    <xf numFmtId="0" fontId="2" fillId="0" borderId="1" xfId="4" applyBorder="1" applyAlignment="1">
      <alignment horizontal="center" vertical="top"/>
    </xf>
    <xf numFmtId="9" fontId="2" fillId="12" borderId="83" xfId="4" applyNumberFormat="1" applyFill="1" applyBorder="1" applyAlignment="1">
      <alignment horizontal="center" vertical="top"/>
    </xf>
    <xf numFmtId="0" fontId="2" fillId="0" borderId="85" xfId="4" applyBorder="1" applyAlignment="1" applyProtection="1">
      <alignment horizontal="center" vertical="top"/>
      <protection hidden="1"/>
    </xf>
    <xf numFmtId="0" fontId="2" fillId="0" borderId="85" xfId="4" applyBorder="1" applyAlignment="1">
      <alignment horizontal="center" vertical="top"/>
    </xf>
    <xf numFmtId="0" fontId="39" fillId="0" borderId="1" xfId="4" applyFont="1" applyBorder="1" applyAlignment="1">
      <alignment horizontal="center" vertical="top" wrapText="1"/>
    </xf>
    <xf numFmtId="0" fontId="21" fillId="0" borderId="64" xfId="4" applyFont="1" applyBorder="1" applyAlignment="1">
      <alignment horizontal="left" vertical="center" wrapText="1"/>
    </xf>
    <xf numFmtId="0" fontId="21" fillId="0" borderId="65" xfId="4" applyFont="1" applyBorder="1" applyAlignment="1">
      <alignment horizontal="left" vertical="center" wrapText="1"/>
    </xf>
    <xf numFmtId="0" fontId="21" fillId="0" borderId="66" xfId="4" applyFont="1" applyBorder="1" applyAlignment="1">
      <alignment horizontal="left" vertical="center" wrapText="1"/>
    </xf>
    <xf numFmtId="0" fontId="21" fillId="0" borderId="64" xfId="3" applyFont="1" applyBorder="1" applyAlignment="1">
      <alignment horizontal="left" vertical="center" wrapText="1"/>
    </xf>
    <xf numFmtId="0" fontId="21" fillId="0" borderId="65" xfId="3" applyFont="1" applyBorder="1" applyAlignment="1">
      <alignment horizontal="left" vertical="center" wrapText="1"/>
    </xf>
    <xf numFmtId="0" fontId="21" fillId="0" borderId="66" xfId="3" applyFont="1" applyBorder="1" applyAlignment="1">
      <alignment horizontal="left" vertical="center" wrapText="1"/>
    </xf>
    <xf numFmtId="0" fontId="21" fillId="0" borderId="72" xfId="4" applyFont="1" applyBorder="1" applyAlignment="1">
      <alignment horizontal="left" vertical="center" wrapText="1"/>
    </xf>
    <xf numFmtId="0" fontId="21" fillId="0" borderId="0" xfId="4" applyFont="1" applyAlignment="1">
      <alignment horizontal="left" vertical="center" wrapText="1"/>
    </xf>
    <xf numFmtId="0" fontId="21" fillId="0" borderId="71" xfId="4" applyFont="1" applyBorder="1" applyAlignment="1">
      <alignment horizontal="left" vertical="center" wrapText="1"/>
    </xf>
  </cellXfs>
  <cellStyles count="12">
    <cellStyle name="Hipervínculo" xfId="8" builtinId="8"/>
    <cellStyle name="Hipervínculo 2" xfId="5" xr:uid="{E20E86C8-751E-4E2A-85A6-6CC88C6F3A16}"/>
    <cellStyle name="Millares 2" xfId="6" xr:uid="{FB5BD475-9CD7-4344-996B-4DF9D7E79546}"/>
    <cellStyle name="Normal" xfId="0" builtinId="0"/>
    <cellStyle name="Normal 2" xfId="1" xr:uid="{5D58A911-1B6B-4C98-A37F-BE740715D500}"/>
    <cellStyle name="Normal 2 2" xfId="3" xr:uid="{B81C5EBA-C95C-4A3A-B49A-421DBC54F5DB}"/>
    <cellStyle name="Normal 2 3" xfId="10" xr:uid="{DBA59A49-695A-4A6E-8391-CD54DDB4AC1E}"/>
    <cellStyle name="Normal 3" xfId="4" xr:uid="{1085CF3B-EFB8-4C59-9C3A-1D38DAF68084}"/>
    <cellStyle name="Normal 5" xfId="11" xr:uid="{683E0010-A157-41A3-AE1B-99461BF4621E}"/>
    <cellStyle name="Porcentaje" xfId="9" builtinId="5"/>
    <cellStyle name="Porcentaje 2" xfId="2" xr:uid="{C2030D0C-C4B2-4A0F-8BAE-1CD987B90B5B}"/>
    <cellStyle name="Porcentaje 3" xfId="7" xr:uid="{01396473-2A75-4916-866F-A167DE63C10C}"/>
  </cellStyles>
  <dxfs count="13">
    <dxf>
      <fill>
        <patternFill>
          <bgColor rgb="FFFF0000"/>
        </patternFill>
      </fill>
    </dxf>
    <dxf>
      <font>
        <color theme="0"/>
      </font>
    </dxf>
    <dxf>
      <fill>
        <patternFill>
          <bgColor rgb="FFFF0000"/>
        </patternFill>
      </fill>
    </dxf>
    <dxf>
      <fill>
        <patternFill>
          <bgColor rgb="FFFF0000"/>
        </patternFill>
      </fill>
    </dxf>
    <dxf>
      <font>
        <color theme="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
      <font>
        <color theme="0"/>
      </font>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2118</xdr:colOff>
      <xdr:row>29</xdr:row>
      <xdr:rowOff>300568</xdr:rowOff>
    </xdr:from>
    <xdr:to>
      <xdr:col>8</xdr:col>
      <xdr:colOff>296336</xdr:colOff>
      <xdr:row>29</xdr:row>
      <xdr:rowOff>849071</xdr:rowOff>
    </xdr:to>
    <xdr:pic>
      <xdr:nvPicPr>
        <xdr:cNvPr id="4" name="Imagen 3">
          <a:extLst>
            <a:ext uri="{FF2B5EF4-FFF2-40B4-BE49-F238E27FC236}">
              <a16:creationId xmlns:a16="http://schemas.microsoft.com/office/drawing/2014/main" id="{E4A99067-377F-D01B-FCD3-E14A0886F398}"/>
            </a:ext>
          </a:extLst>
        </xdr:cNvPr>
        <xdr:cNvPicPr>
          <a:picLocks noChangeAspect="1"/>
        </xdr:cNvPicPr>
      </xdr:nvPicPr>
      <xdr:blipFill>
        <a:blip xmlns:r="http://schemas.openxmlformats.org/officeDocument/2006/relationships" r:embed="rId2"/>
        <a:stretch>
          <a:fillRect/>
        </a:stretch>
      </xdr:blipFill>
      <xdr:spPr>
        <a:xfrm>
          <a:off x="3028951" y="13423901"/>
          <a:ext cx="2093385" cy="548503"/>
        </a:xfrm>
        <a:prstGeom prst="rect">
          <a:avLst/>
        </a:prstGeom>
      </xdr:spPr>
    </xdr:pic>
    <xdr:clientData/>
  </xdr:twoCellAnchor>
  <xdr:twoCellAnchor editAs="oneCell">
    <xdr:from>
      <xdr:col>5</xdr:col>
      <xdr:colOff>783167</xdr:colOff>
      <xdr:row>30</xdr:row>
      <xdr:rowOff>201083</xdr:rowOff>
    </xdr:from>
    <xdr:to>
      <xdr:col>10</xdr:col>
      <xdr:colOff>165870</xdr:colOff>
      <xdr:row>30</xdr:row>
      <xdr:rowOff>990501</xdr:rowOff>
    </xdr:to>
    <xdr:pic>
      <xdr:nvPicPr>
        <xdr:cNvPr id="5" name="Imagen 4">
          <a:extLst>
            <a:ext uri="{FF2B5EF4-FFF2-40B4-BE49-F238E27FC236}">
              <a16:creationId xmlns:a16="http://schemas.microsoft.com/office/drawing/2014/main" id="{26BD8930-62A2-5395-E807-C5708CD4F4A5}"/>
            </a:ext>
          </a:extLst>
        </xdr:cNvPr>
        <xdr:cNvPicPr>
          <a:picLocks noChangeAspect="1"/>
        </xdr:cNvPicPr>
      </xdr:nvPicPr>
      <xdr:blipFill>
        <a:blip xmlns:r="http://schemas.openxmlformats.org/officeDocument/2006/relationships" r:embed="rId3"/>
        <a:stretch>
          <a:fillRect/>
        </a:stretch>
      </xdr:blipFill>
      <xdr:spPr>
        <a:xfrm>
          <a:off x="3810000" y="15303500"/>
          <a:ext cx="2219037" cy="789418"/>
        </a:xfrm>
        <a:prstGeom prst="rect">
          <a:avLst/>
        </a:prstGeom>
      </xdr:spPr>
    </xdr:pic>
    <xdr:clientData/>
  </xdr:twoCellAnchor>
  <xdr:twoCellAnchor editAs="oneCell">
    <xdr:from>
      <xdr:col>4</xdr:col>
      <xdr:colOff>42334</xdr:colOff>
      <xdr:row>49</xdr:row>
      <xdr:rowOff>190499</xdr:rowOff>
    </xdr:from>
    <xdr:to>
      <xdr:col>13</xdr:col>
      <xdr:colOff>508000</xdr:colOff>
      <xdr:row>49</xdr:row>
      <xdr:rowOff>4116916</xdr:rowOff>
    </xdr:to>
    <xdr:pic>
      <xdr:nvPicPr>
        <xdr:cNvPr id="11" name="Imagen 10">
          <a:extLst>
            <a:ext uri="{FF2B5EF4-FFF2-40B4-BE49-F238E27FC236}">
              <a16:creationId xmlns:a16="http://schemas.microsoft.com/office/drawing/2014/main" id="{9FB7658C-2A83-480D-4FD8-67D204EF039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497667" y="39814499"/>
          <a:ext cx="5492750" cy="39264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222250</xdr:colOff>
      <xdr:row>31</xdr:row>
      <xdr:rowOff>613832</xdr:rowOff>
    </xdr:from>
    <xdr:to>
      <xdr:col>14</xdr:col>
      <xdr:colOff>698500</xdr:colOff>
      <xdr:row>31</xdr:row>
      <xdr:rowOff>3871382</xdr:rowOff>
    </xdr:to>
    <xdr:pic>
      <xdr:nvPicPr>
        <xdr:cNvPr id="12" name="Imagen 11">
          <a:extLst>
            <a:ext uri="{FF2B5EF4-FFF2-40B4-BE49-F238E27FC236}">
              <a16:creationId xmlns:a16="http://schemas.microsoft.com/office/drawing/2014/main" id="{787C15EE-6416-1CC2-96BA-237C313B614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95500" y="18139832"/>
          <a:ext cx="6656917" cy="3257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68947</xdr:colOff>
      <xdr:row>33</xdr:row>
      <xdr:rowOff>709989</xdr:rowOff>
    </xdr:from>
    <xdr:to>
      <xdr:col>16</xdr:col>
      <xdr:colOff>185207</xdr:colOff>
      <xdr:row>33</xdr:row>
      <xdr:rowOff>2264832</xdr:rowOff>
    </xdr:to>
    <xdr:pic>
      <xdr:nvPicPr>
        <xdr:cNvPr id="7" name="Imagen 6">
          <a:extLst>
            <a:ext uri="{FF2B5EF4-FFF2-40B4-BE49-F238E27FC236}">
              <a16:creationId xmlns:a16="http://schemas.microsoft.com/office/drawing/2014/main" id="{2939DDA6-257C-BA6C-C182-2C58832D8A97}"/>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942197" y="22352906"/>
          <a:ext cx="7535177" cy="15548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68036</xdr:colOff>
      <xdr:row>34</xdr:row>
      <xdr:rowOff>266694</xdr:rowOff>
    </xdr:from>
    <xdr:to>
      <xdr:col>16</xdr:col>
      <xdr:colOff>112479</xdr:colOff>
      <xdr:row>34</xdr:row>
      <xdr:rowOff>1544410</xdr:rowOff>
    </xdr:to>
    <xdr:pic>
      <xdr:nvPicPr>
        <xdr:cNvPr id="13" name="Imagen 12">
          <a:extLst>
            <a:ext uri="{FF2B5EF4-FFF2-40B4-BE49-F238E27FC236}">
              <a16:creationId xmlns:a16="http://schemas.microsoft.com/office/drawing/2014/main" id="{A801F237-14A0-BB6A-34D8-E060AB442C09}"/>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932215" y="24419373"/>
          <a:ext cx="7453532" cy="12777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100531</xdr:colOff>
      <xdr:row>35</xdr:row>
      <xdr:rowOff>272143</xdr:rowOff>
    </xdr:from>
    <xdr:to>
      <xdr:col>15</xdr:col>
      <xdr:colOff>391899</xdr:colOff>
      <xdr:row>35</xdr:row>
      <xdr:rowOff>1326697</xdr:rowOff>
    </xdr:to>
    <xdr:pic>
      <xdr:nvPicPr>
        <xdr:cNvPr id="14" name="Imagen 13">
          <a:extLst>
            <a:ext uri="{FF2B5EF4-FFF2-40B4-BE49-F238E27FC236}">
              <a16:creationId xmlns:a16="http://schemas.microsoft.com/office/drawing/2014/main" id="{CFB90CF0-7176-6A76-B98E-ECDBD2A735CB}"/>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64710" y="26254982"/>
          <a:ext cx="7278635" cy="10545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359833</xdr:colOff>
      <xdr:row>32</xdr:row>
      <xdr:rowOff>254000</xdr:rowOff>
    </xdr:from>
    <xdr:to>
      <xdr:col>14</xdr:col>
      <xdr:colOff>138090</xdr:colOff>
      <xdr:row>32</xdr:row>
      <xdr:rowOff>1576917</xdr:rowOff>
    </xdr:to>
    <xdr:pic>
      <xdr:nvPicPr>
        <xdr:cNvPr id="3" name="Imagen 2">
          <a:extLst>
            <a:ext uri="{FF2B5EF4-FFF2-40B4-BE49-F238E27FC236}">
              <a16:creationId xmlns:a16="http://schemas.microsoft.com/office/drawing/2014/main" id="{823216B8-A85F-C4F7-72D0-7D4A589E575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815166" y="21896917"/>
          <a:ext cx="5376841" cy="13229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23812</xdr:colOff>
      <xdr:row>0</xdr:row>
      <xdr:rowOff>59531</xdr:rowOff>
    </xdr:from>
    <xdr:to>
      <xdr:col>4</xdr:col>
      <xdr:colOff>985436</xdr:colOff>
      <xdr:row>0</xdr:row>
      <xdr:rowOff>1524000</xdr:rowOff>
    </xdr:to>
    <xdr:pic>
      <xdr:nvPicPr>
        <xdr:cNvPr id="3" name="Imagen 2">
          <a:extLst>
            <a:ext uri="{FF2B5EF4-FFF2-40B4-BE49-F238E27FC236}">
              <a16:creationId xmlns:a16="http://schemas.microsoft.com/office/drawing/2014/main" id="{5309FDC4-E309-C1AD-0976-93EB965C1A6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4467" b="17140"/>
        <a:stretch/>
      </xdr:blipFill>
      <xdr:spPr>
        <a:xfrm>
          <a:off x="142875" y="59531"/>
          <a:ext cx="4902592" cy="146446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idramirezb_minambiente_gov_co/Documents/MADS/2022/PROPUESTA_IMG/Formatos%20IMG_PROPUESTA.xlsx" TargetMode="External"/></Relationships>
</file>

<file path=xl/externalLinks/_rels/externalLink3.xml.rels><?xml version="1.0" encoding="UTF-8" standalone="yes"?>
<Relationships xmlns="http://schemas.openxmlformats.org/package/2006/relationships"><Relationship Id="rId3" Type="http://schemas.openxmlformats.org/officeDocument/2006/relationships/externalLinkPath" Target="file:///G:\Mi%20unidad\MADS\5.%20Mayo\INDICADORES%20MINIMOS%20DE%20GESTION\1.%20Ejecucion%20Plan%20de%20Ordenacion%20Forestal\POF06_12_2022%20Rev%20GM%20020523.xlsx" TargetMode="External"/><Relationship Id="rId2" Type="http://schemas.microsoft.com/office/2019/04/relationships/externalLinkLongPath" Target="POF06_12_2022%20Rev%20GM%20020523.xlsx?0BA88CB3" TargetMode="External"/><Relationship Id="rId1" Type="http://schemas.openxmlformats.org/officeDocument/2006/relationships/externalLinkPath" Target="file:///\\0BA88CB3\POF06_12_2022%20Rev%20GM%200205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11Forest"/>
      <sheetName val="Hoja2"/>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ariverab@minambiente.gov.co" TargetMode="External"/><Relationship Id="rId1" Type="http://schemas.openxmlformats.org/officeDocument/2006/relationships/hyperlink" Target="http://www.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363" t="s">
        <v>70</v>
      </c>
      <c r="C1" s="364"/>
      <c r="D1" s="367" t="s">
        <v>71</v>
      </c>
      <c r="E1" s="368"/>
      <c r="F1" s="368"/>
      <c r="G1" s="368"/>
      <c r="H1" s="368"/>
      <c r="I1" s="368"/>
      <c r="J1" s="368"/>
      <c r="K1" s="368"/>
      <c r="L1" s="368"/>
      <c r="M1" s="368"/>
      <c r="N1" s="369"/>
      <c r="O1" s="370"/>
      <c r="P1" s="371"/>
      <c r="Q1" s="372"/>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365"/>
      <c r="C2" s="366"/>
      <c r="D2" s="376" t="s">
        <v>72</v>
      </c>
      <c r="E2" s="377"/>
      <c r="F2" s="377"/>
      <c r="G2" s="377"/>
      <c r="H2" s="377"/>
      <c r="I2" s="377"/>
      <c r="J2" s="377"/>
      <c r="K2" s="377"/>
      <c r="L2" s="377"/>
      <c r="M2" s="377"/>
      <c r="N2" s="378"/>
      <c r="O2" s="373"/>
      <c r="P2" s="374"/>
      <c r="Q2" s="375"/>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79" t="s">
        <v>73</v>
      </c>
      <c r="C3" s="380"/>
      <c r="D3" s="379" t="s">
        <v>74</v>
      </c>
      <c r="E3" s="381"/>
      <c r="F3" s="381"/>
      <c r="G3" s="381"/>
      <c r="H3" s="381"/>
      <c r="I3" s="381"/>
      <c r="J3" s="381"/>
      <c r="K3" s="381"/>
      <c r="L3" s="381"/>
      <c r="M3" s="381"/>
      <c r="N3" s="380"/>
      <c r="O3" s="379" t="s">
        <v>75</v>
      </c>
      <c r="P3" s="381"/>
      <c r="Q3" s="380"/>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84" t="s">
        <v>76</v>
      </c>
      <c r="C5" s="285"/>
      <c r="D5" s="285"/>
      <c r="E5" s="285"/>
      <c r="F5" s="285"/>
      <c r="G5" s="285"/>
      <c r="H5" s="285"/>
      <c r="I5" s="285"/>
      <c r="J5" s="285"/>
      <c r="K5" s="285"/>
      <c r="L5" s="285"/>
      <c r="M5" s="285"/>
      <c r="N5" s="285"/>
      <c r="O5" s="285"/>
      <c r="P5" s="285"/>
      <c r="Q5" s="286"/>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321"/>
      <c r="C7" s="321"/>
      <c r="D7" s="321"/>
      <c r="E7" s="321"/>
      <c r="F7" s="321"/>
      <c r="G7" s="321"/>
      <c r="H7" s="321"/>
      <c r="I7" s="321"/>
      <c r="J7" s="321"/>
      <c r="K7" s="321"/>
      <c r="L7" s="321"/>
      <c r="M7" s="321"/>
      <c r="N7" s="321"/>
      <c r="O7" s="321"/>
      <c r="P7" s="321"/>
      <c r="Q7" s="321"/>
    </row>
    <row r="8" spans="2:48" ht="40.5" customHeight="1" x14ac:dyDescent="0.2">
      <c r="B8" s="273" t="s">
        <v>77</v>
      </c>
      <c r="C8" s="274"/>
      <c r="D8" s="275" t="s">
        <v>78</v>
      </c>
      <c r="E8" s="276"/>
      <c r="F8" s="276"/>
      <c r="G8" s="276"/>
      <c r="H8" s="276"/>
      <c r="I8" s="276"/>
      <c r="J8" s="276"/>
      <c r="K8" s="276"/>
      <c r="L8" s="276"/>
      <c r="M8" s="276"/>
      <c r="N8" s="276"/>
      <c r="O8" s="276"/>
      <c r="P8" s="276"/>
      <c r="Q8" s="277"/>
    </row>
    <row r="9" spans="2:48" ht="40.5" customHeight="1" x14ac:dyDescent="0.2">
      <c r="B9" s="273" t="s">
        <v>79</v>
      </c>
      <c r="C9" s="274"/>
      <c r="D9" s="275" t="s">
        <v>80</v>
      </c>
      <c r="E9" s="276"/>
      <c r="F9" s="276"/>
      <c r="G9" s="276"/>
      <c r="H9" s="276"/>
      <c r="I9" s="276"/>
      <c r="J9" s="276"/>
      <c r="K9" s="276"/>
      <c r="L9" s="276"/>
      <c r="M9" s="276"/>
      <c r="N9" s="276"/>
      <c r="O9" s="276"/>
      <c r="P9" s="276"/>
      <c r="Q9" s="277"/>
    </row>
    <row r="10" spans="2:48" ht="40.5" customHeight="1" x14ac:dyDescent="0.2">
      <c r="B10" s="273" t="s">
        <v>81</v>
      </c>
      <c r="C10" s="274"/>
      <c r="D10" s="275" t="s">
        <v>82</v>
      </c>
      <c r="E10" s="276"/>
      <c r="F10" s="276"/>
      <c r="G10" s="276"/>
      <c r="H10" s="276"/>
      <c r="I10" s="276"/>
      <c r="J10" s="276"/>
      <c r="K10" s="276"/>
      <c r="L10" s="276"/>
      <c r="M10" s="276"/>
      <c r="N10" s="276"/>
      <c r="O10" s="276"/>
      <c r="P10" s="276"/>
      <c r="Q10" s="277"/>
    </row>
    <row r="11" spans="2:48" ht="40.5" customHeight="1" x14ac:dyDescent="0.2">
      <c r="B11" s="273" t="s">
        <v>83</v>
      </c>
      <c r="C11" s="274"/>
      <c r="D11" s="275" t="s">
        <v>84</v>
      </c>
      <c r="E11" s="276"/>
      <c r="F11" s="276"/>
      <c r="G11" s="276"/>
      <c r="H11" s="276"/>
      <c r="I11" s="276"/>
      <c r="J11" s="276"/>
      <c r="K11" s="276"/>
      <c r="L11" s="276"/>
      <c r="M11" s="276"/>
      <c r="N11" s="276"/>
      <c r="O11" s="276"/>
      <c r="P11" s="276"/>
      <c r="Q11" s="277"/>
    </row>
    <row r="12" spans="2:48" ht="40.5" customHeight="1" x14ac:dyDescent="0.2">
      <c r="B12" s="273" t="s">
        <v>85</v>
      </c>
      <c r="C12" s="274"/>
      <c r="D12" s="275" t="s">
        <v>86</v>
      </c>
      <c r="E12" s="276"/>
      <c r="F12" s="276"/>
      <c r="G12" s="276"/>
      <c r="H12" s="276"/>
      <c r="I12" s="276"/>
      <c r="J12" s="276"/>
      <c r="K12" s="276"/>
      <c r="L12" s="276"/>
      <c r="M12" s="276"/>
      <c r="N12" s="276"/>
      <c r="O12" s="276"/>
      <c r="P12" s="276"/>
      <c r="Q12" s="277"/>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84" t="s">
        <v>87</v>
      </c>
      <c r="C14" s="285"/>
      <c r="D14" s="285"/>
      <c r="E14" s="285"/>
      <c r="F14" s="285"/>
      <c r="G14" s="285"/>
      <c r="H14" s="285"/>
      <c r="I14" s="285"/>
      <c r="J14" s="285"/>
      <c r="K14" s="285"/>
      <c r="L14" s="285"/>
      <c r="M14" s="285"/>
      <c r="N14" s="285"/>
      <c r="O14" s="285"/>
      <c r="P14" s="285"/>
      <c r="Q14" s="286"/>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73" t="s">
        <v>88</v>
      </c>
      <c r="C16" s="274"/>
      <c r="D16" s="354" t="s">
        <v>89</v>
      </c>
      <c r="E16" s="355"/>
      <c r="F16" s="355"/>
      <c r="G16" s="355"/>
      <c r="H16" s="355"/>
      <c r="I16" s="355"/>
      <c r="J16" s="355"/>
      <c r="K16" s="356"/>
      <c r="L16" s="347" t="s">
        <v>90</v>
      </c>
      <c r="M16" s="350"/>
      <c r="N16" s="351" t="s">
        <v>91</v>
      </c>
      <c r="O16" s="351"/>
      <c r="P16" s="351"/>
      <c r="Q16" s="352"/>
    </row>
    <row r="17" spans="2:48" ht="40.5" customHeight="1" x14ac:dyDescent="0.2">
      <c r="B17" s="273" t="s">
        <v>92</v>
      </c>
      <c r="C17" s="274"/>
      <c r="D17" s="270" t="s">
        <v>93</v>
      </c>
      <c r="E17" s="271"/>
      <c r="F17" s="271"/>
      <c r="G17" s="271"/>
      <c r="H17" s="271"/>
      <c r="I17" s="271"/>
      <c r="J17" s="271"/>
      <c r="K17" s="271"/>
      <c r="L17" s="271"/>
      <c r="M17" s="271"/>
      <c r="N17" s="271"/>
      <c r="O17" s="271"/>
      <c r="P17" s="271"/>
      <c r="Q17" s="272"/>
    </row>
    <row r="18" spans="2:48" ht="40.5" customHeight="1" x14ac:dyDescent="0.2">
      <c r="B18" s="273" t="s">
        <v>94</v>
      </c>
      <c r="C18" s="274"/>
      <c r="D18" s="270" t="s">
        <v>95</v>
      </c>
      <c r="E18" s="271"/>
      <c r="F18" s="271"/>
      <c r="G18" s="271"/>
      <c r="H18" s="271"/>
      <c r="I18" s="271"/>
      <c r="J18" s="271"/>
      <c r="K18" s="271"/>
      <c r="L18" s="271"/>
      <c r="M18" s="271"/>
      <c r="N18" s="271"/>
      <c r="O18" s="271"/>
      <c r="P18" s="271"/>
      <c r="Q18" s="272"/>
    </row>
    <row r="19" spans="2:48" ht="182.25" customHeight="1" x14ac:dyDescent="0.2">
      <c r="B19" s="273" t="s">
        <v>96</v>
      </c>
      <c r="C19" s="274"/>
      <c r="D19" s="361" t="s">
        <v>97</v>
      </c>
      <c r="E19" s="362"/>
      <c r="F19" s="362"/>
      <c r="G19" s="353" t="s">
        <v>98</v>
      </c>
      <c r="H19" s="353"/>
      <c r="I19" s="359" t="s">
        <v>99</v>
      </c>
      <c r="J19" s="359"/>
      <c r="K19" s="359"/>
      <c r="L19" s="353" t="s">
        <v>100</v>
      </c>
      <c r="M19" s="353"/>
      <c r="N19" s="353"/>
      <c r="O19" s="359" t="s">
        <v>101</v>
      </c>
      <c r="P19" s="359"/>
      <c r="Q19" s="360"/>
      <c r="AT19"/>
      <c r="AU19"/>
      <c r="AV19"/>
    </row>
    <row r="20" spans="2:48" ht="40.5" customHeight="1" x14ac:dyDescent="0.2">
      <c r="B20" s="273" t="s">
        <v>102</v>
      </c>
      <c r="C20" s="274"/>
      <c r="D20" s="344" t="s">
        <v>103</v>
      </c>
      <c r="E20" s="345"/>
      <c r="F20" s="345"/>
      <c r="G20" s="345"/>
      <c r="H20" s="345"/>
      <c r="I20" s="346"/>
      <c r="J20" s="357" t="s">
        <v>104</v>
      </c>
      <c r="K20" s="358"/>
      <c r="L20" s="358"/>
      <c r="M20" s="345" t="s">
        <v>105</v>
      </c>
      <c r="N20" s="345"/>
      <c r="O20" s="345"/>
      <c r="P20" s="345"/>
      <c r="Q20" s="346"/>
    </row>
    <row r="21" spans="2:48" ht="40.5" customHeight="1" x14ac:dyDescent="0.2">
      <c r="B21" s="273" t="s">
        <v>106</v>
      </c>
      <c r="C21" s="274"/>
      <c r="D21" s="270" t="s">
        <v>107</v>
      </c>
      <c r="E21" s="271"/>
      <c r="F21" s="271"/>
      <c r="G21" s="271"/>
      <c r="H21" s="271"/>
      <c r="I21" s="271"/>
      <c r="J21" s="271"/>
      <c r="K21" s="272"/>
      <c r="L21" s="332" t="s">
        <v>108</v>
      </c>
      <c r="M21" s="353"/>
      <c r="N21" s="353"/>
      <c r="O21" s="325" t="s">
        <v>109</v>
      </c>
      <c r="P21" s="325"/>
      <c r="Q21" s="326"/>
    </row>
    <row r="22" spans="2:48" ht="44.25" customHeight="1" x14ac:dyDescent="0.2">
      <c r="B22" s="273" t="s">
        <v>110</v>
      </c>
      <c r="C22" s="274"/>
      <c r="D22" s="270" t="s">
        <v>111</v>
      </c>
      <c r="E22" s="271"/>
      <c r="F22" s="271"/>
      <c r="G22" s="271"/>
      <c r="H22" s="271"/>
      <c r="I22" s="271"/>
      <c r="J22" s="271"/>
      <c r="K22" s="271"/>
      <c r="L22" s="271"/>
      <c r="M22" s="271"/>
      <c r="N22" s="271"/>
      <c r="O22" s="271"/>
      <c r="P22" s="271"/>
      <c r="Q22" s="272"/>
    </row>
    <row r="23" spans="2:48" ht="40.5" customHeight="1" x14ac:dyDescent="0.2">
      <c r="B23" s="273" t="s">
        <v>112</v>
      </c>
      <c r="C23" s="274"/>
      <c r="D23" s="275" t="s">
        <v>113</v>
      </c>
      <c r="E23" s="276"/>
      <c r="F23" s="276"/>
      <c r="G23" s="277"/>
      <c r="H23" s="347" t="s">
        <v>114</v>
      </c>
      <c r="I23" s="350"/>
      <c r="J23" s="276" t="s">
        <v>115</v>
      </c>
      <c r="K23" s="276"/>
      <c r="L23" s="277"/>
      <c r="M23" s="332" t="s">
        <v>116</v>
      </c>
      <c r="N23" s="353"/>
      <c r="O23" s="325" t="s">
        <v>117</v>
      </c>
      <c r="P23" s="325"/>
      <c r="Q23" s="326"/>
    </row>
    <row r="24" spans="2:48" ht="68.650000000000006" customHeight="1" x14ac:dyDescent="0.2">
      <c r="B24" s="273" t="s">
        <v>118</v>
      </c>
      <c r="C24" s="274"/>
      <c r="D24" s="275" t="s">
        <v>119</v>
      </c>
      <c r="E24" s="276"/>
      <c r="F24" s="276"/>
      <c r="G24" s="276"/>
      <c r="H24" s="276"/>
      <c r="I24" s="276"/>
      <c r="J24" s="276"/>
      <c r="K24" s="276"/>
      <c r="L24" s="276"/>
      <c r="M24" s="276"/>
      <c r="N24" s="276"/>
      <c r="O24" s="276"/>
      <c r="P24" s="276"/>
      <c r="Q24" s="277"/>
    </row>
    <row r="25" spans="2:48" ht="40.5" customHeight="1" x14ac:dyDescent="0.2">
      <c r="B25" s="273" t="s">
        <v>120</v>
      </c>
      <c r="C25" s="274"/>
      <c r="D25" s="275" t="s">
        <v>121</v>
      </c>
      <c r="E25" s="276"/>
      <c r="F25" s="276"/>
      <c r="G25" s="276"/>
      <c r="H25" s="276"/>
      <c r="I25" s="276"/>
      <c r="J25" s="276"/>
      <c r="K25" s="276"/>
      <c r="L25" s="276"/>
      <c r="M25" s="276"/>
      <c r="N25" s="276"/>
      <c r="O25" s="276"/>
      <c r="P25" s="276"/>
      <c r="Q25" s="277"/>
    </row>
    <row r="26" spans="2:48" ht="20.25" customHeight="1" x14ac:dyDescent="0.2">
      <c r="B26" s="290" t="s">
        <v>122</v>
      </c>
      <c r="C26" s="307"/>
      <c r="D26" s="311" t="s">
        <v>123</v>
      </c>
      <c r="E26" s="312"/>
      <c r="F26" s="312"/>
      <c r="G26" s="315" t="s">
        <v>124</v>
      </c>
      <c r="H26" s="316"/>
      <c r="I26" s="57" t="s">
        <v>125</v>
      </c>
      <c r="J26" s="332" t="s">
        <v>126</v>
      </c>
      <c r="K26" s="333"/>
      <c r="L26" s="334" t="s">
        <v>127</v>
      </c>
      <c r="M26" s="316"/>
      <c r="N26" s="336" t="s">
        <v>128</v>
      </c>
      <c r="O26" s="337"/>
      <c r="P26" s="337"/>
      <c r="Q26" s="338"/>
    </row>
    <row r="27" spans="2:48" ht="21.75" customHeight="1" x14ac:dyDescent="0.2">
      <c r="B27" s="309"/>
      <c r="C27" s="310"/>
      <c r="D27" s="313"/>
      <c r="E27" s="314"/>
      <c r="F27" s="314"/>
      <c r="G27" s="317"/>
      <c r="H27" s="318"/>
      <c r="I27" s="9"/>
      <c r="J27" s="342"/>
      <c r="K27" s="343"/>
      <c r="L27" s="335"/>
      <c r="M27" s="318"/>
      <c r="N27" s="339"/>
      <c r="O27" s="340"/>
      <c r="P27" s="340"/>
      <c r="Q27" s="341"/>
    </row>
    <row r="28" spans="2:48" ht="33.75" customHeight="1" x14ac:dyDescent="0.2">
      <c r="B28" s="273" t="s">
        <v>129</v>
      </c>
      <c r="C28" s="274"/>
      <c r="D28" s="275" t="s">
        <v>130</v>
      </c>
      <c r="E28" s="276"/>
      <c r="F28" s="276"/>
      <c r="G28" s="276"/>
      <c r="H28" s="276"/>
      <c r="I28" s="276"/>
      <c r="J28" s="276"/>
      <c r="K28" s="276"/>
      <c r="L28" s="276"/>
      <c r="M28" s="276"/>
      <c r="N28" s="276"/>
      <c r="O28" s="276"/>
      <c r="P28" s="276"/>
      <c r="Q28" s="277"/>
    </row>
    <row r="29" spans="2:48" ht="40.5" customHeight="1" x14ac:dyDescent="0.2">
      <c r="B29" s="273" t="s">
        <v>131</v>
      </c>
      <c r="C29" s="274"/>
      <c r="D29" s="344" t="s">
        <v>132</v>
      </c>
      <c r="E29" s="345"/>
      <c r="F29" s="345"/>
      <c r="G29" s="345"/>
      <c r="H29" s="345"/>
      <c r="I29" s="345"/>
      <c r="J29" s="345"/>
      <c r="K29" s="345"/>
      <c r="L29" s="345"/>
      <c r="M29" s="345"/>
      <c r="N29" s="345"/>
      <c r="O29" s="345"/>
      <c r="P29" s="345"/>
      <c r="Q29" s="346"/>
    </row>
    <row r="30" spans="2:48" ht="40.5" customHeight="1" x14ac:dyDescent="0.2">
      <c r="B30" s="273" t="s">
        <v>133</v>
      </c>
      <c r="C30" s="274"/>
      <c r="D30" s="344" t="s">
        <v>134</v>
      </c>
      <c r="E30" s="345"/>
      <c r="F30" s="345"/>
      <c r="G30" s="345"/>
      <c r="H30" s="345"/>
      <c r="I30" s="345"/>
      <c r="J30" s="345"/>
      <c r="K30" s="346"/>
      <c r="L30" s="347" t="s">
        <v>135</v>
      </c>
      <c r="M30" s="348"/>
      <c r="N30" s="349" t="s">
        <v>136</v>
      </c>
      <c r="O30" s="325"/>
      <c r="P30" s="325"/>
      <c r="Q30" s="326"/>
    </row>
    <row r="31" spans="2:48" ht="71.650000000000006" customHeight="1" x14ac:dyDescent="0.2">
      <c r="B31" s="273" t="s">
        <v>137</v>
      </c>
      <c r="C31" s="274"/>
      <c r="D31" s="275" t="s">
        <v>138</v>
      </c>
      <c r="E31" s="276"/>
      <c r="F31" s="276"/>
      <c r="G31" s="276"/>
      <c r="H31" s="276"/>
      <c r="I31" s="276"/>
      <c r="J31" s="276"/>
      <c r="K31" s="276"/>
      <c r="L31" s="276"/>
      <c r="M31" s="276"/>
      <c r="N31" s="276"/>
      <c r="O31" s="276"/>
      <c r="P31" s="276"/>
      <c r="Q31" s="277"/>
    </row>
    <row r="32" spans="2:48" ht="40.5" customHeight="1" x14ac:dyDescent="0.2">
      <c r="B32" s="273" t="s">
        <v>139</v>
      </c>
      <c r="C32" s="274"/>
      <c r="D32" s="275" t="s">
        <v>140</v>
      </c>
      <c r="E32" s="276"/>
      <c r="F32" s="276"/>
      <c r="G32" s="276"/>
      <c r="H32" s="276"/>
      <c r="I32" s="276"/>
      <c r="J32" s="276"/>
      <c r="K32" s="276"/>
      <c r="L32" s="276"/>
      <c r="M32" s="276"/>
      <c r="N32" s="276"/>
      <c r="O32" s="276"/>
      <c r="P32" s="276"/>
      <c r="Q32" s="277"/>
    </row>
    <row r="33" spans="2:48" ht="40.5" customHeight="1" x14ac:dyDescent="0.2">
      <c r="B33" s="273" t="s">
        <v>141</v>
      </c>
      <c r="C33" s="274"/>
      <c r="D33" s="275" t="s">
        <v>142</v>
      </c>
      <c r="E33" s="276"/>
      <c r="F33" s="276"/>
      <c r="G33" s="276"/>
      <c r="H33" s="276"/>
      <c r="I33" s="276"/>
      <c r="J33" s="276"/>
      <c r="K33" s="276"/>
      <c r="L33" s="276"/>
      <c r="M33" s="276"/>
      <c r="N33" s="276"/>
      <c r="O33" s="276"/>
      <c r="P33" s="276"/>
      <c r="Q33" s="277"/>
    </row>
    <row r="34" spans="2:48" ht="40.5" customHeight="1" x14ac:dyDescent="0.2">
      <c r="B34" s="273" t="s">
        <v>143</v>
      </c>
      <c r="C34" s="274"/>
      <c r="D34" s="275" t="s">
        <v>144</v>
      </c>
      <c r="E34" s="276"/>
      <c r="F34" s="276"/>
      <c r="G34" s="276"/>
      <c r="H34" s="276"/>
      <c r="I34" s="276"/>
      <c r="J34" s="276"/>
      <c r="K34" s="276"/>
      <c r="L34" s="276"/>
      <c r="M34" s="276"/>
      <c r="N34" s="276"/>
      <c r="O34" s="276"/>
      <c r="P34" s="276"/>
      <c r="Q34" s="277"/>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84" t="s">
        <v>145</v>
      </c>
      <c r="C36" s="285"/>
      <c r="D36" s="285"/>
      <c r="E36" s="285"/>
      <c r="F36" s="285"/>
      <c r="G36" s="285"/>
      <c r="H36" s="285"/>
      <c r="I36" s="285"/>
      <c r="J36" s="285"/>
      <c r="K36" s="285"/>
      <c r="L36" s="285"/>
      <c r="M36" s="285"/>
      <c r="N36" s="285"/>
      <c r="O36" s="285"/>
      <c r="P36" s="285"/>
      <c r="Q36" s="286"/>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73" t="s">
        <v>146</v>
      </c>
      <c r="C38" s="274"/>
      <c r="D38" s="304" t="s">
        <v>147</v>
      </c>
      <c r="E38" s="305"/>
      <c r="F38" s="305"/>
      <c r="G38" s="305"/>
      <c r="H38" s="305"/>
      <c r="I38" s="305"/>
      <c r="J38" s="305"/>
      <c r="K38" s="305"/>
      <c r="L38" s="305"/>
      <c r="M38" s="305"/>
      <c r="N38" s="305"/>
      <c r="O38" s="305"/>
      <c r="P38" s="305"/>
      <c r="Q38" s="306"/>
    </row>
    <row r="39" spans="2:48" ht="6.75" customHeight="1" x14ac:dyDescent="0.2">
      <c r="B39" s="290" t="s">
        <v>148</v>
      </c>
      <c r="C39" s="307"/>
      <c r="D39" s="10"/>
      <c r="E39" s="11"/>
      <c r="F39" s="11"/>
      <c r="G39" s="11"/>
      <c r="H39" s="11"/>
      <c r="I39" s="11"/>
      <c r="J39" s="11"/>
      <c r="K39" s="11"/>
      <c r="L39" s="11"/>
      <c r="M39" s="11"/>
      <c r="N39" s="11"/>
      <c r="O39" s="11"/>
      <c r="P39" s="27"/>
      <c r="Q39" s="28"/>
    </row>
    <row r="40" spans="2:48" ht="17.25" customHeight="1" x14ac:dyDescent="0.2">
      <c r="B40" s="292"/>
      <c r="C40" s="308"/>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92"/>
      <c r="C41" s="308"/>
      <c r="D41" s="13"/>
      <c r="E41" s="17">
        <v>2000</v>
      </c>
      <c r="F41" s="17"/>
      <c r="G41" s="6"/>
      <c r="H41" s="17">
        <v>2008</v>
      </c>
      <c r="I41" s="17"/>
      <c r="J41" s="6"/>
      <c r="K41" s="17">
        <v>2016</v>
      </c>
      <c r="L41" s="17"/>
      <c r="M41" s="6"/>
      <c r="N41" s="17">
        <v>2024</v>
      </c>
      <c r="O41" s="17"/>
      <c r="P41" s="29"/>
      <c r="Q41" s="30"/>
    </row>
    <row r="42" spans="2:48" ht="17.25" customHeight="1" x14ac:dyDescent="0.2">
      <c r="B42" s="292"/>
      <c r="C42" s="308"/>
      <c r="D42" s="13"/>
      <c r="E42" s="17">
        <v>2001</v>
      </c>
      <c r="F42" s="17"/>
      <c r="G42" s="6"/>
      <c r="H42" s="17">
        <v>2009</v>
      </c>
      <c r="I42" s="17"/>
      <c r="J42" s="6"/>
      <c r="K42" s="17">
        <v>2017</v>
      </c>
      <c r="L42" s="17"/>
      <c r="M42" s="6"/>
      <c r="N42" s="17">
        <v>2025</v>
      </c>
      <c r="O42" s="17"/>
      <c r="P42" s="29"/>
      <c r="Q42" s="30"/>
    </row>
    <row r="43" spans="2:48" ht="17.25" customHeight="1" x14ac:dyDescent="0.2">
      <c r="B43" s="292"/>
      <c r="C43" s="308"/>
      <c r="D43" s="13"/>
      <c r="E43" s="17">
        <v>2002</v>
      </c>
      <c r="F43" s="17"/>
      <c r="G43" s="6"/>
      <c r="H43" s="17">
        <v>2010</v>
      </c>
      <c r="I43" s="17"/>
      <c r="J43" s="6"/>
      <c r="K43" s="17">
        <v>2018</v>
      </c>
      <c r="L43" s="17"/>
      <c r="M43" s="6"/>
      <c r="N43" s="17">
        <v>2026</v>
      </c>
      <c r="O43" s="17"/>
      <c r="P43" s="29"/>
      <c r="Q43" s="30"/>
    </row>
    <row r="44" spans="2:48" ht="17.25" customHeight="1" x14ac:dyDescent="0.2">
      <c r="B44" s="292"/>
      <c r="C44" s="308"/>
      <c r="D44" s="13"/>
      <c r="E44" s="17">
        <v>2003</v>
      </c>
      <c r="F44" s="17"/>
      <c r="G44" s="6"/>
      <c r="H44" s="17">
        <v>2011</v>
      </c>
      <c r="I44" s="17"/>
      <c r="J44" s="6"/>
      <c r="K44" s="17">
        <v>2019</v>
      </c>
      <c r="L44" s="17"/>
      <c r="M44" s="6"/>
      <c r="N44" s="17">
        <v>2027</v>
      </c>
      <c r="O44" s="17"/>
      <c r="P44" s="29"/>
      <c r="Q44" s="30"/>
    </row>
    <row r="45" spans="2:48" ht="17.25" customHeight="1" x14ac:dyDescent="0.2">
      <c r="B45" s="292"/>
      <c r="C45" s="308"/>
      <c r="D45" s="13"/>
      <c r="E45" s="17">
        <v>2004</v>
      </c>
      <c r="F45" s="17"/>
      <c r="G45" s="6"/>
      <c r="H45" s="17">
        <v>2012</v>
      </c>
      <c r="I45" s="17"/>
      <c r="J45" s="6"/>
      <c r="K45" s="17">
        <v>2020</v>
      </c>
      <c r="L45" s="17"/>
      <c r="M45" s="6"/>
      <c r="N45" s="17">
        <v>2028</v>
      </c>
      <c r="O45" s="17"/>
      <c r="P45" s="29"/>
      <c r="Q45" s="30"/>
    </row>
    <row r="46" spans="2:48" ht="17.25" customHeight="1" x14ac:dyDescent="0.2">
      <c r="B46" s="292"/>
      <c r="C46" s="308"/>
      <c r="D46" s="13"/>
      <c r="E46" s="17">
        <v>2005</v>
      </c>
      <c r="F46" s="17"/>
      <c r="G46" s="6"/>
      <c r="H46" s="17">
        <v>2013</v>
      </c>
      <c r="I46" s="17"/>
      <c r="J46" s="6"/>
      <c r="K46" s="17">
        <v>2021</v>
      </c>
      <c r="L46" s="17"/>
      <c r="M46" s="6"/>
      <c r="N46" s="17">
        <v>2029</v>
      </c>
      <c r="O46" s="17"/>
      <c r="P46" s="29"/>
      <c r="Q46" s="30"/>
    </row>
    <row r="47" spans="2:48" ht="17.25" customHeight="1" x14ac:dyDescent="0.2">
      <c r="B47" s="292"/>
      <c r="C47" s="308"/>
      <c r="D47" s="13"/>
      <c r="E47" s="17">
        <v>2006</v>
      </c>
      <c r="F47" s="17"/>
      <c r="G47" s="6"/>
      <c r="H47" s="17">
        <v>2014</v>
      </c>
      <c r="I47" s="17"/>
      <c r="J47" s="6"/>
      <c r="K47" s="17">
        <v>2022</v>
      </c>
      <c r="L47" s="17"/>
      <c r="M47" s="6"/>
      <c r="N47" s="17">
        <v>2030</v>
      </c>
      <c r="O47" s="17"/>
      <c r="P47" s="29"/>
      <c r="Q47" s="30"/>
    </row>
    <row r="48" spans="2:48" ht="17.25" customHeight="1" x14ac:dyDescent="0.2">
      <c r="B48" s="292"/>
      <c r="C48" s="308"/>
      <c r="D48" s="13"/>
      <c r="E48" s="17">
        <v>2007</v>
      </c>
      <c r="F48" s="17"/>
      <c r="G48" s="6"/>
      <c r="H48" s="17">
        <v>2015</v>
      </c>
      <c r="I48" s="17"/>
      <c r="J48" s="6"/>
      <c r="K48" s="17">
        <v>2023</v>
      </c>
      <c r="L48" s="17"/>
      <c r="M48" s="6"/>
      <c r="N48" s="17">
        <v>2031</v>
      </c>
      <c r="O48" s="17"/>
      <c r="P48" s="29"/>
      <c r="Q48" s="30"/>
    </row>
    <row r="49" spans="2:48" ht="6.75" customHeight="1" x14ac:dyDescent="0.2">
      <c r="B49" s="309"/>
      <c r="C49" s="310"/>
      <c r="D49" s="15"/>
      <c r="E49" s="4"/>
      <c r="F49" s="7"/>
      <c r="G49" s="7"/>
      <c r="H49" s="7"/>
      <c r="I49" s="7"/>
      <c r="J49" s="7"/>
      <c r="K49" s="7"/>
      <c r="L49" s="8"/>
      <c r="M49" s="8"/>
      <c r="N49" s="7"/>
      <c r="O49" s="7"/>
      <c r="P49" s="31"/>
      <c r="Q49" s="32"/>
    </row>
    <row r="50" spans="2:48" ht="36" customHeight="1" x14ac:dyDescent="0.2">
      <c r="B50" s="273" t="s">
        <v>151</v>
      </c>
      <c r="C50" s="274"/>
      <c r="D50" s="275" t="s">
        <v>152</v>
      </c>
      <c r="E50" s="276"/>
      <c r="F50" s="276"/>
      <c r="G50" s="276"/>
      <c r="H50" s="276"/>
      <c r="I50" s="276"/>
      <c r="J50" s="276"/>
      <c r="K50" s="276"/>
      <c r="L50" s="276"/>
      <c r="M50" s="276"/>
      <c r="N50" s="276"/>
      <c r="O50" s="276"/>
      <c r="P50" s="276"/>
      <c r="Q50" s="277"/>
    </row>
    <row r="51" spans="2:48" ht="36" customHeight="1" x14ac:dyDescent="0.2">
      <c r="B51" s="273" t="s">
        <v>153</v>
      </c>
      <c r="C51" s="274"/>
      <c r="D51" s="275" t="s">
        <v>154</v>
      </c>
      <c r="E51" s="276"/>
      <c r="F51" s="276"/>
      <c r="G51" s="276"/>
      <c r="H51" s="276"/>
      <c r="I51" s="276"/>
      <c r="J51" s="276"/>
      <c r="K51" s="276"/>
      <c r="L51" s="276"/>
      <c r="M51" s="276"/>
      <c r="N51" s="276"/>
      <c r="O51" s="276"/>
      <c r="P51" s="276"/>
      <c r="Q51" s="277"/>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84" t="s">
        <v>155</v>
      </c>
      <c r="C53" s="285"/>
      <c r="D53" s="285"/>
      <c r="E53" s="285"/>
      <c r="F53" s="285"/>
      <c r="G53" s="285"/>
      <c r="H53" s="285"/>
      <c r="I53" s="285"/>
      <c r="J53" s="285"/>
      <c r="K53" s="285"/>
      <c r="L53" s="285"/>
      <c r="M53" s="285"/>
      <c r="N53" s="285"/>
      <c r="O53" s="285"/>
      <c r="P53" s="285"/>
      <c r="Q53" s="286"/>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87" t="s">
        <v>156</v>
      </c>
      <c r="C55" s="288"/>
      <c r="D55" s="288"/>
      <c r="E55" s="288"/>
      <c r="F55" s="288"/>
      <c r="G55" s="288"/>
      <c r="H55" s="288"/>
      <c r="I55" s="288"/>
      <c r="J55" s="288"/>
      <c r="K55" s="288"/>
      <c r="L55" s="288"/>
      <c r="M55" s="288"/>
      <c r="N55" s="288"/>
      <c r="O55" s="288"/>
      <c r="P55" s="288"/>
      <c r="Q55" s="289"/>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84" t="s">
        <v>157</v>
      </c>
      <c r="C57" s="285"/>
      <c r="D57" s="285"/>
      <c r="E57" s="285"/>
      <c r="F57" s="285"/>
      <c r="G57" s="285"/>
      <c r="H57" s="285"/>
      <c r="I57" s="285"/>
      <c r="J57" s="285"/>
      <c r="K57" s="285"/>
      <c r="L57" s="285"/>
      <c r="M57" s="285"/>
      <c r="N57" s="285"/>
      <c r="O57" s="285"/>
      <c r="P57" s="285"/>
      <c r="Q57" s="286"/>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90" t="s">
        <v>158</v>
      </c>
      <c r="C59" s="291"/>
      <c r="D59" s="296" t="s">
        <v>159</v>
      </c>
      <c r="E59" s="297"/>
      <c r="F59" s="298"/>
      <c r="G59" s="299"/>
      <c r="H59" s="299"/>
      <c r="I59" s="299"/>
      <c r="J59" s="300"/>
      <c r="K59" s="296" t="s">
        <v>1</v>
      </c>
      <c r="L59" s="301"/>
      <c r="M59" s="302"/>
      <c r="N59" s="299"/>
      <c r="O59" s="299"/>
      <c r="P59" s="299"/>
      <c r="Q59" s="303"/>
    </row>
    <row r="60" spans="2:48" ht="27" customHeight="1" x14ac:dyDescent="0.2">
      <c r="B60" s="292"/>
      <c r="C60" s="293"/>
      <c r="D60" s="329" t="s">
        <v>160</v>
      </c>
      <c r="E60" s="330"/>
      <c r="F60" s="278"/>
      <c r="G60" s="279"/>
      <c r="H60" s="279"/>
      <c r="I60" s="279"/>
      <c r="J60" s="280"/>
      <c r="K60" s="281" t="s">
        <v>161</v>
      </c>
      <c r="L60" s="282"/>
      <c r="M60" s="283"/>
      <c r="N60" s="279"/>
      <c r="O60" s="279"/>
      <c r="P60" s="279"/>
      <c r="Q60" s="280"/>
    </row>
    <row r="61" spans="2:48" ht="27" customHeight="1" x14ac:dyDescent="0.2">
      <c r="B61" s="294"/>
      <c r="C61" s="295"/>
      <c r="D61" s="329" t="s">
        <v>162</v>
      </c>
      <c r="E61" s="330"/>
      <c r="F61" s="278"/>
      <c r="G61" s="279"/>
      <c r="H61" s="279"/>
      <c r="I61" s="279"/>
      <c r="J61" s="331"/>
      <c r="K61" s="329" t="s">
        <v>163</v>
      </c>
      <c r="L61" s="282"/>
      <c r="M61" s="283"/>
      <c r="N61" s="279"/>
      <c r="O61" s="279"/>
      <c r="P61" s="279"/>
      <c r="Q61" s="280"/>
    </row>
    <row r="62" spans="2:48" ht="27" customHeight="1" x14ac:dyDescent="0.2">
      <c r="B62" s="327" t="s">
        <v>164</v>
      </c>
      <c r="C62" s="328"/>
      <c r="D62" s="329" t="s">
        <v>159</v>
      </c>
      <c r="E62" s="330"/>
      <c r="F62" s="278"/>
      <c r="G62" s="279"/>
      <c r="H62" s="279"/>
      <c r="I62" s="279"/>
      <c r="J62" s="280"/>
      <c r="K62" s="281" t="s">
        <v>1</v>
      </c>
      <c r="L62" s="282"/>
      <c r="M62" s="283"/>
      <c r="N62" s="279"/>
      <c r="O62" s="279"/>
      <c r="P62" s="279"/>
      <c r="Q62" s="280"/>
    </row>
    <row r="63" spans="2:48" ht="27" customHeight="1" x14ac:dyDescent="0.2">
      <c r="B63" s="292"/>
      <c r="C63" s="293"/>
      <c r="D63" s="329" t="s">
        <v>160</v>
      </c>
      <c r="E63" s="330"/>
      <c r="F63" s="278"/>
      <c r="G63" s="279"/>
      <c r="H63" s="279"/>
      <c r="I63" s="279"/>
      <c r="J63" s="280"/>
      <c r="K63" s="281" t="s">
        <v>161</v>
      </c>
      <c r="L63" s="282"/>
      <c r="M63" s="283"/>
      <c r="N63" s="279"/>
      <c r="O63" s="279"/>
      <c r="P63" s="279"/>
      <c r="Q63" s="280"/>
    </row>
    <row r="64" spans="2:48" ht="27" customHeight="1" x14ac:dyDescent="0.2">
      <c r="B64" s="294"/>
      <c r="C64" s="295"/>
      <c r="D64" s="329" t="s">
        <v>162</v>
      </c>
      <c r="E64" s="330"/>
      <c r="F64" s="278"/>
      <c r="G64" s="279"/>
      <c r="H64" s="279"/>
      <c r="I64" s="279"/>
      <c r="J64" s="280"/>
      <c r="K64" s="281" t="s">
        <v>163</v>
      </c>
      <c r="L64" s="282"/>
      <c r="M64" s="283"/>
      <c r="N64" s="279"/>
      <c r="O64" s="279"/>
      <c r="P64" s="279"/>
      <c r="Q64" s="280"/>
    </row>
    <row r="65" spans="2:17" ht="27" customHeight="1" x14ac:dyDescent="0.2">
      <c r="B65" s="319" t="s">
        <v>165</v>
      </c>
      <c r="C65" s="320"/>
      <c r="D65" s="322" t="s">
        <v>166</v>
      </c>
      <c r="E65" s="323"/>
      <c r="F65" s="323"/>
      <c r="G65" s="323"/>
      <c r="H65" s="323"/>
      <c r="I65" s="323"/>
      <c r="J65" s="323"/>
      <c r="K65" s="323"/>
      <c r="L65" s="323"/>
      <c r="M65" s="323"/>
      <c r="N65" s="323"/>
      <c r="O65" s="323"/>
      <c r="P65" s="323"/>
      <c r="Q65" s="324"/>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U82"/>
  <sheetViews>
    <sheetView showGridLines="0" view="pageBreakPreview" topLeftCell="A32" zoomScale="90" zoomScaleNormal="100" zoomScaleSheetLayoutView="90" workbookViewId="0">
      <selection activeCell="S33" sqref="S33"/>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6.14062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363" t="s">
        <v>70</v>
      </c>
      <c r="C1" s="364"/>
      <c r="D1" s="367" t="s">
        <v>167</v>
      </c>
      <c r="E1" s="368"/>
      <c r="F1" s="368"/>
      <c r="G1" s="368"/>
      <c r="H1" s="368"/>
      <c r="I1" s="368"/>
      <c r="J1" s="368"/>
      <c r="K1" s="368"/>
      <c r="L1" s="368"/>
      <c r="M1" s="368"/>
      <c r="N1" s="369"/>
      <c r="O1" s="370"/>
      <c r="P1" s="371"/>
      <c r="Q1" s="372"/>
    </row>
    <row r="2" spans="2:17" s="1" customFormat="1" ht="17.25" customHeight="1" x14ac:dyDescent="0.2">
      <c r="B2" s="365"/>
      <c r="C2" s="366"/>
      <c r="D2" s="439" t="s">
        <v>168</v>
      </c>
      <c r="E2" s="440"/>
      <c r="F2" s="440"/>
      <c r="G2" s="440"/>
      <c r="H2" s="440"/>
      <c r="I2" s="440"/>
      <c r="J2" s="440"/>
      <c r="K2" s="440"/>
      <c r="L2" s="440"/>
      <c r="M2" s="440"/>
      <c r="N2" s="441"/>
      <c r="O2" s="373"/>
      <c r="P2" s="374"/>
      <c r="Q2" s="375"/>
    </row>
    <row r="3" spans="2:17" s="1" customFormat="1" ht="17.25" customHeight="1" x14ac:dyDescent="0.2">
      <c r="B3" s="379" t="s">
        <v>73</v>
      </c>
      <c r="C3" s="380"/>
      <c r="D3" s="379" t="s">
        <v>169</v>
      </c>
      <c r="E3" s="381"/>
      <c r="F3" s="381"/>
      <c r="G3" s="381"/>
      <c r="H3" s="381"/>
      <c r="I3" s="381"/>
      <c r="J3" s="381"/>
      <c r="K3" s="381"/>
      <c r="L3" s="381"/>
      <c r="M3" s="381"/>
      <c r="N3" s="380"/>
      <c r="O3" s="379" t="s">
        <v>170</v>
      </c>
      <c r="P3" s="381"/>
      <c r="Q3" s="380"/>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84" t="s">
        <v>76</v>
      </c>
      <c r="C5" s="285"/>
      <c r="D5" s="285"/>
      <c r="E5" s="285"/>
      <c r="F5" s="285"/>
      <c r="G5" s="285"/>
      <c r="H5" s="285"/>
      <c r="I5" s="285"/>
      <c r="J5" s="285"/>
      <c r="K5" s="285"/>
      <c r="L5" s="285"/>
      <c r="M5" s="285"/>
      <c r="N5" s="285"/>
      <c r="O5" s="285"/>
      <c r="P5" s="285"/>
      <c r="Q5" s="286"/>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73" t="s">
        <v>77</v>
      </c>
      <c r="C8" s="274"/>
      <c r="D8" s="455" t="s">
        <v>171</v>
      </c>
      <c r="E8" s="455"/>
      <c r="F8" s="455"/>
      <c r="G8" s="455"/>
      <c r="H8" s="455"/>
      <c r="I8" s="455"/>
      <c r="J8" s="455"/>
      <c r="K8" s="455"/>
      <c r="L8" s="455"/>
      <c r="M8" s="455"/>
      <c r="N8" s="455"/>
      <c r="O8" s="455"/>
      <c r="P8" s="455"/>
      <c r="Q8" s="455"/>
    </row>
    <row r="9" spans="2:17" ht="40.5" customHeight="1" x14ac:dyDescent="0.2">
      <c r="B9" s="273" t="s">
        <v>79</v>
      </c>
      <c r="C9" s="274"/>
      <c r="D9" s="412" t="s">
        <v>172</v>
      </c>
      <c r="E9" s="403"/>
      <c r="F9" s="403"/>
      <c r="G9" s="403"/>
      <c r="H9" s="403"/>
      <c r="I9" s="403"/>
      <c r="J9" s="403"/>
      <c r="K9" s="403"/>
      <c r="L9" s="403"/>
      <c r="M9" s="403"/>
      <c r="N9" s="403"/>
      <c r="O9" s="403"/>
      <c r="P9" s="403"/>
      <c r="Q9" s="404"/>
    </row>
    <row r="10" spans="2:17" ht="40.5" customHeight="1" x14ac:dyDescent="0.2">
      <c r="B10" s="273" t="s">
        <v>81</v>
      </c>
      <c r="C10" s="274"/>
      <c r="D10" s="412" t="s">
        <v>173</v>
      </c>
      <c r="E10" s="403"/>
      <c r="F10" s="403"/>
      <c r="G10" s="403"/>
      <c r="H10" s="403"/>
      <c r="I10" s="403"/>
      <c r="J10" s="403"/>
      <c r="K10" s="403"/>
      <c r="L10" s="403"/>
      <c r="M10" s="403"/>
      <c r="N10" s="403"/>
      <c r="O10" s="403"/>
      <c r="P10" s="403"/>
      <c r="Q10" s="404"/>
    </row>
    <row r="11" spans="2:17" ht="40.5" customHeight="1" x14ac:dyDescent="0.2">
      <c r="B11" s="273" t="s">
        <v>83</v>
      </c>
      <c r="C11" s="274"/>
      <c r="D11" s="412" t="s">
        <v>174</v>
      </c>
      <c r="E11" s="403"/>
      <c r="F11" s="403"/>
      <c r="G11" s="403"/>
      <c r="H11" s="403"/>
      <c r="I11" s="403"/>
      <c r="J11" s="403"/>
      <c r="K11" s="403"/>
      <c r="L11" s="403"/>
      <c r="M11" s="403"/>
      <c r="N11" s="403"/>
      <c r="O11" s="403"/>
      <c r="P11" s="403"/>
      <c r="Q11" s="404"/>
    </row>
    <row r="12" spans="2:17" ht="40.5" customHeight="1" x14ac:dyDescent="0.2">
      <c r="B12" s="273" t="s">
        <v>85</v>
      </c>
      <c r="C12" s="274"/>
      <c r="D12" s="412"/>
      <c r="E12" s="403"/>
      <c r="F12" s="403"/>
      <c r="G12" s="403"/>
      <c r="H12" s="403"/>
      <c r="I12" s="403"/>
      <c r="J12" s="403"/>
      <c r="K12" s="403"/>
      <c r="L12" s="403"/>
      <c r="M12" s="403"/>
      <c r="N12" s="403"/>
      <c r="O12" s="403"/>
      <c r="P12" s="403"/>
      <c r="Q12" s="404"/>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84" t="s">
        <v>87</v>
      </c>
      <c r="C14" s="285"/>
      <c r="D14" s="285"/>
      <c r="E14" s="285"/>
      <c r="F14" s="285"/>
      <c r="G14" s="285"/>
      <c r="H14" s="285"/>
      <c r="I14" s="285"/>
      <c r="J14" s="285"/>
      <c r="K14" s="285"/>
      <c r="L14" s="285"/>
      <c r="M14" s="285"/>
      <c r="N14" s="285"/>
      <c r="O14" s="285"/>
      <c r="P14" s="285"/>
      <c r="Q14" s="286"/>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73" t="s">
        <v>88</v>
      </c>
      <c r="C16" s="274"/>
      <c r="D16" s="412" t="s">
        <v>296</v>
      </c>
      <c r="E16" s="403"/>
      <c r="F16" s="403"/>
      <c r="G16" s="403"/>
      <c r="H16" s="403"/>
      <c r="I16" s="403"/>
      <c r="J16" s="403"/>
      <c r="K16" s="404"/>
      <c r="L16" s="347" t="s">
        <v>90</v>
      </c>
      <c r="M16" s="350"/>
      <c r="N16" s="442" t="s">
        <v>48</v>
      </c>
      <c r="O16" s="442"/>
      <c r="P16" s="442"/>
      <c r="Q16" s="443"/>
    </row>
    <row r="17" spans="2:17" ht="99.95" customHeight="1" x14ac:dyDescent="0.2">
      <c r="B17" s="273" t="s">
        <v>92</v>
      </c>
      <c r="C17" s="274"/>
      <c r="D17" s="400" t="s">
        <v>175</v>
      </c>
      <c r="E17" s="401"/>
      <c r="F17" s="401"/>
      <c r="G17" s="401"/>
      <c r="H17" s="401"/>
      <c r="I17" s="401"/>
      <c r="J17" s="401"/>
      <c r="K17" s="401"/>
      <c r="L17" s="401"/>
      <c r="M17" s="401"/>
      <c r="N17" s="401"/>
      <c r="O17" s="401"/>
      <c r="P17" s="401"/>
      <c r="Q17" s="402"/>
    </row>
    <row r="18" spans="2:17" ht="49.5" customHeight="1" x14ac:dyDescent="0.2">
      <c r="B18" s="290" t="s">
        <v>94</v>
      </c>
      <c r="C18" s="307"/>
      <c r="D18" s="458" t="s">
        <v>294</v>
      </c>
      <c r="E18" s="459"/>
      <c r="F18" s="459"/>
      <c r="G18" s="459"/>
      <c r="H18" s="456" t="s">
        <v>295</v>
      </c>
      <c r="I18" s="456"/>
      <c r="J18" s="456"/>
      <c r="K18" s="456"/>
      <c r="L18" s="456"/>
      <c r="M18" s="456"/>
      <c r="N18" s="456"/>
      <c r="O18" s="456"/>
      <c r="P18" s="456"/>
      <c r="Q18" s="457"/>
    </row>
    <row r="19" spans="2:17" ht="29.45" customHeight="1" x14ac:dyDescent="0.2">
      <c r="B19" s="292"/>
      <c r="C19" s="308"/>
      <c r="D19" s="460" t="s">
        <v>176</v>
      </c>
      <c r="E19" s="461"/>
      <c r="F19" s="461"/>
      <c r="G19" s="461"/>
      <c r="H19" s="445" t="s">
        <v>177</v>
      </c>
      <c r="I19" s="445"/>
      <c r="J19" s="445"/>
      <c r="K19" s="445"/>
      <c r="L19" s="445"/>
      <c r="M19" s="445"/>
      <c r="N19" s="445"/>
      <c r="O19" s="445"/>
      <c r="P19" s="445"/>
      <c r="Q19" s="446"/>
    </row>
    <row r="20" spans="2:17" ht="42.6" customHeight="1" x14ac:dyDescent="0.2">
      <c r="B20" s="292"/>
      <c r="C20" s="308"/>
      <c r="D20" s="460" t="s">
        <v>178</v>
      </c>
      <c r="E20" s="461"/>
      <c r="F20" s="461"/>
      <c r="G20" s="461"/>
      <c r="H20" s="445" t="s">
        <v>179</v>
      </c>
      <c r="I20" s="445"/>
      <c r="J20" s="445"/>
      <c r="K20" s="445"/>
      <c r="L20" s="445"/>
      <c r="M20" s="445"/>
      <c r="N20" s="445"/>
      <c r="O20" s="445"/>
      <c r="P20" s="445"/>
      <c r="Q20" s="446"/>
    </row>
    <row r="21" spans="2:17" ht="26.45" customHeight="1" x14ac:dyDescent="0.2">
      <c r="B21" s="292"/>
      <c r="C21" s="308"/>
      <c r="D21" s="460" t="s">
        <v>180</v>
      </c>
      <c r="E21" s="461"/>
      <c r="F21" s="461"/>
      <c r="G21" s="461"/>
      <c r="H21" s="445" t="s">
        <v>181</v>
      </c>
      <c r="I21" s="445"/>
      <c r="J21" s="445"/>
      <c r="K21" s="445"/>
      <c r="L21" s="445"/>
      <c r="M21" s="445"/>
      <c r="N21" s="445"/>
      <c r="O21" s="445"/>
      <c r="P21" s="445"/>
      <c r="Q21" s="446"/>
    </row>
    <row r="22" spans="2:17" ht="42.75" customHeight="1" x14ac:dyDescent="0.2">
      <c r="B22" s="292"/>
      <c r="C22" s="308"/>
      <c r="D22" s="460" t="s">
        <v>182</v>
      </c>
      <c r="E22" s="461"/>
      <c r="F22" s="461"/>
      <c r="G22" s="461"/>
      <c r="H22" s="445" t="s">
        <v>183</v>
      </c>
      <c r="I22" s="445"/>
      <c r="J22" s="445"/>
      <c r="K22" s="445"/>
      <c r="L22" s="445"/>
      <c r="M22" s="445"/>
      <c r="N22" s="445"/>
      <c r="O22" s="445"/>
      <c r="P22" s="445"/>
      <c r="Q22" s="446"/>
    </row>
    <row r="23" spans="2:17" ht="103.5" customHeight="1" x14ac:dyDescent="0.2">
      <c r="B23" s="309"/>
      <c r="C23" s="310"/>
      <c r="D23" s="447" t="s">
        <v>301</v>
      </c>
      <c r="E23" s="448"/>
      <c r="F23" s="448"/>
      <c r="G23" s="448"/>
      <c r="H23" s="448"/>
      <c r="I23" s="448"/>
      <c r="J23" s="448"/>
      <c r="K23" s="448"/>
      <c r="L23" s="448"/>
      <c r="M23" s="448"/>
      <c r="N23" s="448"/>
      <c r="O23" s="448"/>
      <c r="P23" s="448"/>
      <c r="Q23" s="449"/>
    </row>
    <row r="24" spans="2:17" ht="45.6" customHeight="1" x14ac:dyDescent="0.2">
      <c r="B24" s="273" t="s">
        <v>96</v>
      </c>
      <c r="C24" s="274"/>
      <c r="D24" s="452" t="s">
        <v>10</v>
      </c>
      <c r="E24" s="452"/>
      <c r="F24" s="452"/>
      <c r="G24" s="450" t="s">
        <v>98</v>
      </c>
      <c r="H24" s="450"/>
      <c r="I24" s="451" t="s">
        <v>65</v>
      </c>
      <c r="J24" s="451"/>
      <c r="K24" s="451"/>
      <c r="L24" s="450" t="s">
        <v>100</v>
      </c>
      <c r="M24" s="450"/>
      <c r="N24" s="450"/>
      <c r="O24" s="451" t="s">
        <v>66</v>
      </c>
      <c r="P24" s="451"/>
      <c r="Q24" s="451"/>
    </row>
    <row r="25" spans="2:17" ht="40.5" customHeight="1" x14ac:dyDescent="0.2">
      <c r="B25" s="273" t="s">
        <v>102</v>
      </c>
      <c r="C25" s="274"/>
      <c r="D25" s="412" t="s">
        <v>45</v>
      </c>
      <c r="E25" s="403"/>
      <c r="F25" s="403"/>
      <c r="G25" s="403"/>
      <c r="H25" s="403"/>
      <c r="I25" s="404"/>
      <c r="J25" s="357" t="s">
        <v>184</v>
      </c>
      <c r="K25" s="358"/>
      <c r="L25" s="358"/>
      <c r="M25" s="403" t="s">
        <v>48</v>
      </c>
      <c r="N25" s="403"/>
      <c r="O25" s="403"/>
      <c r="P25" s="403"/>
      <c r="Q25" s="404"/>
    </row>
    <row r="26" spans="2:17" ht="40.5" customHeight="1" x14ac:dyDescent="0.2">
      <c r="B26" s="273" t="s">
        <v>106</v>
      </c>
      <c r="C26" s="274"/>
      <c r="D26" s="400" t="s">
        <v>185</v>
      </c>
      <c r="E26" s="401"/>
      <c r="F26" s="401"/>
      <c r="G26" s="401"/>
      <c r="H26" s="401"/>
      <c r="I26" s="401"/>
      <c r="J26" s="401"/>
      <c r="K26" s="402"/>
      <c r="L26" s="332" t="s">
        <v>108</v>
      </c>
      <c r="M26" s="353"/>
      <c r="N26" s="353"/>
      <c r="O26" s="403" t="s">
        <v>2</v>
      </c>
      <c r="P26" s="403"/>
      <c r="Q26" s="404"/>
    </row>
    <row r="27" spans="2:17" ht="44.25" customHeight="1" x14ac:dyDescent="0.2">
      <c r="B27" s="273" t="s">
        <v>110</v>
      </c>
      <c r="C27" s="274"/>
      <c r="D27" s="400" t="s">
        <v>185</v>
      </c>
      <c r="E27" s="401"/>
      <c r="F27" s="401"/>
      <c r="G27" s="401"/>
      <c r="H27" s="401"/>
      <c r="I27" s="401"/>
      <c r="J27" s="401"/>
      <c r="K27" s="401"/>
      <c r="L27" s="401"/>
      <c r="M27" s="401"/>
      <c r="N27" s="401"/>
      <c r="O27" s="401"/>
      <c r="P27" s="401"/>
      <c r="Q27" s="402"/>
    </row>
    <row r="28" spans="2:17" ht="40.5" customHeight="1" x14ac:dyDescent="0.2">
      <c r="B28" s="273" t="s">
        <v>112</v>
      </c>
      <c r="C28" s="274"/>
      <c r="D28" s="412" t="s">
        <v>29</v>
      </c>
      <c r="E28" s="403"/>
      <c r="F28" s="403"/>
      <c r="G28" s="353" t="s">
        <v>114</v>
      </c>
      <c r="H28" s="353"/>
      <c r="I28" s="353"/>
      <c r="J28" s="403" t="s">
        <v>29</v>
      </c>
      <c r="K28" s="403"/>
      <c r="L28" s="404"/>
      <c r="M28" s="332" t="s">
        <v>116</v>
      </c>
      <c r="N28" s="353"/>
      <c r="O28" s="403" t="s">
        <v>186</v>
      </c>
      <c r="P28" s="403"/>
      <c r="Q28" s="404"/>
    </row>
    <row r="29" spans="2:17" ht="40.5" customHeight="1" x14ac:dyDescent="0.2">
      <c r="B29" s="273" t="s">
        <v>118</v>
      </c>
      <c r="C29" s="274"/>
      <c r="D29" s="412" t="s">
        <v>29</v>
      </c>
      <c r="E29" s="403"/>
      <c r="F29" s="403"/>
      <c r="G29" s="403"/>
      <c r="H29" s="403"/>
      <c r="I29" s="403"/>
      <c r="J29" s="403"/>
      <c r="K29" s="403"/>
      <c r="L29" s="403"/>
      <c r="M29" s="403"/>
      <c r="N29" s="403"/>
      <c r="O29" s="403"/>
      <c r="P29" s="403"/>
      <c r="Q29" s="404"/>
    </row>
    <row r="30" spans="2:17" ht="156" customHeight="1" x14ac:dyDescent="0.2">
      <c r="B30" s="462" t="s">
        <v>120</v>
      </c>
      <c r="C30" s="463"/>
      <c r="D30" s="425" t="s">
        <v>302</v>
      </c>
      <c r="E30" s="426"/>
      <c r="F30" s="426"/>
      <c r="G30" s="426"/>
      <c r="H30" s="426"/>
      <c r="I30" s="426"/>
      <c r="J30" s="426"/>
      <c r="K30" s="426"/>
      <c r="L30" s="426"/>
      <c r="M30" s="426"/>
      <c r="N30" s="426"/>
      <c r="O30" s="426"/>
      <c r="P30" s="426"/>
      <c r="Q30" s="427"/>
    </row>
    <row r="31" spans="2:17" ht="190.5" customHeight="1" x14ac:dyDescent="0.2">
      <c r="B31" s="464"/>
      <c r="C31" s="465"/>
      <c r="D31" s="425" t="s">
        <v>303</v>
      </c>
      <c r="E31" s="426"/>
      <c r="F31" s="426"/>
      <c r="G31" s="426"/>
      <c r="H31" s="426"/>
      <c r="I31" s="426"/>
      <c r="J31" s="426"/>
      <c r="K31" s="426"/>
      <c r="L31" s="426"/>
      <c r="M31" s="426"/>
      <c r="N31" s="426"/>
      <c r="O31" s="426"/>
      <c r="P31" s="426"/>
      <c r="Q31" s="427"/>
    </row>
    <row r="32" spans="2:17" ht="324" customHeight="1" x14ac:dyDescent="0.2">
      <c r="B32" s="464"/>
      <c r="C32" s="465"/>
      <c r="D32" s="468" t="s">
        <v>304</v>
      </c>
      <c r="E32" s="469"/>
      <c r="F32" s="469"/>
      <c r="G32" s="469"/>
      <c r="H32" s="469"/>
      <c r="I32" s="469"/>
      <c r="J32" s="469"/>
      <c r="K32" s="469"/>
      <c r="L32" s="469"/>
      <c r="M32" s="469"/>
      <c r="N32" s="469"/>
      <c r="O32" s="469"/>
      <c r="P32" s="469"/>
      <c r="Q32" s="470"/>
    </row>
    <row r="33" spans="2:17" ht="149.25" customHeight="1" x14ac:dyDescent="0.2">
      <c r="B33" s="464"/>
      <c r="C33" s="465"/>
      <c r="D33" s="416" t="s">
        <v>317</v>
      </c>
      <c r="E33" s="417"/>
      <c r="F33" s="417"/>
      <c r="G33" s="417"/>
      <c r="H33" s="417"/>
      <c r="I33" s="417"/>
      <c r="J33" s="417"/>
      <c r="K33" s="417"/>
      <c r="L33" s="417"/>
      <c r="M33" s="417"/>
      <c r="N33" s="417"/>
      <c r="O33" s="417"/>
      <c r="P33" s="417"/>
      <c r="Q33" s="418"/>
    </row>
    <row r="34" spans="2:17" ht="199.5" customHeight="1" x14ac:dyDescent="0.2">
      <c r="B34" s="464"/>
      <c r="C34" s="465"/>
      <c r="D34" s="416" t="s">
        <v>309</v>
      </c>
      <c r="E34" s="417"/>
      <c r="F34" s="417"/>
      <c r="G34" s="417"/>
      <c r="H34" s="417"/>
      <c r="I34" s="417"/>
      <c r="J34" s="417"/>
      <c r="K34" s="417"/>
      <c r="L34" s="417"/>
      <c r="M34" s="417"/>
      <c r="N34" s="417"/>
      <c r="O34" s="417"/>
      <c r="P34" s="417"/>
      <c r="Q34" s="418"/>
    </row>
    <row r="35" spans="2:17" ht="144" customHeight="1" x14ac:dyDescent="0.2">
      <c r="B35" s="464"/>
      <c r="C35" s="465"/>
      <c r="D35" s="419" t="s">
        <v>310</v>
      </c>
      <c r="E35" s="420"/>
      <c r="F35" s="420"/>
      <c r="G35" s="420"/>
      <c r="H35" s="420"/>
      <c r="I35" s="420"/>
      <c r="J35" s="420"/>
      <c r="K35" s="420"/>
      <c r="L35" s="420"/>
      <c r="M35" s="420"/>
      <c r="N35" s="420"/>
      <c r="O35" s="420"/>
      <c r="P35" s="420"/>
      <c r="Q35" s="421"/>
    </row>
    <row r="36" spans="2:17" ht="151.5" customHeight="1" x14ac:dyDescent="0.2">
      <c r="B36" s="466"/>
      <c r="C36" s="467"/>
      <c r="D36" s="419" t="s">
        <v>311</v>
      </c>
      <c r="E36" s="420"/>
      <c r="F36" s="420"/>
      <c r="G36" s="420"/>
      <c r="H36" s="420"/>
      <c r="I36" s="420"/>
      <c r="J36" s="420"/>
      <c r="K36" s="420"/>
      <c r="L36" s="420"/>
      <c r="M36" s="420"/>
      <c r="N36" s="420"/>
      <c r="O36" s="420"/>
      <c r="P36" s="420"/>
      <c r="Q36" s="421"/>
    </row>
    <row r="37" spans="2:17" ht="20.25" customHeight="1" x14ac:dyDescent="0.2">
      <c r="B37" s="290" t="s">
        <v>122</v>
      </c>
      <c r="C37" s="307"/>
      <c r="D37" s="471"/>
      <c r="E37" s="472"/>
      <c r="F37" s="472"/>
      <c r="G37" s="315" t="s">
        <v>124</v>
      </c>
      <c r="H37" s="315"/>
      <c r="I37" s="57" t="s">
        <v>125</v>
      </c>
      <c r="J37" s="332" t="s">
        <v>126</v>
      </c>
      <c r="K37" s="333"/>
      <c r="L37" s="411" t="s">
        <v>127</v>
      </c>
      <c r="M37" s="411"/>
      <c r="N37" s="471" t="s">
        <v>187</v>
      </c>
      <c r="O37" s="472"/>
      <c r="P37" s="472"/>
      <c r="Q37" s="475"/>
    </row>
    <row r="38" spans="2:17" ht="21.75" customHeight="1" x14ac:dyDescent="0.2">
      <c r="B38" s="309"/>
      <c r="C38" s="310"/>
      <c r="D38" s="473"/>
      <c r="E38" s="474"/>
      <c r="F38" s="474"/>
      <c r="G38" s="317"/>
      <c r="H38" s="317"/>
      <c r="I38" s="9"/>
      <c r="J38" s="342"/>
      <c r="K38" s="343"/>
      <c r="L38" s="411"/>
      <c r="M38" s="411"/>
      <c r="N38" s="473"/>
      <c r="O38" s="474"/>
      <c r="P38" s="474"/>
      <c r="Q38" s="476"/>
    </row>
    <row r="39" spans="2:17" ht="3" customHeight="1" x14ac:dyDescent="0.2">
      <c r="B39" s="290" t="s">
        <v>129</v>
      </c>
      <c r="C39" s="307"/>
      <c r="D39" s="37"/>
      <c r="E39" s="36"/>
      <c r="F39" s="35"/>
      <c r="G39" s="34"/>
      <c r="H39" s="34"/>
      <c r="I39" s="33"/>
      <c r="J39" s="38"/>
      <c r="K39" s="38"/>
      <c r="L39" s="39"/>
      <c r="M39" s="39"/>
      <c r="N39" s="35"/>
      <c r="O39" s="35"/>
      <c r="P39" s="36"/>
      <c r="Q39" s="40"/>
    </row>
    <row r="40" spans="2:17" ht="16.5" customHeight="1" x14ac:dyDescent="0.2">
      <c r="B40" s="292"/>
      <c r="C40" s="308"/>
      <c r="D40" s="58">
        <v>2022</v>
      </c>
      <c r="E40" s="59">
        <v>2023</v>
      </c>
      <c r="F40" s="59">
        <v>2024</v>
      </c>
      <c r="G40" s="414">
        <v>2025</v>
      </c>
      <c r="H40" s="415"/>
      <c r="I40" s="59">
        <v>2026</v>
      </c>
      <c r="J40" s="414">
        <v>2027</v>
      </c>
      <c r="K40" s="415"/>
      <c r="L40" s="60">
        <v>2028</v>
      </c>
      <c r="M40" s="414">
        <v>2029</v>
      </c>
      <c r="N40" s="415"/>
      <c r="O40" s="59">
        <v>2030</v>
      </c>
      <c r="P40" s="453" t="s">
        <v>188</v>
      </c>
      <c r="Q40" s="454"/>
    </row>
    <row r="41" spans="2:17" ht="18" customHeight="1" x14ac:dyDescent="0.2">
      <c r="B41" s="292"/>
      <c r="C41" s="308"/>
      <c r="D41" s="41"/>
      <c r="E41" s="42"/>
      <c r="F41" s="42"/>
      <c r="G41" s="43"/>
      <c r="H41" s="43"/>
      <c r="I41" s="44"/>
      <c r="J41" s="45"/>
      <c r="K41" s="46"/>
      <c r="L41" s="47"/>
      <c r="M41" s="47"/>
      <c r="N41" s="48"/>
      <c r="O41" s="46"/>
      <c r="P41" s="49"/>
      <c r="Q41" s="50"/>
    </row>
    <row r="42" spans="2:17" ht="4.5" customHeight="1" x14ac:dyDescent="0.2">
      <c r="B42" s="309"/>
      <c r="C42" s="310"/>
      <c r="D42" s="405"/>
      <c r="E42" s="406"/>
      <c r="F42" s="406"/>
      <c r="G42" s="406"/>
      <c r="H42" s="406"/>
      <c r="I42" s="406"/>
      <c r="J42" s="406"/>
      <c r="K42" s="406"/>
      <c r="L42" s="406"/>
      <c r="M42" s="406"/>
      <c r="N42" s="406"/>
      <c r="O42" s="406"/>
      <c r="P42" s="406"/>
      <c r="Q42" s="407"/>
    </row>
    <row r="43" spans="2:17" ht="40.5" customHeight="1" x14ac:dyDescent="0.2">
      <c r="B43" s="273" t="s">
        <v>131</v>
      </c>
      <c r="C43" s="274"/>
      <c r="D43" s="412" t="s">
        <v>58</v>
      </c>
      <c r="E43" s="403"/>
      <c r="F43" s="403"/>
      <c r="G43" s="403"/>
      <c r="H43" s="403"/>
      <c r="I43" s="403"/>
      <c r="J43" s="353" t="s">
        <v>189</v>
      </c>
      <c r="K43" s="353"/>
      <c r="L43" s="353"/>
      <c r="M43" s="444" t="s">
        <v>190</v>
      </c>
      <c r="N43" s="444"/>
      <c r="O43" s="444"/>
      <c r="P43" s="444"/>
      <c r="Q43" s="343"/>
    </row>
    <row r="44" spans="2:17" ht="40.5" customHeight="1" x14ac:dyDescent="0.2">
      <c r="B44" s="273" t="s">
        <v>133</v>
      </c>
      <c r="C44" s="274"/>
      <c r="D44" s="412" t="s">
        <v>48</v>
      </c>
      <c r="E44" s="403"/>
      <c r="F44" s="403"/>
      <c r="G44" s="403"/>
      <c r="H44" s="403"/>
      <c r="I44" s="403"/>
      <c r="J44" s="403"/>
      <c r="K44" s="404"/>
      <c r="L44" s="411" t="s">
        <v>135</v>
      </c>
      <c r="M44" s="411"/>
      <c r="N44" s="412" t="s">
        <v>48</v>
      </c>
      <c r="O44" s="403"/>
      <c r="P44" s="403"/>
      <c r="Q44" s="404"/>
    </row>
    <row r="45" spans="2:17" ht="40.5" customHeight="1" x14ac:dyDescent="0.2">
      <c r="B45" s="273" t="s">
        <v>137</v>
      </c>
      <c r="C45" s="274"/>
      <c r="D45" s="412" t="s">
        <v>48</v>
      </c>
      <c r="E45" s="403"/>
      <c r="F45" s="403"/>
      <c r="G45" s="403"/>
      <c r="H45" s="403"/>
      <c r="I45" s="403"/>
      <c r="J45" s="403"/>
      <c r="K45" s="403"/>
      <c r="L45" s="403"/>
      <c r="M45" s="403"/>
      <c r="N45" s="403"/>
      <c r="O45" s="403"/>
      <c r="P45" s="403"/>
      <c r="Q45" s="404"/>
    </row>
    <row r="46" spans="2:17" ht="40.5" customHeight="1" x14ac:dyDescent="0.2">
      <c r="B46" s="273" t="s">
        <v>139</v>
      </c>
      <c r="C46" s="274"/>
      <c r="D46" s="400" t="s">
        <v>191</v>
      </c>
      <c r="E46" s="401"/>
      <c r="F46" s="401"/>
      <c r="G46" s="401"/>
      <c r="H46" s="401"/>
      <c r="I46" s="401"/>
      <c r="J46" s="401"/>
      <c r="K46" s="401"/>
      <c r="L46" s="401"/>
      <c r="M46" s="401"/>
      <c r="N46" s="401"/>
      <c r="O46" s="401"/>
      <c r="P46" s="401"/>
      <c r="Q46" s="402"/>
    </row>
    <row r="47" spans="2:17" ht="40.5" customHeight="1" x14ac:dyDescent="0.2">
      <c r="B47" s="273" t="s">
        <v>141</v>
      </c>
      <c r="C47" s="274"/>
      <c r="D47" s="412" t="s">
        <v>192</v>
      </c>
      <c r="E47" s="403"/>
      <c r="F47" s="403"/>
      <c r="G47" s="403"/>
      <c r="H47" s="403"/>
      <c r="I47" s="403"/>
      <c r="J47" s="403"/>
      <c r="K47" s="403"/>
      <c r="L47" s="403"/>
      <c r="M47" s="403"/>
      <c r="N47" s="403"/>
      <c r="O47" s="403"/>
      <c r="P47" s="403"/>
      <c r="Q47" s="404"/>
    </row>
    <row r="48" spans="2:17" ht="408.75" customHeight="1" x14ac:dyDescent="0.2">
      <c r="B48" s="290" t="s">
        <v>143</v>
      </c>
      <c r="C48" s="307"/>
      <c r="D48" s="425" t="s">
        <v>297</v>
      </c>
      <c r="E48" s="426"/>
      <c r="F48" s="426"/>
      <c r="G48" s="426"/>
      <c r="H48" s="426"/>
      <c r="I48" s="426"/>
      <c r="J48" s="426"/>
      <c r="K48" s="426"/>
      <c r="L48" s="426"/>
      <c r="M48" s="426"/>
      <c r="N48" s="426"/>
      <c r="O48" s="426"/>
      <c r="P48" s="426"/>
      <c r="Q48" s="427"/>
    </row>
    <row r="49" spans="2:21" ht="264" customHeight="1" x14ac:dyDescent="0.2">
      <c r="B49" s="292"/>
      <c r="C49" s="308"/>
      <c r="D49" s="425" t="s">
        <v>298</v>
      </c>
      <c r="E49" s="426"/>
      <c r="F49" s="426"/>
      <c r="G49" s="426"/>
      <c r="H49" s="426"/>
      <c r="I49" s="426"/>
      <c r="J49" s="426"/>
      <c r="K49" s="426"/>
      <c r="L49" s="426"/>
      <c r="M49" s="426"/>
      <c r="N49" s="426"/>
      <c r="O49" s="426"/>
      <c r="P49" s="426"/>
      <c r="Q49" s="427"/>
    </row>
    <row r="50" spans="2:21" ht="340.5" customHeight="1" x14ac:dyDescent="0.2">
      <c r="B50" s="292"/>
      <c r="C50" s="308"/>
      <c r="D50" s="428" t="s">
        <v>299</v>
      </c>
      <c r="E50" s="429"/>
      <c r="F50" s="429"/>
      <c r="G50" s="429"/>
      <c r="H50" s="429"/>
      <c r="I50" s="429"/>
      <c r="J50" s="429"/>
      <c r="K50" s="429"/>
      <c r="L50" s="429"/>
      <c r="M50" s="429"/>
      <c r="N50" s="429"/>
      <c r="O50" s="429"/>
      <c r="P50" s="429"/>
      <c r="Q50" s="430"/>
      <c r="U50" s="126"/>
    </row>
    <row r="51" spans="2:21" ht="45.75" customHeight="1" x14ac:dyDescent="0.2">
      <c r="B51" s="292"/>
      <c r="C51" s="308"/>
      <c r="D51" s="416" t="s">
        <v>300</v>
      </c>
      <c r="E51" s="417"/>
      <c r="F51" s="417"/>
      <c r="G51" s="417"/>
      <c r="H51" s="417"/>
      <c r="I51" s="417"/>
      <c r="J51" s="417"/>
      <c r="K51" s="417"/>
      <c r="L51" s="417"/>
      <c r="M51" s="417"/>
      <c r="N51" s="417"/>
      <c r="O51" s="417"/>
      <c r="P51" s="417"/>
      <c r="Q51" s="418"/>
    </row>
    <row r="52" spans="2:21" s="2" customFormat="1" ht="4.5" customHeight="1" x14ac:dyDescent="0.2">
      <c r="B52" s="61"/>
      <c r="C52" s="62"/>
      <c r="D52" s="62"/>
      <c r="E52" s="62"/>
      <c r="F52" s="62"/>
      <c r="G52" s="62"/>
      <c r="H52" s="62"/>
      <c r="I52" s="62"/>
      <c r="J52" s="62"/>
      <c r="K52" s="62"/>
      <c r="L52" s="62"/>
      <c r="M52" s="62"/>
      <c r="N52" s="62"/>
      <c r="O52" s="62"/>
      <c r="P52" s="62"/>
      <c r="Q52" s="63"/>
    </row>
    <row r="53" spans="2:21" ht="24.75" customHeight="1" x14ac:dyDescent="0.2">
      <c r="B53" s="284" t="s">
        <v>145</v>
      </c>
      <c r="C53" s="285"/>
      <c r="D53" s="285"/>
      <c r="E53" s="285"/>
      <c r="F53" s="285"/>
      <c r="G53" s="285"/>
      <c r="H53" s="285"/>
      <c r="I53" s="285"/>
      <c r="J53" s="285"/>
      <c r="K53" s="285"/>
      <c r="L53" s="285"/>
      <c r="M53" s="285"/>
      <c r="N53" s="285"/>
      <c r="O53" s="285"/>
      <c r="P53" s="285"/>
      <c r="Q53" s="286"/>
    </row>
    <row r="54" spans="2:21" s="2" customFormat="1" ht="4.5" customHeight="1" x14ac:dyDescent="0.2">
      <c r="B54" s="61"/>
      <c r="C54" s="62"/>
      <c r="D54" s="62"/>
      <c r="E54" s="62"/>
      <c r="F54" s="62"/>
      <c r="G54" s="62"/>
      <c r="H54" s="62"/>
      <c r="I54" s="62"/>
      <c r="J54" s="62"/>
      <c r="K54" s="62"/>
      <c r="L54" s="62"/>
      <c r="M54" s="62"/>
      <c r="N54" s="62"/>
      <c r="O54" s="62"/>
      <c r="P54" s="62"/>
      <c r="Q54" s="63"/>
    </row>
    <row r="55" spans="2:21" ht="40.5" customHeight="1" x14ac:dyDescent="0.2">
      <c r="B55" s="273" t="s">
        <v>146</v>
      </c>
      <c r="C55" s="274"/>
      <c r="D55" s="412"/>
      <c r="E55" s="403"/>
      <c r="F55" s="403"/>
      <c r="G55" s="403"/>
      <c r="H55" s="403"/>
      <c r="I55" s="403"/>
      <c r="J55" s="403"/>
      <c r="K55" s="403"/>
      <c r="L55" s="403"/>
      <c r="M55" s="403"/>
      <c r="N55" s="403"/>
      <c r="O55" s="403"/>
      <c r="P55" s="403"/>
      <c r="Q55" s="404"/>
    </row>
    <row r="56" spans="2:21" ht="6.75" customHeight="1" x14ac:dyDescent="0.2">
      <c r="B56" s="290" t="s">
        <v>148</v>
      </c>
      <c r="C56" s="307"/>
      <c r="D56" s="10"/>
      <c r="E56" s="11"/>
      <c r="F56" s="11"/>
      <c r="G56" s="11"/>
      <c r="H56" s="11"/>
      <c r="I56" s="11"/>
      <c r="J56" s="11"/>
      <c r="K56" s="11"/>
      <c r="L56" s="11"/>
      <c r="M56" s="11"/>
      <c r="N56" s="11"/>
      <c r="O56" s="11"/>
      <c r="P56" s="5"/>
      <c r="Q56" s="12"/>
    </row>
    <row r="57" spans="2:21" ht="17.25" customHeight="1" x14ac:dyDescent="0.2">
      <c r="B57" s="292"/>
      <c r="C57" s="308"/>
      <c r="D57" s="13"/>
      <c r="E57" s="17" t="s">
        <v>149</v>
      </c>
      <c r="F57" s="17" t="s">
        <v>150</v>
      </c>
      <c r="G57" s="6"/>
      <c r="H57" s="17" t="s">
        <v>126</v>
      </c>
      <c r="I57" s="17" t="s">
        <v>150</v>
      </c>
      <c r="J57" s="6"/>
      <c r="K57" s="17" t="s">
        <v>126</v>
      </c>
      <c r="L57" s="17" t="s">
        <v>150</v>
      </c>
      <c r="M57" s="6"/>
      <c r="N57" s="17" t="s">
        <v>126</v>
      </c>
      <c r="O57" s="17" t="s">
        <v>150</v>
      </c>
      <c r="P57" s="6"/>
      <c r="Q57" s="14"/>
    </row>
    <row r="58" spans="2:21" ht="17.25" customHeight="1" x14ac:dyDescent="0.2">
      <c r="B58" s="292"/>
      <c r="C58" s="308"/>
      <c r="D58" s="13"/>
      <c r="E58" s="17">
        <v>2000</v>
      </c>
      <c r="F58" s="17"/>
      <c r="G58" s="6"/>
      <c r="H58" s="17">
        <v>2008</v>
      </c>
      <c r="I58" s="17"/>
      <c r="J58" s="6"/>
      <c r="K58" s="17">
        <v>2016</v>
      </c>
      <c r="L58" s="17"/>
      <c r="M58" s="6"/>
      <c r="N58" s="17">
        <v>2024</v>
      </c>
      <c r="O58" s="17"/>
      <c r="P58" s="6"/>
      <c r="Q58" s="14"/>
    </row>
    <row r="59" spans="2:21" ht="17.25" customHeight="1" x14ac:dyDescent="0.2">
      <c r="B59" s="292"/>
      <c r="C59" s="308"/>
      <c r="D59" s="13"/>
      <c r="E59" s="17">
        <v>2001</v>
      </c>
      <c r="F59" s="17"/>
      <c r="G59" s="6"/>
      <c r="H59" s="17">
        <v>2009</v>
      </c>
      <c r="I59" s="17"/>
      <c r="J59" s="6"/>
      <c r="K59" s="17">
        <v>2017</v>
      </c>
      <c r="L59" s="17"/>
      <c r="M59" s="6"/>
      <c r="N59" s="17">
        <v>2025</v>
      </c>
      <c r="O59" s="17"/>
      <c r="P59" s="6"/>
      <c r="Q59" s="14"/>
    </row>
    <row r="60" spans="2:21" ht="17.25" customHeight="1" x14ac:dyDescent="0.2">
      <c r="B60" s="292"/>
      <c r="C60" s="308"/>
      <c r="D60" s="13"/>
      <c r="E60" s="17">
        <v>2002</v>
      </c>
      <c r="F60" s="17"/>
      <c r="G60" s="6"/>
      <c r="H60" s="17">
        <v>2010</v>
      </c>
      <c r="I60" s="17"/>
      <c r="J60" s="6"/>
      <c r="K60" s="17">
        <v>2018</v>
      </c>
      <c r="L60" s="17"/>
      <c r="M60" s="6"/>
      <c r="N60" s="17">
        <v>2026</v>
      </c>
      <c r="O60" s="17"/>
      <c r="P60" s="6"/>
      <c r="Q60" s="14"/>
    </row>
    <row r="61" spans="2:21" ht="17.25" customHeight="1" x14ac:dyDescent="0.2">
      <c r="B61" s="292"/>
      <c r="C61" s="308"/>
      <c r="D61" s="13"/>
      <c r="E61" s="17">
        <v>2003</v>
      </c>
      <c r="F61" s="17"/>
      <c r="G61" s="6"/>
      <c r="H61" s="17">
        <v>2011</v>
      </c>
      <c r="I61" s="17"/>
      <c r="J61" s="6"/>
      <c r="K61" s="17">
        <v>2019</v>
      </c>
      <c r="L61" s="17"/>
      <c r="M61" s="6"/>
      <c r="N61" s="17">
        <v>2027</v>
      </c>
      <c r="O61" s="17"/>
      <c r="P61" s="6"/>
      <c r="Q61" s="14"/>
    </row>
    <row r="62" spans="2:21" ht="17.25" customHeight="1" x14ac:dyDescent="0.2">
      <c r="B62" s="292"/>
      <c r="C62" s="308"/>
      <c r="D62" s="13"/>
      <c r="E62" s="17">
        <v>2004</v>
      </c>
      <c r="F62" s="17"/>
      <c r="G62" s="6"/>
      <c r="H62" s="17">
        <v>2012</v>
      </c>
      <c r="I62" s="17"/>
      <c r="J62" s="6"/>
      <c r="K62" s="17">
        <v>2020</v>
      </c>
      <c r="L62" s="17"/>
      <c r="M62" s="6"/>
      <c r="N62" s="17">
        <v>2028</v>
      </c>
      <c r="O62" s="17"/>
      <c r="P62" s="6"/>
      <c r="Q62" s="14"/>
    </row>
    <row r="63" spans="2:21" ht="17.25" customHeight="1" x14ac:dyDescent="0.2">
      <c r="B63" s="292"/>
      <c r="C63" s="308"/>
      <c r="D63" s="13"/>
      <c r="E63" s="17">
        <v>2005</v>
      </c>
      <c r="F63" s="17"/>
      <c r="G63" s="6"/>
      <c r="H63" s="17">
        <v>2013</v>
      </c>
      <c r="I63" s="17"/>
      <c r="J63" s="6"/>
      <c r="K63" s="17">
        <v>2021</v>
      </c>
      <c r="L63" s="17"/>
      <c r="M63" s="6"/>
      <c r="N63" s="17">
        <v>2029</v>
      </c>
      <c r="O63" s="17"/>
      <c r="P63" s="6"/>
      <c r="Q63" s="14"/>
    </row>
    <row r="64" spans="2:21" ht="17.25" customHeight="1" x14ac:dyDescent="0.2">
      <c r="B64" s="292"/>
      <c r="C64" s="308"/>
      <c r="D64" s="13"/>
      <c r="E64" s="17">
        <v>2006</v>
      </c>
      <c r="F64" s="17"/>
      <c r="G64" s="6"/>
      <c r="H64" s="17">
        <v>2014</v>
      </c>
      <c r="I64" s="17"/>
      <c r="J64" s="6"/>
      <c r="K64" s="17">
        <v>2022</v>
      </c>
      <c r="L64" s="17"/>
      <c r="M64" s="6"/>
      <c r="N64" s="17">
        <v>2030</v>
      </c>
      <c r="O64" s="17"/>
      <c r="P64" s="6"/>
      <c r="Q64" s="14"/>
    </row>
    <row r="65" spans="2:17" ht="17.25" customHeight="1" x14ac:dyDescent="0.2">
      <c r="B65" s="292"/>
      <c r="C65" s="308"/>
      <c r="D65" s="13"/>
      <c r="E65" s="17">
        <v>2007</v>
      </c>
      <c r="F65" s="17"/>
      <c r="G65" s="6"/>
      <c r="H65" s="17">
        <v>2015</v>
      </c>
      <c r="I65" s="17"/>
      <c r="J65" s="6"/>
      <c r="K65" s="17">
        <v>2023</v>
      </c>
      <c r="L65" s="17"/>
      <c r="M65" s="6"/>
      <c r="N65" s="17">
        <v>2031</v>
      </c>
      <c r="O65" s="17"/>
      <c r="P65" s="6"/>
      <c r="Q65" s="14"/>
    </row>
    <row r="66" spans="2:17" ht="6.75" customHeight="1" x14ac:dyDescent="0.2">
      <c r="B66" s="309"/>
      <c r="C66" s="310"/>
      <c r="D66" s="15"/>
      <c r="E66" s="4"/>
      <c r="F66" s="7"/>
      <c r="G66" s="7"/>
      <c r="H66" s="7"/>
      <c r="I66" s="7"/>
      <c r="J66" s="7"/>
      <c r="K66" s="7"/>
      <c r="L66" s="8"/>
      <c r="M66" s="8"/>
      <c r="N66" s="7"/>
      <c r="O66" s="7"/>
      <c r="P66" s="7"/>
      <c r="Q66" s="16"/>
    </row>
    <row r="67" spans="2:17" ht="36" customHeight="1" x14ac:dyDescent="0.2">
      <c r="B67" s="273" t="s">
        <v>151</v>
      </c>
      <c r="C67" s="274"/>
      <c r="D67" s="412" t="s">
        <v>29</v>
      </c>
      <c r="E67" s="403"/>
      <c r="F67" s="403"/>
      <c r="G67" s="403"/>
      <c r="H67" s="403"/>
      <c r="I67" s="403"/>
      <c r="J67" s="403"/>
      <c r="K67" s="403"/>
      <c r="L67" s="403"/>
      <c r="M67" s="403"/>
      <c r="N67" s="403"/>
      <c r="O67" s="403"/>
      <c r="P67" s="403"/>
      <c r="Q67" s="404"/>
    </row>
    <row r="68" spans="2:17" ht="36" customHeight="1" x14ac:dyDescent="0.2">
      <c r="B68" s="424" t="s">
        <v>153</v>
      </c>
      <c r="C68" s="424"/>
      <c r="D68" s="408" t="s">
        <v>193</v>
      </c>
      <c r="E68" s="409"/>
      <c r="F68" s="409"/>
      <c r="G68" s="409"/>
      <c r="H68" s="409"/>
      <c r="I68" s="409"/>
      <c r="J68" s="409"/>
      <c r="K68" s="409"/>
      <c r="L68" s="409"/>
      <c r="M68" s="409"/>
      <c r="N68" s="409"/>
      <c r="O68" s="409"/>
      <c r="P68" s="409"/>
      <c r="Q68" s="410"/>
    </row>
    <row r="69" spans="2:17" s="2" customFormat="1" ht="4.5" customHeight="1" x14ac:dyDescent="0.2">
      <c r="B69" s="422"/>
      <c r="C69" s="423"/>
      <c r="D69" s="423"/>
      <c r="E69" s="423"/>
      <c r="F69" s="423"/>
      <c r="G69" s="423"/>
      <c r="H69" s="423"/>
      <c r="I69" s="423"/>
      <c r="J69" s="423"/>
      <c r="K69" s="423"/>
      <c r="L69" s="423"/>
      <c r="M69" s="423"/>
      <c r="N69" s="423"/>
      <c r="O69" s="423"/>
      <c r="P69" s="423"/>
      <c r="Q69" s="423"/>
    </row>
    <row r="70" spans="2:17" ht="24.75" customHeight="1" x14ac:dyDescent="0.2">
      <c r="B70" s="284" t="s">
        <v>155</v>
      </c>
      <c r="C70" s="285"/>
      <c r="D70" s="285"/>
      <c r="E70" s="285"/>
      <c r="F70" s="285"/>
      <c r="G70" s="285"/>
      <c r="H70" s="285"/>
      <c r="I70" s="285"/>
      <c r="J70" s="285"/>
      <c r="K70" s="285"/>
      <c r="L70" s="285"/>
      <c r="M70" s="285"/>
      <c r="N70" s="285"/>
      <c r="O70" s="285"/>
      <c r="P70" s="285"/>
      <c r="Q70" s="286"/>
    </row>
    <row r="71" spans="2:17" s="2" customFormat="1" ht="4.5" customHeight="1" x14ac:dyDescent="0.2">
      <c r="B71" s="64"/>
      <c r="C71" s="65"/>
      <c r="D71" s="65"/>
      <c r="E71" s="65"/>
      <c r="F71" s="65"/>
      <c r="G71" s="65"/>
      <c r="H71" s="65"/>
      <c r="I71" s="65"/>
      <c r="J71" s="65"/>
      <c r="K71" s="65"/>
      <c r="L71" s="65"/>
      <c r="M71" s="65"/>
      <c r="N71" s="65"/>
      <c r="O71" s="65"/>
      <c r="P71" s="65"/>
      <c r="Q71" s="66"/>
    </row>
    <row r="72" spans="2:17" ht="58.5" customHeight="1" x14ac:dyDescent="0.2">
      <c r="B72" s="413"/>
      <c r="C72" s="413"/>
      <c r="D72" s="413"/>
      <c r="E72" s="413"/>
      <c r="F72" s="413"/>
      <c r="G72" s="413"/>
      <c r="H72" s="413"/>
      <c r="I72" s="413"/>
      <c r="J72" s="413"/>
      <c r="K72" s="413"/>
      <c r="L72" s="413"/>
      <c r="M72" s="413"/>
      <c r="N72" s="413"/>
      <c r="O72" s="413"/>
      <c r="P72" s="413"/>
      <c r="Q72" s="413"/>
    </row>
    <row r="73" spans="2:17" s="2" customFormat="1" ht="4.5" customHeight="1" x14ac:dyDescent="0.2">
      <c r="B73" s="67"/>
      <c r="C73" s="68"/>
      <c r="D73" s="68"/>
      <c r="E73" s="68"/>
      <c r="F73" s="68"/>
      <c r="G73" s="68"/>
      <c r="H73" s="68"/>
      <c r="I73" s="68"/>
      <c r="J73" s="68"/>
      <c r="K73" s="68"/>
      <c r="L73" s="68"/>
      <c r="M73" s="68"/>
      <c r="N73" s="68"/>
      <c r="O73" s="68"/>
      <c r="P73" s="68"/>
      <c r="Q73" s="69"/>
    </row>
    <row r="74" spans="2:17" ht="24.75" customHeight="1" x14ac:dyDescent="0.2">
      <c r="B74" s="284" t="s">
        <v>157</v>
      </c>
      <c r="C74" s="285"/>
      <c r="D74" s="285"/>
      <c r="E74" s="285"/>
      <c r="F74" s="285"/>
      <c r="G74" s="285"/>
      <c r="H74" s="285"/>
      <c r="I74" s="285"/>
      <c r="J74" s="285"/>
      <c r="K74" s="285"/>
      <c r="L74" s="285"/>
      <c r="M74" s="285"/>
      <c r="N74" s="285"/>
      <c r="O74" s="285"/>
      <c r="P74" s="285"/>
      <c r="Q74" s="286"/>
    </row>
    <row r="75" spans="2:17" s="2" customFormat="1" ht="4.5" customHeight="1" x14ac:dyDescent="0.2">
      <c r="B75" s="64"/>
      <c r="C75" s="65"/>
      <c r="D75" s="65"/>
      <c r="E75" s="65"/>
      <c r="F75" s="65"/>
      <c r="G75" s="65"/>
      <c r="H75" s="65"/>
      <c r="I75" s="65"/>
      <c r="J75" s="65"/>
      <c r="K75" s="65"/>
      <c r="L75" s="65"/>
      <c r="M75" s="65"/>
      <c r="N75" s="65"/>
      <c r="O75" s="65"/>
      <c r="P75" s="65"/>
      <c r="Q75" s="66"/>
    </row>
    <row r="76" spans="2:17" ht="27" customHeight="1" x14ac:dyDescent="0.2">
      <c r="B76" s="290" t="s">
        <v>158</v>
      </c>
      <c r="C76" s="433"/>
      <c r="D76" s="393" t="s">
        <v>159</v>
      </c>
      <c r="E76" s="394"/>
      <c r="F76" s="385" t="s">
        <v>194</v>
      </c>
      <c r="G76" s="386"/>
      <c r="H76" s="386"/>
      <c r="I76" s="386"/>
      <c r="J76" s="397"/>
      <c r="K76" s="393" t="s">
        <v>1</v>
      </c>
      <c r="L76" s="394"/>
      <c r="M76" s="385" t="s">
        <v>172</v>
      </c>
      <c r="N76" s="386"/>
      <c r="O76" s="386"/>
      <c r="P76" s="386"/>
      <c r="Q76" s="387"/>
    </row>
    <row r="77" spans="2:17" ht="27" customHeight="1" x14ac:dyDescent="0.2">
      <c r="B77" s="292"/>
      <c r="C77" s="434"/>
      <c r="D77" s="435" t="s">
        <v>160</v>
      </c>
      <c r="E77" s="436"/>
      <c r="F77" s="398" t="s">
        <v>195</v>
      </c>
      <c r="G77" s="398"/>
      <c r="H77" s="398"/>
      <c r="I77" s="398"/>
      <c r="J77" s="399"/>
      <c r="K77" s="395" t="s">
        <v>161</v>
      </c>
      <c r="L77" s="396"/>
      <c r="M77" s="388" t="s">
        <v>196</v>
      </c>
      <c r="N77" s="383"/>
      <c r="O77" s="383"/>
      <c r="P77" s="383"/>
      <c r="Q77" s="389"/>
    </row>
    <row r="78" spans="2:17" ht="27" customHeight="1" x14ac:dyDescent="0.2">
      <c r="B78" s="292"/>
      <c r="C78" s="434"/>
      <c r="D78" s="435" t="s">
        <v>162</v>
      </c>
      <c r="E78" s="436"/>
      <c r="F78" s="383" t="s">
        <v>197</v>
      </c>
      <c r="G78" s="383"/>
      <c r="H78" s="383"/>
      <c r="I78" s="383"/>
      <c r="J78" s="384"/>
      <c r="K78" s="395" t="s">
        <v>163</v>
      </c>
      <c r="L78" s="396"/>
      <c r="M78" s="390">
        <v>6013323400</v>
      </c>
      <c r="N78" s="391"/>
      <c r="O78" s="391"/>
      <c r="P78" s="391"/>
      <c r="Q78" s="392"/>
    </row>
    <row r="79" spans="2:17" ht="27" customHeight="1" x14ac:dyDescent="0.2">
      <c r="B79" s="437" t="s">
        <v>164</v>
      </c>
      <c r="C79" s="438"/>
      <c r="D79" s="435" t="s">
        <v>159</v>
      </c>
      <c r="E79" s="436"/>
      <c r="F79" s="382"/>
      <c r="G79" s="383"/>
      <c r="H79" s="383"/>
      <c r="I79" s="383"/>
      <c r="J79" s="384"/>
      <c r="K79" s="395" t="s">
        <v>1</v>
      </c>
      <c r="L79" s="396"/>
      <c r="M79" s="390"/>
      <c r="N79" s="391"/>
      <c r="O79" s="391"/>
      <c r="P79" s="391"/>
      <c r="Q79" s="392"/>
    </row>
    <row r="80" spans="2:17" ht="27" customHeight="1" x14ac:dyDescent="0.2">
      <c r="B80" s="292"/>
      <c r="C80" s="434"/>
      <c r="D80" s="395" t="s">
        <v>160</v>
      </c>
      <c r="E80" s="396"/>
      <c r="F80" s="382"/>
      <c r="G80" s="383"/>
      <c r="H80" s="383"/>
      <c r="I80" s="383"/>
      <c r="J80" s="384"/>
      <c r="K80" s="395" t="s">
        <v>161</v>
      </c>
      <c r="L80" s="396"/>
      <c r="M80" s="390"/>
      <c r="N80" s="391"/>
      <c r="O80" s="391"/>
      <c r="P80" s="391"/>
      <c r="Q80" s="392"/>
    </row>
    <row r="81" spans="2:17" ht="27" customHeight="1" x14ac:dyDescent="0.2">
      <c r="B81" s="292"/>
      <c r="C81" s="434"/>
      <c r="D81" s="395" t="s">
        <v>162</v>
      </c>
      <c r="E81" s="396"/>
      <c r="F81" s="383" t="s">
        <v>197</v>
      </c>
      <c r="G81" s="383"/>
      <c r="H81" s="383"/>
      <c r="I81" s="383"/>
      <c r="J81" s="384"/>
      <c r="K81" s="395" t="s">
        <v>163</v>
      </c>
      <c r="L81" s="396"/>
      <c r="M81" s="390">
        <v>6013323400</v>
      </c>
      <c r="N81" s="391"/>
      <c r="O81" s="391"/>
      <c r="P81" s="391"/>
      <c r="Q81" s="392"/>
    </row>
    <row r="82" spans="2:17" ht="27" customHeight="1" x14ac:dyDescent="0.2">
      <c r="B82" s="431" t="s">
        <v>165</v>
      </c>
      <c r="C82" s="432"/>
      <c r="D82" s="56"/>
      <c r="E82" s="53"/>
      <c r="F82" s="54"/>
      <c r="G82" s="54"/>
      <c r="H82" s="54"/>
      <c r="I82" s="54"/>
      <c r="J82" s="54"/>
      <c r="K82" s="54"/>
      <c r="L82" s="54"/>
      <c r="M82" s="53"/>
      <c r="N82" s="53"/>
      <c r="O82" s="53"/>
      <c r="P82" s="53"/>
      <c r="Q82" s="55"/>
    </row>
  </sheetData>
  <mergeCells count="140">
    <mergeCell ref="B30:C36"/>
    <mergeCell ref="D32:Q32"/>
    <mergeCell ref="B37:C38"/>
    <mergeCell ref="D37:F38"/>
    <mergeCell ref="G37:H38"/>
    <mergeCell ref="J37:K37"/>
    <mergeCell ref="J38:K38"/>
    <mergeCell ref="L37:M38"/>
    <mergeCell ref="B43:C43"/>
    <mergeCell ref="N37:Q38"/>
    <mergeCell ref="D36:Q36"/>
    <mergeCell ref="D33:Q33"/>
    <mergeCell ref="B8:C8"/>
    <mergeCell ref="D8:Q8"/>
    <mergeCell ref="D16:K16"/>
    <mergeCell ref="D17:Q17"/>
    <mergeCell ref="H19:Q19"/>
    <mergeCell ref="H20:Q20"/>
    <mergeCell ref="D9:Q9"/>
    <mergeCell ref="D10:Q10"/>
    <mergeCell ref="D11:Q11"/>
    <mergeCell ref="D12:Q12"/>
    <mergeCell ref="B18:C23"/>
    <mergeCell ref="H18:Q18"/>
    <mergeCell ref="D18:G18"/>
    <mergeCell ref="D19:G19"/>
    <mergeCell ref="D20:G20"/>
    <mergeCell ref="D21:G21"/>
    <mergeCell ref="D22:G22"/>
    <mergeCell ref="D26:K26"/>
    <mergeCell ref="D27:Q27"/>
    <mergeCell ref="D43:I43"/>
    <mergeCell ref="J43:L43"/>
    <mergeCell ref="M43:Q43"/>
    <mergeCell ref="H22:Q22"/>
    <mergeCell ref="D23:Q23"/>
    <mergeCell ref="H21:Q21"/>
    <mergeCell ref="J25:L25"/>
    <mergeCell ref="G24:H24"/>
    <mergeCell ref="O24:Q24"/>
    <mergeCell ref="L24:N24"/>
    <mergeCell ref="I24:K24"/>
    <mergeCell ref="D24:F24"/>
    <mergeCell ref="D29:Q29"/>
    <mergeCell ref="J28:L28"/>
    <mergeCell ref="M28:N28"/>
    <mergeCell ref="O28:Q28"/>
    <mergeCell ref="D28:F28"/>
    <mergeCell ref="G28:I28"/>
    <mergeCell ref="P40:Q40"/>
    <mergeCell ref="D30:Q30"/>
    <mergeCell ref="D31:Q31"/>
    <mergeCell ref="O1:Q2"/>
    <mergeCell ref="D1:N1"/>
    <mergeCell ref="D2:N2"/>
    <mergeCell ref="D3:N3"/>
    <mergeCell ref="B25:C25"/>
    <mergeCell ref="B26:C26"/>
    <mergeCell ref="B27:C27"/>
    <mergeCell ref="B28:C28"/>
    <mergeCell ref="B10:C10"/>
    <mergeCell ref="B11:C11"/>
    <mergeCell ref="B16:C16"/>
    <mergeCell ref="B17:C17"/>
    <mergeCell ref="B24:C24"/>
    <mergeCell ref="B12:C12"/>
    <mergeCell ref="B14:Q14"/>
    <mergeCell ref="L16:M16"/>
    <mergeCell ref="N16:Q16"/>
    <mergeCell ref="B1:C2"/>
    <mergeCell ref="B3:C3"/>
    <mergeCell ref="B5:Q5"/>
    <mergeCell ref="O3:Q3"/>
    <mergeCell ref="L26:N26"/>
    <mergeCell ref="B9:C9"/>
    <mergeCell ref="D25:I25"/>
    <mergeCell ref="B82:C82"/>
    <mergeCell ref="B76:C78"/>
    <mergeCell ref="D76:E76"/>
    <mergeCell ref="D77:E77"/>
    <mergeCell ref="D78:E78"/>
    <mergeCell ref="B79:C81"/>
    <mergeCell ref="D79:E79"/>
    <mergeCell ref="D80:E80"/>
    <mergeCell ref="D81:E81"/>
    <mergeCell ref="B69:Q69"/>
    <mergeCell ref="B56:C66"/>
    <mergeCell ref="B68:C68"/>
    <mergeCell ref="B67:C67"/>
    <mergeCell ref="D67:Q67"/>
    <mergeCell ref="B47:C47"/>
    <mergeCell ref="D47:Q47"/>
    <mergeCell ref="B46:C46"/>
    <mergeCell ref="B53:Q53"/>
    <mergeCell ref="D48:Q48"/>
    <mergeCell ref="D51:Q51"/>
    <mergeCell ref="D50:Q50"/>
    <mergeCell ref="D49:Q49"/>
    <mergeCell ref="B48:C51"/>
    <mergeCell ref="B44:C44"/>
    <mergeCell ref="B45:C45"/>
    <mergeCell ref="D46:Q46"/>
    <mergeCell ref="B74:Q74"/>
    <mergeCell ref="O26:Q26"/>
    <mergeCell ref="M25:Q25"/>
    <mergeCell ref="B39:C42"/>
    <mergeCell ref="D42:Q42"/>
    <mergeCell ref="F79:J79"/>
    <mergeCell ref="B29:C29"/>
    <mergeCell ref="D68:Q68"/>
    <mergeCell ref="L44:M44"/>
    <mergeCell ref="N44:Q44"/>
    <mergeCell ref="D44:K44"/>
    <mergeCell ref="B72:Q72"/>
    <mergeCell ref="B70:Q70"/>
    <mergeCell ref="B55:C55"/>
    <mergeCell ref="D55:Q55"/>
    <mergeCell ref="J40:K40"/>
    <mergeCell ref="G40:H40"/>
    <mergeCell ref="M40:N40"/>
    <mergeCell ref="D45:Q45"/>
    <mergeCell ref="D34:Q34"/>
    <mergeCell ref="D35:Q35"/>
    <mergeCell ref="F80:J80"/>
    <mergeCell ref="F81:J81"/>
    <mergeCell ref="M76:Q76"/>
    <mergeCell ref="M77:Q77"/>
    <mergeCell ref="M78:Q78"/>
    <mergeCell ref="M79:Q79"/>
    <mergeCell ref="M80:Q80"/>
    <mergeCell ref="M81:Q81"/>
    <mergeCell ref="K76:L76"/>
    <mergeCell ref="K77:L77"/>
    <mergeCell ref="K78:L78"/>
    <mergeCell ref="K79:L79"/>
    <mergeCell ref="K80:L80"/>
    <mergeCell ref="K81:L81"/>
    <mergeCell ref="F76:J76"/>
    <mergeCell ref="F78:J78"/>
    <mergeCell ref="F77:J77"/>
  </mergeCells>
  <phoneticPr fontId="6" type="noConversion"/>
  <dataValidations count="7">
    <dataValidation type="list" allowBlank="1" showInputMessage="1" showErrorMessage="1" sqref="D24" xr:uid="{38BAB6EA-B7F3-4C68-93BA-F53DA43817CC}">
      <formula1>tipo</formula1>
    </dataValidation>
    <dataValidation type="list" allowBlank="1" showInputMessage="1" showErrorMessage="1" sqref="D67:Q67 D28:D29 J28:L29" xr:uid="{14D94359-D286-4FDD-A14C-5F5879448438}">
      <formula1>periodicidad</formula1>
    </dataValidation>
    <dataValidation type="list" allowBlank="1" showInputMessage="1" showErrorMessage="1" sqref="D25:I25" xr:uid="{A53FE88C-E67F-4B4E-AC6D-3CAF1408D9B7}">
      <formula1>tipounidad</formula1>
    </dataValidation>
    <dataValidation type="list" allowBlank="1" showInputMessage="1" showErrorMessage="1" sqref="N44:Q44" xr:uid="{231EB137-6C98-4DB3-BEA4-DEE389DD8D9F}">
      <formula1>enfoque</formula1>
    </dataValidation>
    <dataValidation type="list" allowBlank="1" showInputMessage="1" showErrorMessage="1" sqref="D43" xr:uid="{7B6D57EE-384A-4BCE-8439-6B7E6F3ECCFD}">
      <formula1>Desagregaci</formula1>
    </dataValidation>
    <dataValidation type="list" allowBlank="1" showInputMessage="1" showErrorMessage="1" sqref="I24:K24" xr:uid="{45CFC758-CDE0-4B80-9298-38F542FF80AA}">
      <formula1>acumula</formula1>
    </dataValidation>
    <dataValidation type="list" allowBlank="1" showInputMessage="1" showErrorMessage="1" sqref="O24:Q24" xr:uid="{3D1F3486-9FFA-4787-82B0-C7113CCDCD1B}">
      <formula1>orienta</formula1>
    </dataValidation>
  </dataValidations>
  <hyperlinks>
    <hyperlink ref="D68" r:id="rId1" display="http://www.minambiente.gov.co/" xr:uid="{D3ED9A20-410C-4295-B216-5D1110A7CB0F}"/>
    <hyperlink ref="M77" r:id="rId2" xr:uid="{FA353FD1-2366-4919-A264-C3259F889F22}"/>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O26:Q26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03E9A-3711-40B8-8AF0-53FF3347F953}">
  <sheetPr>
    <tabColor theme="9" tint="-0.249977111117893"/>
  </sheetPr>
  <dimension ref="A1:DM79"/>
  <sheetViews>
    <sheetView showGridLines="0" tabSelected="1" zoomScale="80" zoomScaleNormal="80" workbookViewId="0">
      <selection activeCell="H9" sqref="H9"/>
    </sheetView>
  </sheetViews>
  <sheetFormatPr baseColWidth="10" defaultColWidth="10.7109375" defaultRowHeight="15" x14ac:dyDescent="0.25"/>
  <cols>
    <col min="1" max="1" width="1.85546875" style="75" customWidth="1"/>
    <col min="2" max="2" width="14.42578125" style="75" customWidth="1"/>
    <col min="3" max="3" width="5" style="85" bestFit="1" customWidth="1"/>
    <col min="4" max="4" width="39.7109375" style="75" customWidth="1"/>
    <col min="5" max="5" width="26.7109375" style="75" customWidth="1"/>
    <col min="6" max="6" width="22.140625" style="75" customWidth="1"/>
    <col min="7" max="7" width="16.42578125" style="75" customWidth="1"/>
    <col min="8" max="8" width="10.140625" style="75" customWidth="1"/>
    <col min="9" max="15" width="8.7109375" style="75" customWidth="1"/>
    <col min="16" max="27" width="6.7109375" style="75" customWidth="1"/>
    <col min="28" max="28" width="10.140625" style="75" customWidth="1"/>
    <col min="29" max="29" width="10.7109375" style="75" customWidth="1"/>
    <col min="30" max="31" width="7.140625" style="75" customWidth="1"/>
    <col min="32" max="32" width="12.5703125" style="75" customWidth="1"/>
    <col min="33" max="33" width="9.42578125" style="75" customWidth="1"/>
    <col min="34" max="34" width="9.85546875" style="75" customWidth="1"/>
    <col min="35" max="35" width="11.28515625" style="75" customWidth="1"/>
    <col min="36" max="36" width="9.7109375" style="75" customWidth="1"/>
    <col min="37" max="42" width="10.7109375" style="75"/>
    <col min="43" max="43" width="15.140625" style="75" customWidth="1"/>
    <col min="44" max="44" width="10.7109375" style="75"/>
    <col min="45" max="45" width="15.7109375" style="75" customWidth="1"/>
    <col min="46" max="46" width="4.140625" style="75" customWidth="1"/>
    <col min="47" max="47" width="3.42578125" style="75" customWidth="1"/>
    <col min="48" max="16384" width="10.7109375" style="75"/>
  </cols>
  <sheetData>
    <row r="1" spans="1:117" s="71" customFormat="1" ht="121.5" customHeight="1" thickBot="1" x14ac:dyDescent="0.25">
      <c r="A1" s="264"/>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c r="AB1" s="265"/>
      <c r="AC1" s="265"/>
      <c r="AD1" s="265"/>
      <c r="AE1" s="265"/>
      <c r="AF1" s="265"/>
      <c r="AG1" s="265"/>
      <c r="AH1" s="265"/>
      <c r="AI1" s="265"/>
      <c r="AJ1" s="265"/>
      <c r="AK1" s="265"/>
      <c r="AL1" s="265"/>
      <c r="AM1" s="265"/>
      <c r="AN1" s="265"/>
      <c r="AO1" s="265"/>
      <c r="AP1" s="265"/>
      <c r="AQ1" s="265"/>
      <c r="AR1" s="265"/>
      <c r="AS1" s="265"/>
      <c r="AT1" s="268"/>
      <c r="AU1" s="70"/>
    </row>
    <row r="2" spans="1:117" s="73" customFormat="1" ht="16.5" thickBot="1" x14ac:dyDescent="0.25">
      <c r="A2" s="266">
        <f>'[1]Datos Generales'!C5</f>
        <v>0</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c r="AR2" s="267"/>
      <c r="AS2" s="267"/>
      <c r="AT2" s="269"/>
      <c r="AU2" s="72"/>
    </row>
    <row r="3" spans="1:117" s="73" customFormat="1" ht="16.5" customHeight="1" thickBot="1" x14ac:dyDescent="0.25">
      <c r="A3" s="595" t="s">
        <v>324</v>
      </c>
      <c r="B3" s="596"/>
      <c r="C3" s="596"/>
      <c r="D3" s="596"/>
      <c r="E3" s="596"/>
      <c r="F3" s="596"/>
      <c r="G3" s="596"/>
      <c r="H3" s="596"/>
      <c r="I3" s="596"/>
      <c r="J3" s="596"/>
      <c r="K3" s="596"/>
      <c r="L3" s="596"/>
      <c r="M3" s="596"/>
      <c r="N3" s="596"/>
      <c r="O3" s="596"/>
      <c r="P3" s="596"/>
      <c r="Q3" s="596"/>
      <c r="R3" s="596"/>
      <c r="S3" s="596"/>
      <c r="T3" s="596"/>
      <c r="U3" s="596"/>
      <c r="V3" s="596"/>
      <c r="W3" s="596"/>
      <c r="X3" s="596"/>
      <c r="Y3" s="596"/>
      <c r="Z3" s="596"/>
      <c r="AA3" s="596"/>
      <c r="AB3" s="596"/>
      <c r="AC3" s="596"/>
      <c r="AD3" s="596"/>
      <c r="AE3" s="596"/>
      <c r="AF3" s="596"/>
      <c r="AG3" s="596"/>
      <c r="AH3" s="596"/>
      <c r="AI3" s="596"/>
      <c r="AJ3" s="596"/>
      <c r="AK3" s="596"/>
      <c r="AL3" s="596"/>
      <c r="AM3" s="596"/>
      <c r="AN3" s="596"/>
      <c r="AO3" s="596"/>
      <c r="AP3" s="596"/>
      <c r="AQ3" s="596"/>
      <c r="AR3" s="596"/>
      <c r="AS3" s="596"/>
      <c r="AT3" s="597"/>
      <c r="AU3" s="72"/>
    </row>
    <row r="4" spans="1:117" s="73" customFormat="1" ht="16.5" customHeight="1" thickBot="1" x14ac:dyDescent="0.25">
      <c r="A4" s="598" t="s">
        <v>198</v>
      </c>
      <c r="B4" s="599"/>
      <c r="C4" s="599"/>
      <c r="D4" s="599"/>
      <c r="E4" s="599"/>
      <c r="F4" s="599"/>
      <c r="G4" s="599"/>
      <c r="H4" s="599"/>
      <c r="I4" s="599"/>
      <c r="J4" s="599"/>
      <c r="K4" s="599"/>
      <c r="L4" s="599"/>
      <c r="M4" s="599"/>
      <c r="N4" s="599"/>
      <c r="O4" s="599"/>
      <c r="P4" s="599"/>
      <c r="Q4" s="599"/>
      <c r="R4" s="599"/>
      <c r="S4" s="599"/>
      <c r="T4" s="599"/>
      <c r="U4" s="599"/>
      <c r="V4" s="599"/>
      <c r="W4" s="599"/>
      <c r="X4" s="599"/>
      <c r="Y4" s="599"/>
      <c r="Z4" s="599"/>
      <c r="AA4" s="599"/>
      <c r="AB4" s="599"/>
      <c r="AC4" s="599"/>
      <c r="AD4" s="599"/>
      <c r="AE4" s="599"/>
      <c r="AF4" s="599"/>
      <c r="AG4" s="599"/>
      <c r="AH4" s="599"/>
      <c r="AI4" s="599"/>
      <c r="AJ4" s="599"/>
      <c r="AK4" s="599"/>
      <c r="AL4" s="599"/>
      <c r="AM4" s="599"/>
      <c r="AN4" s="599"/>
      <c r="AO4" s="599"/>
      <c r="AP4" s="599"/>
      <c r="AQ4" s="599"/>
      <c r="AR4" s="599"/>
      <c r="AS4" s="599"/>
      <c r="AT4" s="600"/>
      <c r="AU4" s="72"/>
    </row>
    <row r="5" spans="1:117" ht="16.5" customHeight="1" thickBot="1" x14ac:dyDescent="0.3">
      <c r="A5" s="595" t="s">
        <v>296</v>
      </c>
      <c r="B5" s="596"/>
      <c r="C5" s="596"/>
      <c r="D5" s="596"/>
      <c r="E5" s="596"/>
      <c r="F5" s="596"/>
      <c r="G5" s="596"/>
      <c r="H5" s="596"/>
      <c r="I5" s="596"/>
      <c r="J5" s="596"/>
      <c r="K5" s="596"/>
      <c r="L5" s="596"/>
      <c r="M5" s="596"/>
      <c r="N5" s="596"/>
      <c r="O5" s="596"/>
      <c r="P5" s="596"/>
      <c r="Q5" s="596"/>
      <c r="R5" s="596"/>
      <c r="S5" s="596"/>
      <c r="T5" s="596"/>
      <c r="U5" s="596"/>
      <c r="V5" s="596"/>
      <c r="W5" s="596"/>
      <c r="X5" s="596"/>
      <c r="Y5" s="596"/>
      <c r="Z5" s="596"/>
      <c r="AA5" s="596"/>
      <c r="AB5" s="596"/>
      <c r="AC5" s="596"/>
      <c r="AD5" s="596"/>
      <c r="AE5" s="596"/>
      <c r="AF5" s="596"/>
      <c r="AG5" s="596"/>
      <c r="AH5" s="596"/>
      <c r="AI5" s="596"/>
      <c r="AJ5" s="596"/>
      <c r="AK5" s="596"/>
      <c r="AL5" s="596"/>
      <c r="AM5" s="596"/>
      <c r="AN5" s="596"/>
      <c r="AO5" s="596"/>
      <c r="AP5" s="596"/>
      <c r="AQ5" s="596"/>
      <c r="AR5" s="596"/>
      <c r="AS5" s="596"/>
      <c r="AT5" s="597"/>
      <c r="AU5" s="74"/>
    </row>
    <row r="6" spans="1:117" ht="16.5" customHeight="1" thickBot="1" x14ac:dyDescent="0.3">
      <c r="A6" s="601"/>
      <c r="B6" s="602"/>
      <c r="C6" s="602"/>
      <c r="D6" s="602"/>
      <c r="E6" s="602"/>
      <c r="F6" s="602"/>
      <c r="G6" s="602"/>
      <c r="H6" s="602"/>
      <c r="I6" s="602"/>
      <c r="J6" s="602"/>
      <c r="K6" s="602"/>
      <c r="L6" s="602"/>
      <c r="M6" s="602"/>
      <c r="N6" s="602"/>
      <c r="O6" s="602"/>
      <c r="P6" s="602"/>
      <c r="Q6" s="602"/>
      <c r="R6" s="602"/>
      <c r="S6" s="602"/>
      <c r="T6" s="602"/>
      <c r="U6" s="602"/>
      <c r="V6" s="602"/>
      <c r="W6" s="602"/>
      <c r="X6" s="602"/>
      <c r="Y6" s="602"/>
      <c r="Z6" s="602"/>
      <c r="AA6" s="602"/>
      <c r="AB6" s="602"/>
      <c r="AC6" s="602"/>
      <c r="AD6" s="602"/>
      <c r="AE6" s="602"/>
      <c r="AF6" s="602"/>
      <c r="AG6" s="602"/>
      <c r="AH6" s="602"/>
      <c r="AI6" s="602"/>
      <c r="AJ6" s="602"/>
      <c r="AK6" s="602"/>
      <c r="AL6" s="602"/>
      <c r="AM6" s="602"/>
      <c r="AN6" s="602"/>
      <c r="AO6" s="602"/>
      <c r="AP6" s="602"/>
      <c r="AQ6" s="602"/>
      <c r="AR6" s="602"/>
      <c r="AS6" s="602"/>
      <c r="AT6" s="603"/>
      <c r="AU6" s="74"/>
    </row>
    <row r="7" spans="1:117" ht="16.5" customHeight="1" thickBot="1" x14ac:dyDescent="0.3">
      <c r="A7" s="76"/>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8"/>
      <c r="AL7" s="71"/>
      <c r="AT7" s="74"/>
      <c r="AU7" s="74"/>
    </row>
    <row r="8" spans="1:117" x14ac:dyDescent="0.25">
      <c r="A8" s="78"/>
      <c r="B8" s="231" t="s">
        <v>199</v>
      </c>
      <c r="C8" s="232"/>
      <c r="E8" s="262" t="s">
        <v>200</v>
      </c>
      <c r="F8" s="80"/>
      <c r="G8" s="79"/>
      <c r="H8" s="79"/>
      <c r="I8" s="79"/>
      <c r="J8" s="79"/>
      <c r="K8" s="79"/>
      <c r="AJ8" s="78"/>
      <c r="AL8" s="71"/>
      <c r="AT8" s="74"/>
      <c r="AU8" s="74"/>
    </row>
    <row r="9" spans="1:117" x14ac:dyDescent="0.25">
      <c r="A9" s="78"/>
      <c r="B9" s="233"/>
      <c r="C9" s="234"/>
      <c r="E9" s="263" t="s">
        <v>201</v>
      </c>
      <c r="F9" s="81"/>
      <c r="G9" s="79"/>
      <c r="H9" s="79"/>
      <c r="I9" s="79"/>
      <c r="J9" s="79"/>
      <c r="AJ9" s="78"/>
      <c r="AL9" s="71"/>
      <c r="AT9" s="74"/>
      <c r="AU9" s="74"/>
    </row>
    <row r="10" spans="1:117" ht="15.75" thickBot="1" x14ac:dyDescent="0.3">
      <c r="A10" s="78"/>
      <c r="B10" s="82" t="s">
        <v>202</v>
      </c>
      <c r="C10" s="231"/>
      <c r="E10" s="262" t="s">
        <v>203</v>
      </c>
      <c r="F10" s="83"/>
      <c r="G10" s="79"/>
      <c r="H10" s="79"/>
      <c r="I10" s="79"/>
      <c r="J10" s="79"/>
      <c r="K10" s="79"/>
      <c r="Q10" s="73"/>
      <c r="R10" s="73"/>
      <c r="S10" s="73"/>
      <c r="T10" s="73"/>
      <c r="U10" s="73"/>
      <c r="V10" s="73"/>
      <c r="W10" s="73"/>
      <c r="X10" s="73"/>
      <c r="Y10" s="73"/>
      <c r="Z10" s="73"/>
      <c r="AA10" s="73"/>
      <c r="AB10" s="73"/>
      <c r="AC10" s="73"/>
      <c r="AD10" s="73"/>
      <c r="AE10" s="73"/>
      <c r="AF10" s="73"/>
      <c r="AJ10" s="78"/>
      <c r="AL10" s="71"/>
      <c r="AT10" s="74"/>
      <c r="AU10" s="74"/>
    </row>
    <row r="11" spans="1:117" x14ac:dyDescent="0.25">
      <c r="A11" s="78"/>
      <c r="C11" s="235"/>
      <c r="D11" s="79"/>
      <c r="E11" s="79"/>
      <c r="F11" s="79"/>
      <c r="G11" s="79"/>
      <c r="H11" s="79"/>
      <c r="I11" s="79"/>
      <c r="Q11" s="73"/>
      <c r="R11" s="73"/>
      <c r="S11" s="73"/>
      <c r="T11" s="73"/>
      <c r="U11" s="73"/>
      <c r="V11" s="73"/>
      <c r="W11" s="73"/>
      <c r="X11" s="73"/>
      <c r="Y11" s="73"/>
      <c r="Z11" s="73"/>
      <c r="AA11" s="73"/>
      <c r="AB11" s="73"/>
      <c r="AC11" s="73"/>
      <c r="AD11" s="73"/>
      <c r="AE11" s="73"/>
      <c r="AJ11" s="78"/>
      <c r="AL11" s="71"/>
      <c r="AT11" s="74"/>
      <c r="AU11" s="74"/>
    </row>
    <row r="12" spans="1:117" s="78" customFormat="1" ht="15.75" thickBot="1" x14ac:dyDescent="0.3">
      <c r="B12" s="75"/>
      <c r="C12" s="75"/>
      <c r="D12" s="75"/>
      <c r="E12" s="75"/>
      <c r="F12" s="75"/>
      <c r="G12" s="75"/>
      <c r="H12" s="75"/>
      <c r="I12" s="75"/>
      <c r="J12" s="75"/>
      <c r="K12" s="75"/>
      <c r="L12" s="75"/>
      <c r="M12" s="75"/>
      <c r="N12" s="75"/>
      <c r="O12" s="75"/>
      <c r="P12" s="75"/>
      <c r="Q12" s="73"/>
      <c r="R12" s="73"/>
      <c r="S12" s="73"/>
      <c r="T12" s="73"/>
      <c r="U12" s="73"/>
      <c r="V12" s="73"/>
      <c r="W12" s="73"/>
      <c r="X12" s="73"/>
      <c r="Y12" s="73"/>
      <c r="Z12" s="73"/>
      <c r="AA12" s="73"/>
      <c r="AB12" s="73"/>
      <c r="AC12" s="73"/>
      <c r="AD12" s="73"/>
      <c r="AE12" s="73"/>
      <c r="AF12" s="75"/>
      <c r="AG12" s="75"/>
      <c r="AH12" s="75"/>
      <c r="AI12" s="75"/>
      <c r="AK12" s="75"/>
      <c r="AL12" s="71"/>
      <c r="AM12" s="71"/>
      <c r="AN12" s="71"/>
      <c r="AO12" s="71"/>
      <c r="AP12" s="71"/>
      <c r="AQ12" s="71"/>
      <c r="AR12" s="71"/>
      <c r="AS12" s="71"/>
      <c r="AT12" s="230"/>
      <c r="AU12" s="230"/>
      <c r="AV12" s="71"/>
      <c r="AW12" s="71"/>
      <c r="AX12" s="71"/>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row>
    <row r="13" spans="1:117" x14ac:dyDescent="0.25">
      <c r="A13" s="78"/>
      <c r="E13" s="236" t="s">
        <v>149</v>
      </c>
      <c r="F13" s="258">
        <v>1</v>
      </c>
      <c r="G13" s="259">
        <f>IF(F14="NO APLICA","NO APLICA",IF(F15="NO SE REPORTA","SIN INFORMACION",H64))</f>
        <v>0.79999999999999993</v>
      </c>
      <c r="H13" s="260">
        <v>2</v>
      </c>
      <c r="I13" s="588" t="str">
        <f>IF(H14="NO APLICA","NO APLICA",IF(H15="NO SE REPORTA","SIN INFORMACION",I64))</f>
        <v/>
      </c>
      <c r="J13" s="588"/>
      <c r="K13" s="260">
        <v>3</v>
      </c>
      <c r="L13" s="588" t="str">
        <f>IF(K14="NO APLICA","NO APLICA",IF(K15="NO SE REPORTA","SIN INFORMACION",J64))</f>
        <v/>
      </c>
      <c r="M13" s="588"/>
      <c r="N13" s="260">
        <v>4</v>
      </c>
      <c r="O13" s="588" t="str">
        <f>IF(N14="NO APLICA","NO APLICA",IF(N15="NO SE REPORTA","SIN INFORMACION",K64))</f>
        <v/>
      </c>
      <c r="P13" s="591"/>
      <c r="AJ13" s="78"/>
      <c r="AL13" s="71"/>
      <c r="AT13" s="74"/>
      <c r="AU13" s="74"/>
    </row>
    <row r="14" spans="1:117" ht="15" customHeight="1" x14ac:dyDescent="0.25">
      <c r="A14" s="78"/>
      <c r="C14" s="231"/>
      <c r="D14" s="237"/>
      <c r="E14" s="236" t="s">
        <v>204</v>
      </c>
      <c r="F14" s="261" t="s">
        <v>205</v>
      </c>
      <c r="G14" s="257" t="str">
        <f>IF(F14="NO APLICA","      ESCRIBA EL NÚMERO DEL ACUERDO DEL CONSEJO DIRECTIVO EN EL CUAL DECIDE LA NO PROCEDENCIA DE LA APLICACIÓN DEL INDICADOR",IF(F15="NO SE REPORTA","      ESCRIBA EL NÚMERO DEL ACUERDO DEL CONSEJO DIRECTIVO EN LA CUAL SE APRUEBA LA AGENDA DE IMPLEMENTACION DEL INDICADOR",""))</f>
        <v/>
      </c>
      <c r="H14" s="256" t="s">
        <v>205</v>
      </c>
      <c r="I14" s="589" t="str">
        <f>IF(H14="NO APLICA","      ESCRIBA EL NÚMERO DEL ACUERDO DEL CONSEJO DIRECTIVO EN EL CUAL DECIDE LA NO PROCEDENCIA DE LA APLICACIÓN DEL INDICADOR",IF(H15="NO SE REPORTA","      ESCRIBA EL NÚMERO DEL ACUERDO DEL CONSEJO DIRECTIVO EN LA CUAL SE APRUEBA LA AGENDA DE IMPLEMENTACION DEL INDICADOR",""))</f>
        <v/>
      </c>
      <c r="J14" s="589"/>
      <c r="K14" s="256" t="s">
        <v>205</v>
      </c>
      <c r="L14" s="589" t="str">
        <f>IF(K14="NO APLICA","      ESCRIBA EL NÚMERO DEL ACUERDO DEL CONSEJO DIRECTIVO EN EL CUAL DECIDE LA NO PROCEDENCIA DE LA APLICACIÓN DEL INDICADOR",IF(K15="NO SE REPORTA","      ESCRIBA EL NÚMERO DEL ACUERDO DEL CONSEJO DIRECTIVO EN LA CUAL SE APRUEBA LA AGENDA DE IMPLEMENTACION DEL INDICADOR",""))</f>
        <v/>
      </c>
      <c r="M14" s="589"/>
      <c r="N14" s="256" t="s">
        <v>205</v>
      </c>
      <c r="O14" s="589" t="str">
        <f>IF(N14="NO APLICA","      ESCRIBA EL NÚMERO DEL ACUERDO DEL CONSEJO DIRECTIVO EN EL CUAL DECIDE LA NO PROCEDENCIA DE LA APLICACIÓN DEL INDICADOR",IF(N15="NO SE REPORTA","      ESCRIBA EL NÚMERO DEL ACUERDO DEL CONSEJO DIRECTIVO EN LA CUAL SE APRUEBA LA AGENDA DE IMPLEMENTACION DEL INDICADOR",""))</f>
        <v/>
      </c>
      <c r="P14" s="592"/>
      <c r="AJ14" s="78"/>
      <c r="AL14" s="71"/>
      <c r="AT14" s="74"/>
      <c r="AU14" s="74"/>
    </row>
    <row r="15" spans="1:117" x14ac:dyDescent="0.25">
      <c r="A15" s="78"/>
      <c r="E15" s="236" t="str">
        <f>IF(F14="SI APLICA","¿El indicador no se reporta por limitaciones de información disponible? ","")</f>
        <v xml:space="preserve">¿El indicador no se reporta por limitaciones de información disponible? </v>
      </c>
      <c r="F15" s="86" t="s">
        <v>206</v>
      </c>
      <c r="G15" s="87"/>
      <c r="H15" s="88" t="s">
        <v>206</v>
      </c>
      <c r="I15" s="590"/>
      <c r="J15" s="590"/>
      <c r="K15" s="88" t="s">
        <v>206</v>
      </c>
      <c r="L15" s="590"/>
      <c r="M15" s="590"/>
      <c r="N15" s="88" t="s">
        <v>206</v>
      </c>
      <c r="O15" s="590"/>
      <c r="P15" s="593"/>
      <c r="AJ15" s="78"/>
      <c r="AL15" s="71"/>
      <c r="AT15" s="74"/>
      <c r="AU15" s="74"/>
    </row>
    <row r="16" spans="1:117" ht="15" customHeight="1" x14ac:dyDescent="0.25">
      <c r="A16" s="78"/>
      <c r="C16" s="238"/>
      <c r="E16" s="236" t="str">
        <f>IF(F15="SI SE REPORTA","¿Qué programas o proyectos del Plan de Acción están asociados al indicador? ","")</f>
        <v xml:space="preserve">¿Qué programas o proyectos del Plan de Acción están asociados al indicador? </v>
      </c>
      <c r="F16" s="559"/>
      <c r="G16" s="560"/>
      <c r="H16" s="560"/>
      <c r="I16" s="560"/>
      <c r="J16" s="560"/>
      <c r="K16" s="560"/>
      <c r="L16" s="560"/>
      <c r="M16" s="560"/>
      <c r="N16" s="560"/>
      <c r="O16" s="560"/>
      <c r="P16" s="561"/>
      <c r="AJ16" s="78"/>
      <c r="AL16" s="71"/>
      <c r="AT16" s="74"/>
      <c r="AU16" s="74"/>
    </row>
    <row r="17" spans="1:117" ht="14.45" customHeight="1" thickBot="1" x14ac:dyDescent="0.3">
      <c r="A17" s="78"/>
      <c r="B17" s="82"/>
      <c r="C17" s="235"/>
      <c r="E17" s="236" t="s">
        <v>207</v>
      </c>
      <c r="F17" s="562"/>
      <c r="G17" s="563"/>
      <c r="H17" s="563"/>
      <c r="I17" s="563"/>
      <c r="J17" s="563"/>
      <c r="K17" s="563"/>
      <c r="L17" s="563"/>
      <c r="M17" s="563"/>
      <c r="N17" s="563"/>
      <c r="O17" s="563"/>
      <c r="P17" s="564"/>
      <c r="AJ17" s="78"/>
      <c r="AL17" s="71"/>
      <c r="AO17" s="71"/>
      <c r="AP17" s="71"/>
      <c r="AQ17" s="71"/>
      <c r="AR17" s="71"/>
      <c r="AS17" s="71"/>
      <c r="AT17" s="230"/>
      <c r="AU17" s="230"/>
    </row>
    <row r="18" spans="1:117" s="78" customFormat="1" x14ac:dyDescent="0.25">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K18" s="75"/>
      <c r="AL18" s="71"/>
      <c r="AM18" s="75"/>
      <c r="AN18" s="75"/>
      <c r="AO18" s="75"/>
      <c r="AP18" s="75"/>
      <c r="AQ18" s="75"/>
      <c r="AR18" s="75"/>
      <c r="AS18" s="75"/>
      <c r="AT18" s="74"/>
      <c r="AU18" s="74"/>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row>
    <row r="19" spans="1:117" s="78" customFormat="1" ht="14.45" customHeight="1" thickBot="1" x14ac:dyDescent="0.3">
      <c r="A19" s="89"/>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9"/>
      <c r="AK19" s="84"/>
      <c r="AL19" s="255"/>
      <c r="AM19" s="84"/>
      <c r="AN19" s="84"/>
      <c r="AO19" s="84"/>
      <c r="AP19" s="84"/>
      <c r="AQ19" s="84"/>
      <c r="AR19" s="84"/>
      <c r="AS19" s="84"/>
      <c r="AT19" s="90"/>
      <c r="AU19" s="74"/>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row>
    <row r="20" spans="1:117" s="78" customFormat="1" ht="12" customHeight="1" x14ac:dyDescent="0.25">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1"/>
      <c r="AM20" s="75"/>
      <c r="AN20" s="75"/>
      <c r="AO20" s="71"/>
      <c r="AP20" s="71"/>
      <c r="AQ20" s="71"/>
      <c r="AR20" s="71"/>
      <c r="AS20" s="71"/>
      <c r="AT20" s="71"/>
      <c r="AU20" s="230"/>
      <c r="AV20" s="71"/>
      <c r="AW20" s="71"/>
      <c r="AX20" s="71"/>
      <c r="AY20" s="71"/>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row>
    <row r="21" spans="1:117" ht="6.95" customHeight="1" thickBot="1" x14ac:dyDescent="0.3">
      <c r="A21" s="78"/>
      <c r="B21" s="91"/>
      <c r="C21" s="235"/>
      <c r="D21" s="79"/>
      <c r="E21" s="79"/>
      <c r="F21" s="79"/>
      <c r="G21" s="79"/>
      <c r="H21" s="79"/>
      <c r="I21" s="79"/>
      <c r="AL21" s="71"/>
      <c r="AU21" s="74"/>
    </row>
    <row r="22" spans="1:117" ht="15.6" customHeight="1" thickBot="1" x14ac:dyDescent="0.3">
      <c r="A22" s="78"/>
      <c r="B22" s="501" t="s">
        <v>208</v>
      </c>
      <c r="C22" s="504" t="s">
        <v>209</v>
      </c>
      <c r="D22" s="505"/>
      <c r="E22" s="505"/>
      <c r="F22" s="505"/>
      <c r="G22" s="505"/>
      <c r="H22" s="505"/>
      <c r="I22" s="505"/>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245"/>
      <c r="AM22" s="92"/>
      <c r="AN22" s="92"/>
      <c r="AO22" s="92"/>
      <c r="AP22" s="92"/>
      <c r="AQ22" s="92"/>
      <c r="AR22" s="92"/>
      <c r="AS22" s="92"/>
      <c r="AT22" s="93"/>
      <c r="AU22" s="74"/>
    </row>
    <row r="23" spans="1:117" ht="21.6" customHeight="1" thickBot="1" x14ac:dyDescent="0.3">
      <c r="A23" s="78"/>
      <c r="B23" s="502"/>
      <c r="C23" s="246"/>
      <c r="D23" s="109" t="s">
        <v>210</v>
      </c>
      <c r="E23" s="110" t="s">
        <v>211</v>
      </c>
      <c r="F23" s="111" t="s">
        <v>212</v>
      </c>
      <c r="AL23" s="71"/>
      <c r="AT23" s="74"/>
      <c r="AU23" s="74"/>
    </row>
    <row r="24" spans="1:117" ht="30" customHeight="1" x14ac:dyDescent="0.25">
      <c r="A24" s="78"/>
      <c r="B24" s="502"/>
      <c r="C24" s="246"/>
      <c r="D24" s="134" t="s">
        <v>213</v>
      </c>
      <c r="E24" s="127"/>
      <c r="F24" s="128"/>
      <c r="AL24" s="71"/>
      <c r="AT24" s="74"/>
      <c r="AU24" s="74"/>
    </row>
    <row r="25" spans="1:117" ht="21" customHeight="1" x14ac:dyDescent="0.25">
      <c r="A25" s="78"/>
      <c r="B25" s="502"/>
      <c r="C25" s="246"/>
      <c r="D25" s="135" t="s">
        <v>214</v>
      </c>
      <c r="E25" s="129"/>
      <c r="F25" s="130"/>
      <c r="AL25" s="71"/>
      <c r="AT25" s="74"/>
      <c r="AU25" s="74"/>
    </row>
    <row r="26" spans="1:117" ht="27" customHeight="1" x14ac:dyDescent="0.25">
      <c r="A26" s="78"/>
      <c r="B26" s="502"/>
      <c r="C26" s="246"/>
      <c r="D26" s="135" t="s">
        <v>215</v>
      </c>
      <c r="E26" s="129"/>
      <c r="F26" s="130"/>
      <c r="M26" s="79"/>
      <c r="AT26" s="74"/>
      <c r="AU26" s="74"/>
    </row>
    <row r="27" spans="1:117" ht="30.75" customHeight="1" x14ac:dyDescent="0.25">
      <c r="A27" s="78"/>
      <c r="B27" s="502"/>
      <c r="C27" s="246"/>
      <c r="D27" s="136" t="s">
        <v>306</v>
      </c>
      <c r="E27" s="129"/>
      <c r="F27" s="130"/>
      <c r="AT27" s="74"/>
      <c r="AU27" s="74"/>
    </row>
    <row r="28" spans="1:117" ht="27.75" customHeight="1" x14ac:dyDescent="0.25">
      <c r="A28" s="78"/>
      <c r="B28" s="502"/>
      <c r="C28" s="246"/>
      <c r="D28" s="136" t="s">
        <v>307</v>
      </c>
      <c r="E28" s="129"/>
      <c r="F28" s="130"/>
      <c r="AT28" s="74"/>
      <c r="AU28" s="74"/>
    </row>
    <row r="29" spans="1:117" ht="32.25" customHeight="1" x14ac:dyDescent="0.25">
      <c r="A29" s="78"/>
      <c r="B29" s="502"/>
      <c r="C29" s="246"/>
      <c r="D29" s="136" t="s">
        <v>216</v>
      </c>
      <c r="E29" s="131"/>
      <c r="F29" s="130"/>
      <c r="M29" s="239"/>
      <c r="N29" s="239"/>
      <c r="AT29" s="74"/>
      <c r="AU29" s="74"/>
    </row>
    <row r="30" spans="1:117" ht="35.25" customHeight="1" x14ac:dyDescent="0.25">
      <c r="A30" s="78"/>
      <c r="B30" s="502"/>
      <c r="C30" s="246"/>
      <c r="D30" s="136" t="s">
        <v>217</v>
      </c>
      <c r="E30" s="131"/>
      <c r="F30" s="130"/>
      <c r="AT30" s="74"/>
      <c r="AU30" s="74"/>
    </row>
    <row r="31" spans="1:117" ht="31.5" customHeight="1" x14ac:dyDescent="0.25">
      <c r="A31" s="78"/>
      <c r="B31" s="502"/>
      <c r="C31" s="246"/>
      <c r="D31" s="136" t="s">
        <v>218</v>
      </c>
      <c r="E31" s="131"/>
      <c r="F31" s="130"/>
      <c r="AT31" s="74"/>
      <c r="AU31" s="74"/>
    </row>
    <row r="32" spans="1:117" ht="30" customHeight="1" thickBot="1" x14ac:dyDescent="0.3">
      <c r="A32" s="78"/>
      <c r="B32" s="502"/>
      <c r="C32" s="246"/>
      <c r="D32" s="137" t="s">
        <v>219</v>
      </c>
      <c r="E32" s="132"/>
      <c r="F32" s="133"/>
      <c r="AT32" s="74"/>
      <c r="AU32" s="74"/>
    </row>
    <row r="33" spans="1:47" ht="19.5" customHeight="1" x14ac:dyDescent="0.25">
      <c r="A33" s="78"/>
      <c r="B33" s="502"/>
      <c r="C33" s="246"/>
      <c r="F33" s="79"/>
      <c r="G33" s="79"/>
      <c r="I33" s="79"/>
      <c r="AT33" s="74"/>
      <c r="AU33" s="74"/>
    </row>
    <row r="34" spans="1:47" ht="19.5" customHeight="1" x14ac:dyDescent="0.25">
      <c r="A34" s="78"/>
      <c r="B34" s="502"/>
      <c r="C34" s="246"/>
      <c r="D34" s="506" t="s">
        <v>305</v>
      </c>
      <c r="E34" s="506"/>
      <c r="F34" s="506"/>
      <c r="G34" s="506"/>
      <c r="H34" s="506"/>
      <c r="I34" s="506"/>
      <c r="AT34" s="74"/>
      <c r="AU34" s="74"/>
    </row>
    <row r="35" spans="1:47" ht="19.5" customHeight="1" x14ac:dyDescent="0.25">
      <c r="A35" s="78"/>
      <c r="B35" s="502"/>
      <c r="C35" s="246"/>
      <c r="D35" s="506"/>
      <c r="E35" s="506"/>
      <c r="F35" s="506"/>
      <c r="G35" s="506"/>
      <c r="H35" s="506"/>
      <c r="I35" s="506"/>
      <c r="AT35" s="74"/>
      <c r="AU35" s="74"/>
    </row>
    <row r="36" spans="1:47" ht="19.5" customHeight="1" thickBot="1" x14ac:dyDescent="0.3">
      <c r="A36" s="78"/>
      <c r="B36" s="502"/>
      <c r="C36" s="246"/>
      <c r="D36" s="108"/>
      <c r="F36" s="79"/>
      <c r="G36" s="79"/>
      <c r="I36" s="79"/>
      <c r="AT36" s="74"/>
      <c r="AU36" s="74"/>
    </row>
    <row r="37" spans="1:47" ht="19.5" customHeight="1" thickBot="1" x14ac:dyDescent="0.3">
      <c r="A37" s="78"/>
      <c r="B37" s="502"/>
      <c r="C37" s="247"/>
      <c r="D37" s="507" t="s">
        <v>224</v>
      </c>
      <c r="E37" s="508"/>
      <c r="F37" s="508"/>
      <c r="G37" s="508"/>
      <c r="H37" s="508"/>
      <c r="I37" s="508"/>
      <c r="J37" s="508"/>
      <c r="K37" s="508"/>
      <c r="L37" s="508"/>
      <c r="M37" s="508"/>
      <c r="N37" s="508"/>
      <c r="O37" s="508"/>
      <c r="P37" s="508"/>
      <c r="Q37" s="508"/>
      <c r="R37" s="508"/>
      <c r="S37" s="508"/>
      <c r="T37" s="508"/>
      <c r="U37" s="508"/>
      <c r="V37" s="508"/>
      <c r="W37" s="508"/>
      <c r="X37" s="508"/>
      <c r="Y37" s="508"/>
      <c r="Z37" s="508"/>
      <c r="AA37" s="509"/>
      <c r="AB37" s="517" t="s">
        <v>225</v>
      </c>
      <c r="AC37" s="518"/>
      <c r="AD37" s="518"/>
      <c r="AE37" s="518"/>
      <c r="AF37" s="519"/>
      <c r="AT37" s="74"/>
      <c r="AU37" s="74"/>
    </row>
    <row r="38" spans="1:47" ht="34.5" customHeight="1" x14ac:dyDescent="0.25">
      <c r="A38" s="78"/>
      <c r="B38" s="502"/>
      <c r="C38" s="247"/>
      <c r="D38" s="522" t="s">
        <v>226</v>
      </c>
      <c r="E38" s="525" t="s">
        <v>227</v>
      </c>
      <c r="F38" s="525" t="s">
        <v>228</v>
      </c>
      <c r="G38" s="525" t="s">
        <v>229</v>
      </c>
      <c r="H38" s="539" t="s">
        <v>230</v>
      </c>
      <c r="I38" s="540"/>
      <c r="J38" s="545" t="s">
        <v>231</v>
      </c>
      <c r="K38" s="548" t="s">
        <v>318</v>
      </c>
      <c r="L38" s="551" t="s">
        <v>232</v>
      </c>
      <c r="M38" s="532"/>
      <c r="N38" s="532"/>
      <c r="O38" s="533"/>
      <c r="P38" s="532" t="s">
        <v>233</v>
      </c>
      <c r="Q38" s="532"/>
      <c r="R38" s="532"/>
      <c r="S38" s="533"/>
      <c r="T38" s="532" t="s">
        <v>234</v>
      </c>
      <c r="U38" s="532"/>
      <c r="V38" s="532"/>
      <c r="W38" s="533"/>
      <c r="X38" s="532" t="s">
        <v>235</v>
      </c>
      <c r="Y38" s="532"/>
      <c r="Z38" s="532"/>
      <c r="AA38" s="533"/>
      <c r="AB38" s="520"/>
      <c r="AC38" s="520"/>
      <c r="AD38" s="520"/>
      <c r="AE38" s="520"/>
      <c r="AF38" s="521"/>
      <c r="AT38" s="74"/>
      <c r="AU38" s="74"/>
    </row>
    <row r="39" spans="1:47" x14ac:dyDescent="0.25">
      <c r="A39" s="78"/>
      <c r="B39" s="502"/>
      <c r="C39" s="247"/>
      <c r="D39" s="523"/>
      <c r="E39" s="526"/>
      <c r="F39" s="526"/>
      <c r="G39" s="526"/>
      <c r="H39" s="541"/>
      <c r="I39" s="542"/>
      <c r="J39" s="546"/>
      <c r="K39" s="549"/>
      <c r="L39" s="534">
        <v>0.15</v>
      </c>
      <c r="M39" s="535"/>
      <c r="N39" s="535"/>
      <c r="O39" s="536"/>
      <c r="P39" s="535">
        <v>0.3</v>
      </c>
      <c r="Q39" s="535"/>
      <c r="R39" s="535"/>
      <c r="S39" s="536"/>
      <c r="T39" s="535">
        <v>0.3</v>
      </c>
      <c r="U39" s="535"/>
      <c r="V39" s="535"/>
      <c r="W39" s="536"/>
      <c r="X39" s="535">
        <v>0.25</v>
      </c>
      <c r="Y39" s="535"/>
      <c r="Z39" s="535"/>
      <c r="AA39" s="536"/>
      <c r="AB39" s="537" t="s">
        <v>236</v>
      </c>
      <c r="AC39" s="528" t="s">
        <v>237</v>
      </c>
      <c r="AD39" s="528" t="s">
        <v>238</v>
      </c>
      <c r="AE39" s="528" t="s">
        <v>239</v>
      </c>
      <c r="AF39" s="530" t="s">
        <v>211</v>
      </c>
      <c r="AT39" s="74"/>
      <c r="AU39" s="74"/>
    </row>
    <row r="40" spans="1:47" ht="15.75" thickBot="1" x14ac:dyDescent="0.3">
      <c r="A40" s="78"/>
      <c r="B40" s="502"/>
      <c r="C40" s="247"/>
      <c r="D40" s="524"/>
      <c r="E40" s="527"/>
      <c r="F40" s="527"/>
      <c r="G40" s="527"/>
      <c r="H40" s="543"/>
      <c r="I40" s="544"/>
      <c r="J40" s="547"/>
      <c r="K40" s="550"/>
      <c r="L40" s="138" t="s">
        <v>236</v>
      </c>
      <c r="M40" s="138" t="s">
        <v>237</v>
      </c>
      <c r="N40" s="138" t="s">
        <v>238</v>
      </c>
      <c r="O40" s="139" t="s">
        <v>239</v>
      </c>
      <c r="P40" s="140" t="s">
        <v>236</v>
      </c>
      <c r="Q40" s="138" t="s">
        <v>237</v>
      </c>
      <c r="R40" s="138" t="s">
        <v>238</v>
      </c>
      <c r="S40" s="139" t="s">
        <v>239</v>
      </c>
      <c r="T40" s="140" t="s">
        <v>236</v>
      </c>
      <c r="U40" s="138" t="s">
        <v>237</v>
      </c>
      <c r="V40" s="138" t="s">
        <v>238</v>
      </c>
      <c r="W40" s="139" t="s">
        <v>239</v>
      </c>
      <c r="X40" s="140" t="s">
        <v>236</v>
      </c>
      <c r="Y40" s="138" t="s">
        <v>237</v>
      </c>
      <c r="Z40" s="138" t="s">
        <v>238</v>
      </c>
      <c r="AA40" s="139" t="s">
        <v>239</v>
      </c>
      <c r="AB40" s="538"/>
      <c r="AC40" s="529"/>
      <c r="AD40" s="529"/>
      <c r="AE40" s="529"/>
      <c r="AF40" s="531"/>
      <c r="AT40" s="74"/>
      <c r="AU40" s="74"/>
    </row>
    <row r="41" spans="1:47" ht="19.5" customHeight="1" x14ac:dyDescent="0.25">
      <c r="A41" s="78"/>
      <c r="B41" s="502"/>
      <c r="C41" s="246"/>
      <c r="D41" s="184"/>
      <c r="E41" s="185"/>
      <c r="F41" s="185"/>
      <c r="G41" s="186"/>
      <c r="H41" s="510"/>
      <c r="I41" s="511"/>
      <c r="J41" s="187"/>
      <c r="K41" s="188"/>
      <c r="L41" s="197">
        <v>0.1</v>
      </c>
      <c r="M41" s="198">
        <v>0.05</v>
      </c>
      <c r="N41" s="198"/>
      <c r="O41" s="199"/>
      <c r="P41" s="197"/>
      <c r="Q41" s="198">
        <v>0.05</v>
      </c>
      <c r="R41" s="198"/>
      <c r="S41" s="199"/>
      <c r="T41" s="200"/>
      <c r="U41" s="198"/>
      <c r="V41" s="198"/>
      <c r="W41" s="199"/>
      <c r="X41" s="200"/>
      <c r="Y41" s="198"/>
      <c r="Z41" s="198"/>
      <c r="AA41" s="199"/>
      <c r="AB41" s="150">
        <f>+L41+P41+T41+X41</f>
        <v>0.1</v>
      </c>
      <c r="AC41" s="150">
        <f>+M41+Q41+U41+Y41</f>
        <v>0.1</v>
      </c>
      <c r="AD41" s="150">
        <f t="shared" ref="AD41:AE41" si="0">+N41+R41+V41+Z41</f>
        <v>0</v>
      </c>
      <c r="AE41" s="150">
        <f t="shared" si="0"/>
        <v>0</v>
      </c>
      <c r="AF41" s="151">
        <f>IF((SUM(AB41:AE41)+H41)&gt;100%,"ERROR",(SUM(AB41:AE41)+H41))</f>
        <v>0.2</v>
      </c>
      <c r="AT41" s="74"/>
      <c r="AU41" s="74"/>
    </row>
    <row r="42" spans="1:47" ht="19.5" customHeight="1" x14ac:dyDescent="0.25">
      <c r="A42" s="78"/>
      <c r="B42" s="502"/>
      <c r="C42" s="246"/>
      <c r="D42" s="189"/>
      <c r="E42" s="185"/>
      <c r="F42" s="190"/>
      <c r="G42" s="191"/>
      <c r="H42" s="512"/>
      <c r="I42" s="513"/>
      <c r="J42" s="187"/>
      <c r="K42" s="192"/>
      <c r="L42" s="197"/>
      <c r="M42" s="198"/>
      <c r="N42" s="198"/>
      <c r="O42" s="199"/>
      <c r="P42" s="197"/>
      <c r="Q42" s="198"/>
      <c r="R42" s="198"/>
      <c r="S42" s="199"/>
      <c r="T42" s="200"/>
      <c r="U42" s="198"/>
      <c r="V42" s="198"/>
      <c r="W42" s="199"/>
      <c r="X42" s="200"/>
      <c r="Y42" s="198"/>
      <c r="Z42" s="198"/>
      <c r="AA42" s="199"/>
      <c r="AB42" s="150">
        <f>+L42+P42+T42+X42</f>
        <v>0</v>
      </c>
      <c r="AC42" s="150">
        <f t="shared" ref="AC42" si="1">+M42+Q42+U42+Y42</f>
        <v>0</v>
      </c>
      <c r="AD42" s="150">
        <f t="shared" ref="AD42" si="2">+N42+R42+V42+Z42</f>
        <v>0</v>
      </c>
      <c r="AE42" s="150">
        <f t="shared" ref="AE42" si="3">+O42+S42+W42+AA42</f>
        <v>0</v>
      </c>
      <c r="AF42" s="151">
        <f>IF((SUM(AB42:AE42)+H42)&gt;100%,"ERROR",(SUM(AB42:AE42)+H42))</f>
        <v>0</v>
      </c>
      <c r="AT42" s="74"/>
      <c r="AU42" s="74"/>
    </row>
    <row r="43" spans="1:47" ht="19.5" customHeight="1" x14ac:dyDescent="0.25">
      <c r="A43" s="78"/>
      <c r="B43" s="502"/>
      <c r="C43" s="246"/>
      <c r="D43" s="189"/>
      <c r="E43" s="185"/>
      <c r="F43" s="190"/>
      <c r="G43" s="191"/>
      <c r="H43" s="512"/>
      <c r="I43" s="513"/>
      <c r="J43" s="187"/>
      <c r="K43" s="192"/>
      <c r="L43" s="197"/>
      <c r="M43" s="198"/>
      <c r="N43" s="198"/>
      <c r="O43" s="199"/>
      <c r="P43" s="197"/>
      <c r="Q43" s="198"/>
      <c r="R43" s="198"/>
      <c r="S43" s="199"/>
      <c r="T43" s="200"/>
      <c r="U43" s="198"/>
      <c r="V43" s="198"/>
      <c r="W43" s="199"/>
      <c r="X43" s="200"/>
      <c r="Y43" s="198"/>
      <c r="Z43" s="198"/>
      <c r="AA43" s="199"/>
      <c r="AB43" s="150">
        <f t="shared" ref="AB43:AB46" si="4">+L43+P43+T43+X43</f>
        <v>0</v>
      </c>
      <c r="AC43" s="150">
        <f t="shared" ref="AC43:AC46" si="5">+M43+Q43+U43+Y43</f>
        <v>0</v>
      </c>
      <c r="AD43" s="150">
        <f t="shared" ref="AD43:AD46" si="6">+N43+R43+V43+Z43</f>
        <v>0</v>
      </c>
      <c r="AE43" s="150">
        <f t="shared" ref="AE43:AE46" si="7">+O43+S43+W43+AA43</f>
        <v>0</v>
      </c>
      <c r="AF43" s="151">
        <f t="shared" ref="AF43:AF46" si="8">IF((SUM(AB43:AE43)+H43)&gt;100%,"ERROR",(SUM(AB43:AE43)+H43))</f>
        <v>0</v>
      </c>
      <c r="AT43" s="74"/>
      <c r="AU43" s="74"/>
    </row>
    <row r="44" spans="1:47" ht="19.5" customHeight="1" x14ac:dyDescent="0.25">
      <c r="A44" s="78"/>
      <c r="B44" s="502"/>
      <c r="C44" s="246"/>
      <c r="D44" s="189"/>
      <c r="E44" s="185"/>
      <c r="F44" s="190"/>
      <c r="G44" s="191"/>
      <c r="H44" s="512"/>
      <c r="I44" s="513"/>
      <c r="J44" s="187"/>
      <c r="K44" s="192"/>
      <c r="L44" s="197"/>
      <c r="M44" s="198"/>
      <c r="N44" s="198"/>
      <c r="O44" s="199"/>
      <c r="P44" s="197"/>
      <c r="Q44" s="198"/>
      <c r="R44" s="198"/>
      <c r="S44" s="199"/>
      <c r="T44" s="200"/>
      <c r="U44" s="198"/>
      <c r="V44" s="198"/>
      <c r="W44" s="199"/>
      <c r="X44" s="200"/>
      <c r="Y44" s="198"/>
      <c r="Z44" s="198"/>
      <c r="AA44" s="199"/>
      <c r="AB44" s="150">
        <f t="shared" si="4"/>
        <v>0</v>
      </c>
      <c r="AC44" s="150">
        <f t="shared" si="5"/>
        <v>0</v>
      </c>
      <c r="AD44" s="150">
        <f t="shared" si="6"/>
        <v>0</v>
      </c>
      <c r="AE44" s="150">
        <f t="shared" si="7"/>
        <v>0</v>
      </c>
      <c r="AF44" s="151">
        <f t="shared" si="8"/>
        <v>0</v>
      </c>
      <c r="AT44" s="74"/>
      <c r="AU44" s="74"/>
    </row>
    <row r="45" spans="1:47" ht="19.5" customHeight="1" x14ac:dyDescent="0.25">
      <c r="A45" s="78"/>
      <c r="B45" s="502"/>
      <c r="C45" s="246"/>
      <c r="D45" s="189"/>
      <c r="E45" s="185"/>
      <c r="F45" s="190"/>
      <c r="G45" s="191"/>
      <c r="H45" s="512"/>
      <c r="I45" s="513"/>
      <c r="J45" s="187"/>
      <c r="K45" s="192"/>
      <c r="L45" s="197"/>
      <c r="M45" s="198"/>
      <c r="N45" s="198"/>
      <c r="O45" s="199"/>
      <c r="P45" s="197"/>
      <c r="Q45" s="198"/>
      <c r="R45" s="198"/>
      <c r="S45" s="199"/>
      <c r="T45" s="200"/>
      <c r="U45" s="198"/>
      <c r="V45" s="198"/>
      <c r="W45" s="199"/>
      <c r="X45" s="200"/>
      <c r="Y45" s="198"/>
      <c r="Z45" s="198"/>
      <c r="AA45" s="199"/>
      <c r="AB45" s="150">
        <f t="shared" si="4"/>
        <v>0</v>
      </c>
      <c r="AC45" s="150">
        <f t="shared" si="5"/>
        <v>0</v>
      </c>
      <c r="AD45" s="150">
        <f t="shared" si="6"/>
        <v>0</v>
      </c>
      <c r="AE45" s="150">
        <f t="shared" si="7"/>
        <v>0</v>
      </c>
      <c r="AF45" s="151">
        <f t="shared" si="8"/>
        <v>0</v>
      </c>
      <c r="AT45" s="74"/>
      <c r="AU45" s="74"/>
    </row>
    <row r="46" spans="1:47" ht="19.5" customHeight="1" thickBot="1" x14ac:dyDescent="0.3">
      <c r="A46" s="78"/>
      <c r="B46" s="502"/>
      <c r="C46" s="246"/>
      <c r="D46" s="193"/>
      <c r="E46" s="185"/>
      <c r="F46" s="194"/>
      <c r="G46" s="195"/>
      <c r="H46" s="512"/>
      <c r="I46" s="513"/>
      <c r="J46" s="187"/>
      <c r="K46" s="196"/>
      <c r="L46" s="197"/>
      <c r="M46" s="198"/>
      <c r="N46" s="198"/>
      <c r="O46" s="199"/>
      <c r="P46" s="197"/>
      <c r="Q46" s="198"/>
      <c r="R46" s="198"/>
      <c r="S46" s="199"/>
      <c r="T46" s="200"/>
      <c r="U46" s="198"/>
      <c r="V46" s="198"/>
      <c r="W46" s="199"/>
      <c r="X46" s="200"/>
      <c r="Y46" s="198"/>
      <c r="Z46" s="198"/>
      <c r="AA46" s="199"/>
      <c r="AB46" s="150">
        <f t="shared" si="4"/>
        <v>0</v>
      </c>
      <c r="AC46" s="150">
        <f t="shared" si="5"/>
        <v>0</v>
      </c>
      <c r="AD46" s="150">
        <f t="shared" si="6"/>
        <v>0</v>
      </c>
      <c r="AE46" s="150">
        <f t="shared" si="7"/>
        <v>0</v>
      </c>
      <c r="AF46" s="151">
        <f t="shared" si="8"/>
        <v>0</v>
      </c>
      <c r="AT46" s="74"/>
      <c r="AU46" s="74"/>
    </row>
    <row r="47" spans="1:47" ht="15" customHeight="1" thickBot="1" x14ac:dyDescent="0.3">
      <c r="A47" s="78"/>
      <c r="B47" s="502"/>
      <c r="C47" s="248"/>
      <c r="D47" s="514" t="s">
        <v>240</v>
      </c>
      <c r="E47" s="515"/>
      <c r="F47" s="515"/>
      <c r="G47" s="515"/>
      <c r="H47" s="515"/>
      <c r="I47" s="515"/>
      <c r="J47" s="515"/>
      <c r="K47" s="516"/>
      <c r="L47" s="201">
        <f>IFERROR(AVERAGEIF(L41:L46,"&gt;0"),"")</f>
        <v>0.1</v>
      </c>
      <c r="M47" s="202">
        <f>IFERROR(AVERAGEIF(M41:M46,"&gt;0"),"")</f>
        <v>0.05</v>
      </c>
      <c r="N47" s="202" t="str">
        <f t="shared" ref="N47" si="9">IFERROR(AVERAGEIF(N41:N46,"&gt;0"),"")</f>
        <v/>
      </c>
      <c r="O47" s="203" t="str">
        <f>IFERROR(AVERAGEIF(O41:O46,"&gt;0"),"")</f>
        <v/>
      </c>
      <c r="P47" s="201" t="str">
        <f t="shared" ref="P47:Q47" si="10">IFERROR(AVERAGEIF(P41:P46,"&gt;0"),"")</f>
        <v/>
      </c>
      <c r="Q47" s="202">
        <f t="shared" si="10"/>
        <v>0.05</v>
      </c>
      <c r="R47" s="202" t="str">
        <f t="shared" ref="R47:U47" si="11">IFERROR(AVERAGEIF(R41:R46,"&gt;0"),"")</f>
        <v/>
      </c>
      <c r="S47" s="203" t="str">
        <f t="shared" si="11"/>
        <v/>
      </c>
      <c r="T47" s="201" t="str">
        <f>IFERROR(AVERAGEIF(T41:T46,"&gt;0"),"")</f>
        <v/>
      </c>
      <c r="U47" s="202" t="str">
        <f t="shared" si="11"/>
        <v/>
      </c>
      <c r="V47" s="202" t="str">
        <f t="shared" ref="V47:Y47" si="12">IFERROR(AVERAGEIF(V41:V46,"&gt;0"),"")</f>
        <v/>
      </c>
      <c r="W47" s="203" t="str">
        <f t="shared" si="12"/>
        <v/>
      </c>
      <c r="X47" s="201" t="str">
        <f t="shared" si="12"/>
        <v/>
      </c>
      <c r="Y47" s="202" t="str">
        <f t="shared" si="12"/>
        <v/>
      </c>
      <c r="Z47" s="202" t="str">
        <f t="shared" ref="Z47:AA47" si="13">IFERROR(AVERAGEIF(Z41:Z46,"&gt;0"),"")</f>
        <v/>
      </c>
      <c r="AA47" s="203" t="str">
        <f t="shared" si="13"/>
        <v/>
      </c>
      <c r="AB47" s="116">
        <f>IFERROR(AVERAGEIF(AB41:AB46,"&gt;0"),"")</f>
        <v>0.1</v>
      </c>
      <c r="AC47" s="117">
        <f t="shared" ref="AC47:AE47" si="14">IFERROR(AVERAGEIF(AC41:AC46,"&gt;0"),"")</f>
        <v>0.1</v>
      </c>
      <c r="AD47" s="117" t="str">
        <f t="shared" si="14"/>
        <v/>
      </c>
      <c r="AE47" s="117" t="str">
        <f t="shared" si="14"/>
        <v/>
      </c>
      <c r="AF47" s="118">
        <f>IFERROR(AVERAGEIF(AF41:AF46,"&gt;0"),"")</f>
        <v>0.2</v>
      </c>
      <c r="AT47" s="74"/>
      <c r="AU47" s="74"/>
    </row>
    <row r="48" spans="1:47" ht="15" customHeight="1" x14ac:dyDescent="0.25">
      <c r="A48" s="78"/>
      <c r="B48" s="502"/>
      <c r="C48" s="248"/>
      <c r="D48" s="240" t="s">
        <v>319</v>
      </c>
      <c r="E48" s="241"/>
      <c r="F48" s="241"/>
      <c r="G48" s="241"/>
      <c r="H48" s="241"/>
      <c r="I48" s="241"/>
      <c r="J48" s="241"/>
      <c r="K48" s="241"/>
      <c r="M48" s="94"/>
      <c r="N48" s="94"/>
      <c r="O48" s="94"/>
      <c r="P48" s="94"/>
      <c r="Q48" s="94"/>
      <c r="R48" s="94"/>
      <c r="S48" s="94"/>
      <c r="T48" s="94"/>
      <c r="U48" s="94"/>
      <c r="V48" s="94"/>
      <c r="W48" s="94"/>
      <c r="X48" s="94"/>
      <c r="Y48" s="94"/>
      <c r="Z48" s="94"/>
      <c r="AA48" s="94"/>
      <c r="AB48" s="94"/>
      <c r="AC48" s="94"/>
      <c r="AD48" s="94"/>
      <c r="AE48" s="94"/>
      <c r="AF48" s="94"/>
      <c r="AT48" s="74"/>
      <c r="AU48" s="74"/>
    </row>
    <row r="49" spans="1:47" ht="15" customHeight="1" x14ac:dyDescent="0.25">
      <c r="A49" s="78"/>
      <c r="B49" s="502"/>
      <c r="C49" s="248"/>
      <c r="D49" s="242"/>
      <c r="E49" s="241"/>
      <c r="F49" s="241"/>
      <c r="G49" s="241"/>
      <c r="H49" s="241"/>
      <c r="I49" s="241"/>
      <c r="J49" s="241"/>
      <c r="K49" s="241"/>
      <c r="L49" s="94"/>
      <c r="M49" s="94"/>
      <c r="N49" s="94"/>
      <c r="O49" s="94"/>
      <c r="P49" s="94"/>
      <c r="Q49" s="94"/>
      <c r="R49" s="94"/>
      <c r="S49" s="94"/>
      <c r="T49" s="94"/>
      <c r="U49" s="94"/>
      <c r="V49" s="94"/>
      <c r="W49" s="94"/>
      <c r="X49" s="94"/>
      <c r="Y49" s="94"/>
      <c r="Z49" s="94"/>
      <c r="AA49" s="94"/>
      <c r="AB49" s="94"/>
      <c r="AC49" s="94"/>
      <c r="AD49" s="94"/>
      <c r="AE49" s="94"/>
      <c r="AF49" s="94"/>
      <c r="AT49" s="74"/>
      <c r="AU49" s="74"/>
    </row>
    <row r="50" spans="1:47" ht="15" customHeight="1" thickBot="1" x14ac:dyDescent="0.3">
      <c r="A50" s="78"/>
      <c r="B50" s="502"/>
      <c r="C50" s="248"/>
      <c r="D50" s="243" t="s">
        <v>310</v>
      </c>
      <c r="E50" s="241"/>
      <c r="F50" s="241"/>
      <c r="G50" s="241"/>
      <c r="H50" s="241"/>
      <c r="I50" s="241"/>
      <c r="J50" s="241"/>
      <c r="K50" s="241"/>
      <c r="L50" s="94"/>
      <c r="M50" s="94"/>
      <c r="N50" s="94"/>
      <c r="O50" s="94"/>
      <c r="P50" s="94"/>
      <c r="Q50" s="94"/>
      <c r="R50" s="94"/>
      <c r="S50" s="94"/>
      <c r="T50" s="94"/>
      <c r="U50" s="94"/>
      <c r="V50" s="94"/>
      <c r="W50" s="94"/>
      <c r="AB50" s="94"/>
      <c r="AC50" s="94"/>
      <c r="AD50" s="94"/>
      <c r="AE50" s="94"/>
      <c r="AF50" s="94"/>
      <c r="AJ50" s="84"/>
      <c r="AT50" s="74"/>
      <c r="AU50" s="74"/>
    </row>
    <row r="51" spans="1:47" ht="42.75" customHeight="1" x14ac:dyDescent="0.25">
      <c r="A51" s="78"/>
      <c r="B51" s="502"/>
      <c r="C51" s="248"/>
      <c r="D51" s="586" t="s">
        <v>226</v>
      </c>
      <c r="E51" s="539" t="s">
        <v>230</v>
      </c>
      <c r="F51" s="552" t="s">
        <v>232</v>
      </c>
      <c r="G51" s="553"/>
      <c r="H51" s="553"/>
      <c r="I51" s="553"/>
      <c r="J51" s="553"/>
      <c r="K51" s="553"/>
      <c r="L51" s="553"/>
      <c r="M51" s="554"/>
      <c r="N51" s="552" t="s">
        <v>233</v>
      </c>
      <c r="O51" s="553"/>
      <c r="P51" s="553"/>
      <c r="Q51" s="553"/>
      <c r="R51" s="553"/>
      <c r="S51" s="553"/>
      <c r="T51" s="553"/>
      <c r="U51" s="554"/>
      <c r="V51" s="552" t="s">
        <v>234</v>
      </c>
      <c r="W51" s="553"/>
      <c r="X51" s="553"/>
      <c r="Y51" s="553"/>
      <c r="Z51" s="553"/>
      <c r="AA51" s="553"/>
      <c r="AB51" s="553"/>
      <c r="AC51" s="554"/>
      <c r="AD51" s="552" t="s">
        <v>235</v>
      </c>
      <c r="AE51" s="553"/>
      <c r="AF51" s="553"/>
      <c r="AG51" s="553"/>
      <c r="AH51" s="553"/>
      <c r="AI51" s="553"/>
      <c r="AJ51" s="553"/>
      <c r="AK51" s="554"/>
      <c r="AL51" s="551" t="s">
        <v>308</v>
      </c>
      <c r="AM51" s="532"/>
      <c r="AN51" s="532"/>
      <c r="AO51" s="532"/>
      <c r="AP51" s="557" t="s">
        <v>240</v>
      </c>
      <c r="AQ51" s="518" t="s">
        <v>241</v>
      </c>
      <c r="AR51" s="583"/>
      <c r="AS51" s="579" t="s">
        <v>242</v>
      </c>
      <c r="AT51" s="74"/>
      <c r="AU51" s="74"/>
    </row>
    <row r="52" spans="1:47" ht="40.5" customHeight="1" thickBot="1" x14ac:dyDescent="0.3">
      <c r="A52" s="78"/>
      <c r="B52" s="502"/>
      <c r="C52" s="248"/>
      <c r="D52" s="587"/>
      <c r="E52" s="543"/>
      <c r="F52" s="223" t="s">
        <v>320</v>
      </c>
      <c r="G52" s="112" t="s">
        <v>236</v>
      </c>
      <c r="H52" s="224" t="s">
        <v>321</v>
      </c>
      <c r="I52" s="112" t="s">
        <v>237</v>
      </c>
      <c r="J52" s="224" t="s">
        <v>322</v>
      </c>
      <c r="K52" s="112" t="s">
        <v>238</v>
      </c>
      <c r="L52" s="224" t="s">
        <v>323</v>
      </c>
      <c r="M52" s="113" t="s">
        <v>239</v>
      </c>
      <c r="N52" s="223" t="s">
        <v>320</v>
      </c>
      <c r="O52" s="112" t="s">
        <v>236</v>
      </c>
      <c r="P52" s="224" t="s">
        <v>321</v>
      </c>
      <c r="Q52" s="112" t="s">
        <v>237</v>
      </c>
      <c r="R52" s="224" t="s">
        <v>322</v>
      </c>
      <c r="S52" s="112" t="s">
        <v>238</v>
      </c>
      <c r="T52" s="224" t="s">
        <v>323</v>
      </c>
      <c r="U52" s="113" t="s">
        <v>239</v>
      </c>
      <c r="V52" s="223" t="s">
        <v>320</v>
      </c>
      <c r="W52" s="112" t="s">
        <v>236</v>
      </c>
      <c r="X52" s="224" t="s">
        <v>321</v>
      </c>
      <c r="Y52" s="112" t="s">
        <v>237</v>
      </c>
      <c r="Z52" s="224" t="s">
        <v>322</v>
      </c>
      <c r="AA52" s="112" t="s">
        <v>238</v>
      </c>
      <c r="AB52" s="224" t="s">
        <v>323</v>
      </c>
      <c r="AC52" s="113" t="s">
        <v>239</v>
      </c>
      <c r="AD52" s="223" t="s">
        <v>320</v>
      </c>
      <c r="AE52" s="112" t="s">
        <v>236</v>
      </c>
      <c r="AF52" s="224" t="s">
        <v>321</v>
      </c>
      <c r="AG52" s="112" t="s">
        <v>237</v>
      </c>
      <c r="AH52" s="224" t="s">
        <v>322</v>
      </c>
      <c r="AI52" s="112" t="s">
        <v>238</v>
      </c>
      <c r="AJ52" s="224" t="s">
        <v>323</v>
      </c>
      <c r="AK52" s="113" t="s">
        <v>239</v>
      </c>
      <c r="AL52" s="141" t="s">
        <v>236</v>
      </c>
      <c r="AM52" s="112" t="s">
        <v>237</v>
      </c>
      <c r="AN52" s="112" t="s">
        <v>238</v>
      </c>
      <c r="AO52" s="142" t="s">
        <v>239</v>
      </c>
      <c r="AP52" s="558"/>
      <c r="AQ52" s="584"/>
      <c r="AR52" s="585"/>
      <c r="AS52" s="580"/>
      <c r="AT52" s="74"/>
      <c r="AU52" s="74"/>
    </row>
    <row r="53" spans="1:47" ht="27.75" customHeight="1" x14ac:dyDescent="0.25">
      <c r="A53" s="78"/>
      <c r="B53" s="502"/>
      <c r="C53" s="248"/>
      <c r="D53" s="218">
        <f>+D41</f>
        <v>0</v>
      </c>
      <c r="E53" s="219">
        <f>+H41</f>
        <v>0</v>
      </c>
      <c r="F53" s="220"/>
      <c r="G53" s="178">
        <v>0.08</v>
      </c>
      <c r="H53" s="221">
        <v>0.02</v>
      </c>
      <c r="I53" s="178"/>
      <c r="J53" s="222"/>
      <c r="K53" s="178"/>
      <c r="L53" s="222"/>
      <c r="M53" s="179"/>
      <c r="N53" s="220"/>
      <c r="O53" s="178"/>
      <c r="P53" s="221"/>
      <c r="Q53" s="178"/>
      <c r="R53" s="222"/>
      <c r="S53" s="178"/>
      <c r="T53" s="222"/>
      <c r="U53" s="179"/>
      <c r="V53" s="220"/>
      <c r="W53" s="178"/>
      <c r="X53" s="221"/>
      <c r="Y53" s="178"/>
      <c r="Z53" s="222"/>
      <c r="AA53" s="178"/>
      <c r="AB53" s="222"/>
      <c r="AC53" s="179"/>
      <c r="AD53" s="220"/>
      <c r="AE53" s="178"/>
      <c r="AF53" s="221"/>
      <c r="AG53" s="178"/>
      <c r="AH53" s="222"/>
      <c r="AI53" s="178"/>
      <c r="AJ53" s="222"/>
      <c r="AK53" s="179"/>
      <c r="AL53" s="146">
        <f>+G53+O53+W53+AE53</f>
        <v>0.08</v>
      </c>
      <c r="AM53" s="146">
        <f>+I53+Q53+Y53+AG53</f>
        <v>0</v>
      </c>
      <c r="AN53" s="146">
        <f>+K53+S53+AA53+AI53</f>
        <v>0</v>
      </c>
      <c r="AO53" s="225">
        <f>+M53+U53+AC53+AK53</f>
        <v>0</v>
      </c>
      <c r="AP53" s="228">
        <f>IF((SUM(AL53:AO53)+E53)&gt;100%,"ERROR",(SUM(AL53:AO53)+E53))</f>
        <v>0.08</v>
      </c>
      <c r="AQ53" s="581" t="str">
        <f>IF(AP53=100%,"ESCRIBA EL ACTO ADMINISTRATIVO DE ACOTAMIENTO",IF(AP53&lt;100%,"NO REPORTA ACTO ADMINISTRATIVO",""))</f>
        <v>NO REPORTA ACTO ADMINISTRATIVO</v>
      </c>
      <c r="AR53" s="582"/>
      <c r="AS53" s="143" t="str">
        <f>IF(AP53=100%,"Escriba el área del POF",IF(AP53&lt;100%,"NO REPORTA ",""))</f>
        <v xml:space="preserve">NO REPORTA </v>
      </c>
      <c r="AT53" s="74"/>
      <c r="AU53" s="74"/>
    </row>
    <row r="54" spans="1:47" ht="27.75" customHeight="1" x14ac:dyDescent="0.25">
      <c r="A54" s="78"/>
      <c r="B54" s="502"/>
      <c r="C54" s="248"/>
      <c r="D54" s="210">
        <f>+D42</f>
        <v>0</v>
      </c>
      <c r="E54" s="209">
        <f t="shared" ref="E54:E58" si="15">+H42</f>
        <v>0</v>
      </c>
      <c r="F54" s="211"/>
      <c r="G54" s="180"/>
      <c r="H54" s="212"/>
      <c r="I54" s="180"/>
      <c r="J54" s="213"/>
      <c r="K54" s="180"/>
      <c r="L54" s="213"/>
      <c r="M54" s="181"/>
      <c r="N54" s="211"/>
      <c r="O54" s="180"/>
      <c r="P54" s="212"/>
      <c r="Q54" s="180"/>
      <c r="R54" s="213"/>
      <c r="S54" s="180"/>
      <c r="T54" s="213"/>
      <c r="U54" s="181"/>
      <c r="V54" s="211"/>
      <c r="W54" s="180"/>
      <c r="X54" s="212"/>
      <c r="Y54" s="180"/>
      <c r="Z54" s="213"/>
      <c r="AA54" s="180"/>
      <c r="AB54" s="213"/>
      <c r="AC54" s="181"/>
      <c r="AD54" s="211"/>
      <c r="AE54" s="180"/>
      <c r="AF54" s="212"/>
      <c r="AG54" s="180"/>
      <c r="AH54" s="213"/>
      <c r="AI54" s="180"/>
      <c r="AJ54" s="213"/>
      <c r="AK54" s="181"/>
      <c r="AL54" s="146">
        <f>+G54+O54+W54+AE54</f>
        <v>0</v>
      </c>
      <c r="AM54" s="146">
        <f>+I54+Q54+Y54+AG54</f>
        <v>0</v>
      </c>
      <c r="AN54" s="146">
        <f>+K54+S54+AA54+AI54</f>
        <v>0</v>
      </c>
      <c r="AO54" s="225">
        <f>+M54+U54+AC54+AK54</f>
        <v>0</v>
      </c>
      <c r="AP54" s="228">
        <f t="shared" ref="AP54:AP58" si="16">IF((SUM(AL54:AO54)+E54)&gt;100%,"ERROR",(SUM(AL54:AO54)+E54))</f>
        <v>0</v>
      </c>
      <c r="AQ54" s="555" t="str">
        <f>IF(AP54=100%,"ESCRIBA EL ACTO ADMINISTRATIVO DE ACOTAMIENTO",IF(AP54&lt;100%,"NO REPORTA ACTO ADMINISTRATIVO",""))</f>
        <v>NO REPORTA ACTO ADMINISTRATIVO</v>
      </c>
      <c r="AR54" s="556"/>
      <c r="AS54" s="144" t="str">
        <f t="shared" ref="AS54:AS58" si="17">IF(AP54=100%,"Escriba el área del POF",IF(AP54&lt;100%,"NO REPORTA ",""))</f>
        <v xml:space="preserve">NO REPORTA </v>
      </c>
      <c r="AT54" s="74"/>
      <c r="AU54" s="74"/>
    </row>
    <row r="55" spans="1:47" ht="27.75" customHeight="1" x14ac:dyDescent="0.25">
      <c r="A55" s="78"/>
      <c r="B55" s="502"/>
      <c r="C55" s="248"/>
      <c r="D55" s="210">
        <f t="shared" ref="D55:D58" si="18">+D43</f>
        <v>0</v>
      </c>
      <c r="E55" s="209">
        <f t="shared" si="15"/>
        <v>0</v>
      </c>
      <c r="F55" s="211"/>
      <c r="G55" s="180"/>
      <c r="H55" s="212"/>
      <c r="I55" s="180"/>
      <c r="J55" s="213"/>
      <c r="K55" s="180"/>
      <c r="L55" s="213"/>
      <c r="M55" s="181"/>
      <c r="N55" s="211"/>
      <c r="O55" s="180"/>
      <c r="P55" s="212"/>
      <c r="Q55" s="180"/>
      <c r="R55" s="213"/>
      <c r="S55" s="180"/>
      <c r="T55" s="213"/>
      <c r="U55" s="181"/>
      <c r="V55" s="211"/>
      <c r="W55" s="180"/>
      <c r="X55" s="212"/>
      <c r="Y55" s="180"/>
      <c r="Z55" s="213"/>
      <c r="AA55" s="180"/>
      <c r="AB55" s="213"/>
      <c r="AC55" s="181"/>
      <c r="AD55" s="211"/>
      <c r="AE55" s="180"/>
      <c r="AF55" s="212"/>
      <c r="AG55" s="180"/>
      <c r="AH55" s="213"/>
      <c r="AI55" s="180"/>
      <c r="AJ55" s="213"/>
      <c r="AK55" s="181"/>
      <c r="AL55" s="147" t="str">
        <f>IFERROR(AVERAGE(SUM(G55,O55,W55,AE55)/SUM(L43,P43,T43,X43)),"")</f>
        <v/>
      </c>
      <c r="AM55" s="148" t="str">
        <f>IFERROR(AVERAGE(SUM(I55,Q55,Y55,AG55)/SUM(M43,Q43,U43,Y43)),"")</f>
        <v/>
      </c>
      <c r="AN55" s="149" t="str">
        <f>IFERROR(AVERAGE(SUM(K55,S55,AA55,AI55)/SUM(N43,R43,V43,Z43)),"")</f>
        <v/>
      </c>
      <c r="AO55" s="226" t="str">
        <f>IFERROR(AVERAGE(SUM(M55,U55,AC55,AK55)/SUM(O43,S43,W43,AA43)),"")</f>
        <v/>
      </c>
      <c r="AP55" s="228">
        <f t="shared" si="16"/>
        <v>0</v>
      </c>
      <c r="AQ55" s="555" t="str">
        <f t="shared" ref="AQ55:AQ58" si="19">IF(AP55=100%,"ESCRIBA EL ACTO ADMINISTRATIVO DE ACOTAMIENTO",IF(AP55&lt;100%,"NO REPORTA ACTO ADMINISTRATIVO",""))</f>
        <v>NO REPORTA ACTO ADMINISTRATIVO</v>
      </c>
      <c r="AR55" s="556"/>
      <c r="AS55" s="144" t="str">
        <f t="shared" si="17"/>
        <v xml:space="preserve">NO REPORTA </v>
      </c>
      <c r="AT55" s="74"/>
      <c r="AU55" s="74"/>
    </row>
    <row r="56" spans="1:47" ht="27.75" customHeight="1" x14ac:dyDescent="0.25">
      <c r="A56" s="78"/>
      <c r="B56" s="502"/>
      <c r="C56" s="248"/>
      <c r="D56" s="210">
        <f t="shared" si="18"/>
        <v>0</v>
      </c>
      <c r="E56" s="209">
        <f t="shared" si="15"/>
        <v>0</v>
      </c>
      <c r="F56" s="211"/>
      <c r="G56" s="180"/>
      <c r="H56" s="212"/>
      <c r="I56" s="180"/>
      <c r="J56" s="213"/>
      <c r="K56" s="180"/>
      <c r="L56" s="213"/>
      <c r="M56" s="181"/>
      <c r="N56" s="211"/>
      <c r="O56" s="180"/>
      <c r="P56" s="212"/>
      <c r="Q56" s="180"/>
      <c r="R56" s="213"/>
      <c r="S56" s="180"/>
      <c r="T56" s="213"/>
      <c r="U56" s="181"/>
      <c r="V56" s="211"/>
      <c r="W56" s="180"/>
      <c r="X56" s="212"/>
      <c r="Y56" s="180"/>
      <c r="Z56" s="213"/>
      <c r="AA56" s="180"/>
      <c r="AB56" s="213"/>
      <c r="AC56" s="181"/>
      <c r="AD56" s="211"/>
      <c r="AE56" s="180"/>
      <c r="AF56" s="212"/>
      <c r="AG56" s="180"/>
      <c r="AH56" s="213"/>
      <c r="AI56" s="180"/>
      <c r="AJ56" s="213"/>
      <c r="AK56" s="181"/>
      <c r="AL56" s="147">
        <f>SUM(IFERROR((G56/L44),"0"),IFERROR((O56/P44),"0"),IFERROR((W56/T44),"0"),IFERROR((AE56/X44),"0"))</f>
        <v>0</v>
      </c>
      <c r="AM56" s="149">
        <f>SUM(IFERROR((I56/M44),"0"),IFERROR((Q56/Q44),"0"),IFERROR((Y56/U44),"0"),IFERROR((AG56/Y44),"0"))</f>
        <v>0</v>
      </c>
      <c r="AN56" s="149">
        <f>SUM(IFERROR((K56/N44),"0"),IFERROR((S56/R44),"0"),IFERROR((AA56/V44),"0"),IFERROR((AI56/Z44),"0"))</f>
        <v>0</v>
      </c>
      <c r="AO56" s="226">
        <f>SUM(IFERROR((M56/O44),"0"),IFERROR((U56/S44),"0"),IFERROR((AC56/W44),"0"),IFERROR((AK56/AA44),"0"))</f>
        <v>0</v>
      </c>
      <c r="AP56" s="228">
        <f t="shared" si="16"/>
        <v>0</v>
      </c>
      <c r="AQ56" s="555" t="str">
        <f t="shared" si="19"/>
        <v>NO REPORTA ACTO ADMINISTRATIVO</v>
      </c>
      <c r="AR56" s="556"/>
      <c r="AS56" s="144" t="str">
        <f t="shared" si="17"/>
        <v xml:space="preserve">NO REPORTA </v>
      </c>
      <c r="AT56" s="74"/>
      <c r="AU56" s="74"/>
    </row>
    <row r="57" spans="1:47" ht="27.75" customHeight="1" x14ac:dyDescent="0.25">
      <c r="A57" s="78"/>
      <c r="B57" s="502"/>
      <c r="C57" s="248"/>
      <c r="D57" s="210">
        <f t="shared" si="18"/>
        <v>0</v>
      </c>
      <c r="E57" s="209">
        <f t="shared" si="15"/>
        <v>0</v>
      </c>
      <c r="F57" s="211"/>
      <c r="G57" s="180"/>
      <c r="H57" s="212"/>
      <c r="I57" s="180"/>
      <c r="J57" s="213"/>
      <c r="K57" s="180"/>
      <c r="L57" s="213"/>
      <c r="M57" s="181"/>
      <c r="N57" s="211"/>
      <c r="O57" s="180"/>
      <c r="P57" s="212"/>
      <c r="Q57" s="180"/>
      <c r="R57" s="213"/>
      <c r="S57" s="180"/>
      <c r="T57" s="213"/>
      <c r="U57" s="181"/>
      <c r="V57" s="211"/>
      <c r="W57" s="180"/>
      <c r="X57" s="212"/>
      <c r="Y57" s="180"/>
      <c r="Z57" s="213"/>
      <c r="AA57" s="180"/>
      <c r="AB57" s="213"/>
      <c r="AC57" s="181"/>
      <c r="AD57" s="211"/>
      <c r="AE57" s="180"/>
      <c r="AF57" s="212"/>
      <c r="AG57" s="180"/>
      <c r="AH57" s="213"/>
      <c r="AI57" s="180"/>
      <c r="AJ57" s="213"/>
      <c r="AK57" s="181"/>
      <c r="AL57" s="147">
        <f>SUM(IFERROR((G57/L45),"0"),IFERROR((O57/P45),"0"),IFERROR((W57/T45),"0"),IFERROR((AE57/X45),"0"))</f>
        <v>0</v>
      </c>
      <c r="AM57" s="149">
        <f>SUM(IFERROR((I57/M45),"0"),IFERROR((Q57/Q45),"0"),IFERROR((Y57/U45),"0"),IFERROR((AG57/Y45),"0"))</f>
        <v>0</v>
      </c>
      <c r="AN57" s="149">
        <f>SUM(IFERROR((K57/N45),"0"),IFERROR((S57/R45),"0"),IFERROR((AA57/V45),"0"),IFERROR((AI57/Z45),"0"))</f>
        <v>0</v>
      </c>
      <c r="AO57" s="226">
        <f>SUM(IFERROR((M57/O45),"0"),IFERROR((U57/S45),"0"),IFERROR((AC57/W45),"0"),IFERROR((AK57/AA45),"0"))</f>
        <v>0</v>
      </c>
      <c r="AP57" s="228">
        <f t="shared" si="16"/>
        <v>0</v>
      </c>
      <c r="AQ57" s="555" t="str">
        <f t="shared" si="19"/>
        <v>NO REPORTA ACTO ADMINISTRATIVO</v>
      </c>
      <c r="AR57" s="556"/>
      <c r="AS57" s="144" t="str">
        <f t="shared" si="17"/>
        <v xml:space="preserve">NO REPORTA </v>
      </c>
      <c r="AT57" s="74"/>
      <c r="AU57" s="74"/>
    </row>
    <row r="58" spans="1:47" ht="27.75" customHeight="1" thickBot="1" x14ac:dyDescent="0.3">
      <c r="A58" s="78"/>
      <c r="B58" s="502"/>
      <c r="C58" s="248"/>
      <c r="D58" s="210">
        <f t="shared" si="18"/>
        <v>0</v>
      </c>
      <c r="E58" s="209">
        <f t="shared" si="15"/>
        <v>0</v>
      </c>
      <c r="F58" s="214"/>
      <c r="G58" s="182"/>
      <c r="H58" s="215"/>
      <c r="I58" s="182"/>
      <c r="J58" s="216"/>
      <c r="K58" s="182"/>
      <c r="L58" s="216"/>
      <c r="M58" s="183"/>
      <c r="N58" s="214"/>
      <c r="O58" s="182"/>
      <c r="P58" s="215"/>
      <c r="Q58" s="182"/>
      <c r="R58" s="216"/>
      <c r="S58" s="182"/>
      <c r="T58" s="216"/>
      <c r="U58" s="183"/>
      <c r="V58" s="214"/>
      <c r="W58" s="182"/>
      <c r="X58" s="215"/>
      <c r="Y58" s="182"/>
      <c r="Z58" s="216"/>
      <c r="AA58" s="182"/>
      <c r="AB58" s="216"/>
      <c r="AC58" s="183"/>
      <c r="AD58" s="214"/>
      <c r="AE58" s="182"/>
      <c r="AF58" s="215"/>
      <c r="AG58" s="182"/>
      <c r="AH58" s="216"/>
      <c r="AI58" s="182"/>
      <c r="AJ58" s="216"/>
      <c r="AK58" s="183"/>
      <c r="AL58" s="147">
        <f>SUM(IFERROR((G58/L46),"0"),IFERROR((O58/P46),"0"),IFERROR((W58/T46),"0"),IFERROR((AE58/X46),"0"))</f>
        <v>0</v>
      </c>
      <c r="AM58" s="149">
        <f>SUM(IFERROR((I58/M46),"0"),IFERROR((Q58/Q46),"0"),IFERROR((Y58/U46),"0"),IFERROR((AG58/Y46),"0"))</f>
        <v>0</v>
      </c>
      <c r="AN58" s="149">
        <f>SUM(IFERROR((K58/N46),"0"),IFERROR((S58/R46),"0"),IFERROR((AA58/V46),"0"),IFERROR((AI58/Z46),"0"))</f>
        <v>0</v>
      </c>
      <c r="AO58" s="226">
        <f>SUM(IFERROR((M58/O46),"0"),IFERROR((U58/S46),"0"),IFERROR((AC58/W46),"0"),IFERROR((AK58/AA46),"0"))</f>
        <v>0</v>
      </c>
      <c r="AP58" s="228">
        <f t="shared" si="16"/>
        <v>0</v>
      </c>
      <c r="AQ58" s="567" t="str">
        <f t="shared" si="19"/>
        <v>NO REPORTA ACTO ADMINISTRATIVO</v>
      </c>
      <c r="AR58" s="568"/>
      <c r="AS58" s="145" t="str">
        <f t="shared" si="17"/>
        <v xml:space="preserve">NO REPORTA </v>
      </c>
      <c r="AT58" s="74"/>
      <c r="AU58" s="74"/>
    </row>
    <row r="59" spans="1:47" ht="15" customHeight="1" thickBot="1" x14ac:dyDescent="0.3">
      <c r="A59" s="78"/>
      <c r="B59" s="502"/>
      <c r="C59" s="248"/>
      <c r="D59" s="577" t="s">
        <v>243</v>
      </c>
      <c r="E59" s="578"/>
      <c r="F59" s="201" t="str">
        <f>IFERROR(AVERAGEIF(F53:F58,"&gt;0"),"")</f>
        <v/>
      </c>
      <c r="G59" s="202">
        <f t="shared" ref="G59:M59" si="20">IFERROR(AVERAGEIF(G53:G58,"&gt;0"),"")</f>
        <v>0.08</v>
      </c>
      <c r="H59" s="202">
        <f t="shared" si="20"/>
        <v>0.02</v>
      </c>
      <c r="I59" s="202" t="str">
        <f t="shared" si="20"/>
        <v/>
      </c>
      <c r="J59" s="202" t="str">
        <f t="shared" si="20"/>
        <v/>
      </c>
      <c r="K59" s="202" t="str">
        <f t="shared" si="20"/>
        <v/>
      </c>
      <c r="L59" s="202" t="str">
        <f t="shared" si="20"/>
        <v/>
      </c>
      <c r="M59" s="217" t="str">
        <f t="shared" si="20"/>
        <v/>
      </c>
      <c r="N59" s="201" t="str">
        <f t="shared" ref="N59" si="21">IFERROR(AVERAGEIF(N53:N58,"&gt;0"),"")</f>
        <v/>
      </c>
      <c r="O59" s="202" t="str">
        <f t="shared" ref="O59" si="22">IFERROR(AVERAGEIF(O53:O58,"&gt;0"),"")</f>
        <v/>
      </c>
      <c r="P59" s="202" t="str">
        <f t="shared" ref="P59" si="23">IFERROR(AVERAGEIF(P53:P58,"&gt;0"),"")</f>
        <v/>
      </c>
      <c r="Q59" s="202" t="str">
        <f t="shared" ref="Q59" si="24">IFERROR(AVERAGEIF(Q53:Q58,"&gt;0"),"")</f>
        <v/>
      </c>
      <c r="R59" s="202" t="str">
        <f t="shared" ref="R59" si="25">IFERROR(AVERAGEIF(R53:R58,"&gt;0"),"")</f>
        <v/>
      </c>
      <c r="S59" s="202" t="str">
        <f t="shared" ref="S59" si="26">IFERROR(AVERAGEIF(S53:S58,"&gt;0"),"")</f>
        <v/>
      </c>
      <c r="T59" s="202" t="str">
        <f t="shared" ref="T59" si="27">IFERROR(AVERAGEIF(T53:T58,"&gt;0"),"")</f>
        <v/>
      </c>
      <c r="U59" s="217" t="str">
        <f t="shared" ref="U59" si="28">IFERROR(AVERAGEIF(U53:U58,"&gt;0"),"")</f>
        <v/>
      </c>
      <c r="V59" s="201" t="str">
        <f t="shared" ref="V59" si="29">IFERROR(AVERAGEIF(V53:V58,"&gt;0"),"")</f>
        <v/>
      </c>
      <c r="W59" s="202" t="str">
        <f t="shared" ref="W59" si="30">IFERROR(AVERAGEIF(W53:W58,"&gt;0"),"")</f>
        <v/>
      </c>
      <c r="X59" s="202" t="str">
        <f t="shared" ref="X59" si="31">IFERROR(AVERAGEIF(X53:X58,"&gt;0"),"")</f>
        <v/>
      </c>
      <c r="Y59" s="202" t="str">
        <f t="shared" ref="Y59" si="32">IFERROR(AVERAGEIF(Y53:Y58,"&gt;0"),"")</f>
        <v/>
      </c>
      <c r="Z59" s="202" t="str">
        <f t="shared" ref="Z59" si="33">IFERROR(AVERAGEIF(Z53:Z58,"&gt;0"),"")</f>
        <v/>
      </c>
      <c r="AA59" s="202" t="str">
        <f t="shared" ref="AA59" si="34">IFERROR(AVERAGEIF(AA53:AA58,"&gt;0"),"")</f>
        <v/>
      </c>
      <c r="AB59" s="202" t="str">
        <f t="shared" ref="AB59" si="35">IFERROR(AVERAGEIF(AB53:AB58,"&gt;0"),"")</f>
        <v/>
      </c>
      <c r="AC59" s="217" t="str">
        <f t="shared" ref="AC59" si="36">IFERROR(AVERAGEIF(AC53:AC58,"&gt;0"),"")</f>
        <v/>
      </c>
      <c r="AD59" s="201" t="str">
        <f t="shared" ref="AD59" si="37">IFERROR(AVERAGEIF(AD53:AD58,"&gt;0"),"")</f>
        <v/>
      </c>
      <c r="AE59" s="202" t="str">
        <f t="shared" ref="AE59" si="38">IFERROR(AVERAGEIF(AE53:AE58,"&gt;0"),"")</f>
        <v/>
      </c>
      <c r="AF59" s="202" t="str">
        <f t="shared" ref="AF59" si="39">IFERROR(AVERAGEIF(AF53:AF58,"&gt;0"),"")</f>
        <v/>
      </c>
      <c r="AG59" s="202" t="str">
        <f t="shared" ref="AG59" si="40">IFERROR(AVERAGEIF(AG53:AG58,"&gt;0"),"")</f>
        <v/>
      </c>
      <c r="AH59" s="202" t="str">
        <f t="shared" ref="AH59" si="41">IFERROR(AVERAGEIF(AH53:AH58,"&gt;0"),"")</f>
        <v/>
      </c>
      <c r="AI59" s="202" t="str">
        <f t="shared" ref="AI59" si="42">IFERROR(AVERAGEIF(AI53:AI58,"&gt;0"),"")</f>
        <v/>
      </c>
      <c r="AJ59" s="202" t="str">
        <f t="shared" ref="AJ59" si="43">IFERROR(AVERAGEIF(AJ53:AJ58,"&gt;0"),"")</f>
        <v/>
      </c>
      <c r="AK59" s="217" t="str">
        <f t="shared" ref="AK59" si="44">IFERROR(AVERAGEIF(AK53:AK58,"&gt;0"),"")</f>
        <v/>
      </c>
      <c r="AL59" s="114">
        <f>IFERROR(AVERAGEIF(AL53:AL58,"&gt;0"),"")</f>
        <v>0.08</v>
      </c>
      <c r="AM59" s="115" t="str">
        <f t="shared" ref="AM59:AO59" si="45">IFERROR(AVERAGEIF(AM53:AM58,"&gt;0"),"")</f>
        <v/>
      </c>
      <c r="AN59" s="115" t="str">
        <f t="shared" si="45"/>
        <v/>
      </c>
      <c r="AO59" s="227" t="str">
        <f t="shared" si="45"/>
        <v/>
      </c>
      <c r="AP59" s="229">
        <f>IFERROR(AVERAGEIF(AP53:AP58,"&gt;0"),"")</f>
        <v>0.08</v>
      </c>
      <c r="AQ59" s="569"/>
      <c r="AR59" s="570"/>
      <c r="AS59" s="570"/>
      <c r="AT59" s="74"/>
      <c r="AU59" s="74"/>
    </row>
    <row r="60" spans="1:47" ht="15" customHeight="1" thickBot="1" x14ac:dyDescent="0.3">
      <c r="A60" s="78"/>
      <c r="B60" s="502"/>
      <c r="C60" s="248"/>
      <c r="D60" s="244"/>
      <c r="E60" s="244"/>
      <c r="F60" s="244"/>
      <c r="G60" s="244"/>
      <c r="H60" s="244"/>
      <c r="I60" s="244"/>
      <c r="J60" s="244"/>
      <c r="K60" s="244"/>
      <c r="AT60" s="74"/>
      <c r="AU60" s="74"/>
    </row>
    <row r="61" spans="1:47" ht="15" customHeight="1" thickBot="1" x14ac:dyDescent="0.3">
      <c r="A61" s="78"/>
      <c r="B61" s="502"/>
      <c r="C61" s="248"/>
      <c r="D61" s="571" t="s">
        <v>244</v>
      </c>
      <c r="E61" s="572"/>
      <c r="F61" s="572"/>
      <c r="G61" s="572"/>
      <c r="H61" s="158" t="s">
        <v>236</v>
      </c>
      <c r="I61" s="159" t="s">
        <v>237</v>
      </c>
      <c r="J61" s="159" t="s">
        <v>238</v>
      </c>
      <c r="K61" s="160" t="s">
        <v>239</v>
      </c>
      <c r="AT61" s="74"/>
      <c r="AU61" s="74"/>
    </row>
    <row r="62" spans="1:47" ht="30.75" customHeight="1" x14ac:dyDescent="0.25">
      <c r="A62" s="78"/>
      <c r="B62" s="502"/>
      <c r="C62" s="248"/>
      <c r="D62" s="573" t="s">
        <v>245</v>
      </c>
      <c r="E62" s="574"/>
      <c r="F62" s="574"/>
      <c r="G62" s="574"/>
      <c r="H62" s="152">
        <f>+AL59</f>
        <v>0.08</v>
      </c>
      <c r="I62" s="153" t="str">
        <f>+AM59</f>
        <v/>
      </c>
      <c r="J62" s="153" t="str">
        <f>+AN59</f>
        <v/>
      </c>
      <c r="K62" s="154" t="str">
        <f>+AO59</f>
        <v/>
      </c>
      <c r="AT62" s="74"/>
      <c r="AU62" s="74"/>
    </row>
    <row r="63" spans="1:47" ht="32.25" customHeight="1" thickBot="1" x14ac:dyDescent="0.3">
      <c r="A63" s="78"/>
      <c r="B63" s="502"/>
      <c r="C63" s="248"/>
      <c r="D63" s="575" t="s">
        <v>246</v>
      </c>
      <c r="E63" s="576"/>
      <c r="F63" s="576"/>
      <c r="G63" s="576"/>
      <c r="H63" s="155">
        <f>+AB47</f>
        <v>0.1</v>
      </c>
      <c r="I63" s="156">
        <f>+AC47</f>
        <v>0.1</v>
      </c>
      <c r="J63" s="156" t="str">
        <f>+AD47</f>
        <v/>
      </c>
      <c r="K63" s="157" t="str">
        <f>+AE47</f>
        <v/>
      </c>
      <c r="AT63" s="74"/>
      <c r="AU63" s="74"/>
    </row>
    <row r="64" spans="1:47" ht="28.5" customHeight="1" thickBot="1" x14ac:dyDescent="0.3">
      <c r="A64" s="78"/>
      <c r="B64" s="502"/>
      <c r="C64" s="248"/>
      <c r="D64" s="565" t="s">
        <v>247</v>
      </c>
      <c r="E64" s="566"/>
      <c r="F64" s="566"/>
      <c r="G64" s="566"/>
      <c r="H64" s="161">
        <f t="shared" ref="H64:I64" si="46">IFERROR((H62/H63),"")</f>
        <v>0.79999999999999993</v>
      </c>
      <c r="I64" s="162" t="str">
        <f t="shared" si="46"/>
        <v/>
      </c>
      <c r="J64" s="162" t="str">
        <f>IFERROR((J62/J63),"")</f>
        <v/>
      </c>
      <c r="K64" s="163" t="str">
        <f t="shared" ref="K64" si="47">IFERROR((K62/K63),"")</f>
        <v/>
      </c>
      <c r="AT64" s="74"/>
      <c r="AU64" s="74"/>
    </row>
    <row r="65" spans="1:47" ht="18.75" customHeight="1" thickBot="1" x14ac:dyDescent="0.3">
      <c r="A65" s="89"/>
      <c r="B65" s="503"/>
      <c r="C65" s="249"/>
      <c r="D65" s="95"/>
      <c r="E65" s="95"/>
      <c r="F65" s="95"/>
      <c r="G65" s="95"/>
      <c r="H65" s="95"/>
      <c r="I65" s="95"/>
      <c r="J65" s="95"/>
      <c r="K65" s="95"/>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90"/>
      <c r="AU65" s="74"/>
    </row>
    <row r="66" spans="1:47" ht="15" customHeight="1" thickBot="1" x14ac:dyDescent="0.3">
      <c r="A66" s="250"/>
      <c r="B66" s="251"/>
      <c r="C66" s="252"/>
      <c r="D66" s="253"/>
      <c r="E66" s="253"/>
      <c r="F66" s="253"/>
      <c r="G66" s="253"/>
      <c r="H66" s="253"/>
      <c r="I66" s="253"/>
      <c r="J66" s="253"/>
      <c r="K66" s="253"/>
      <c r="L66" s="254"/>
      <c r="M66" s="25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90"/>
    </row>
    <row r="67" spans="1:47" ht="15.75" thickBot="1" x14ac:dyDescent="0.3">
      <c r="B67" s="79"/>
      <c r="D67" s="79"/>
      <c r="E67" s="79"/>
      <c r="F67" s="79"/>
      <c r="G67" s="79"/>
      <c r="H67" s="79"/>
      <c r="I67" s="79"/>
      <c r="J67" s="79"/>
      <c r="K67" s="79"/>
    </row>
    <row r="68" spans="1:47" s="171" customFormat="1" ht="17.25" thickBot="1" x14ac:dyDescent="0.35">
      <c r="A68" s="164"/>
      <c r="B68" s="165"/>
      <c r="C68" s="165"/>
      <c r="D68" s="166"/>
      <c r="E68" s="167"/>
      <c r="F68" s="167"/>
      <c r="G68" s="167"/>
      <c r="H68" s="167"/>
      <c r="I68" s="167"/>
      <c r="J68" s="167"/>
      <c r="K68" s="167"/>
      <c r="L68" s="167"/>
      <c r="M68" s="168"/>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70"/>
    </row>
    <row r="69" spans="1:47" s="171" customFormat="1" ht="17.25" customHeight="1" thickBot="1" x14ac:dyDescent="0.35">
      <c r="A69" s="172"/>
      <c r="B69" s="495" t="s">
        <v>248</v>
      </c>
      <c r="C69" s="496"/>
      <c r="D69" s="496"/>
      <c r="E69" s="496"/>
      <c r="F69" s="496"/>
      <c r="G69" s="496"/>
      <c r="H69" s="496"/>
      <c r="I69" s="496"/>
      <c r="J69" s="496"/>
      <c r="K69" s="496"/>
      <c r="L69" s="496"/>
      <c r="M69" s="496"/>
      <c r="N69" s="496"/>
      <c r="O69" s="496"/>
      <c r="P69" s="496"/>
      <c r="Q69" s="496"/>
      <c r="R69" s="496"/>
      <c r="S69" s="496"/>
      <c r="T69" s="496"/>
      <c r="U69" s="496"/>
      <c r="V69" s="496"/>
      <c r="W69" s="496"/>
      <c r="X69" s="496"/>
      <c r="Y69" s="496"/>
      <c r="Z69" s="496"/>
      <c r="AA69" s="496"/>
      <c r="AB69" s="496"/>
      <c r="AC69" s="496"/>
      <c r="AD69" s="496"/>
      <c r="AE69" s="496"/>
      <c r="AF69" s="496"/>
      <c r="AG69" s="496"/>
      <c r="AH69" s="496"/>
      <c r="AI69" s="497"/>
      <c r="AJ69" s="173"/>
    </row>
    <row r="70" spans="1:47" s="171" customFormat="1" ht="15" customHeight="1" x14ac:dyDescent="0.3">
      <c r="A70" s="172"/>
      <c r="B70" s="480">
        <v>1</v>
      </c>
      <c r="C70" s="481"/>
      <c r="D70" s="486" t="s">
        <v>162</v>
      </c>
      <c r="E70" s="487"/>
      <c r="F70" s="498"/>
      <c r="G70" s="499"/>
      <c r="H70" s="499"/>
      <c r="I70" s="499"/>
      <c r="J70" s="499"/>
      <c r="K70" s="499"/>
      <c r="L70" s="499"/>
      <c r="M70" s="499"/>
      <c r="N70" s="499"/>
      <c r="O70" s="499"/>
      <c r="P70" s="499"/>
      <c r="Q70" s="499"/>
      <c r="R70" s="499"/>
      <c r="S70" s="499"/>
      <c r="T70" s="499"/>
      <c r="U70" s="499"/>
      <c r="V70" s="499"/>
      <c r="W70" s="499"/>
      <c r="X70" s="499"/>
      <c r="Y70" s="499"/>
      <c r="Z70" s="499"/>
      <c r="AA70" s="499"/>
      <c r="AB70" s="499"/>
      <c r="AC70" s="499"/>
      <c r="AD70" s="499"/>
      <c r="AE70" s="499"/>
      <c r="AF70" s="499"/>
      <c r="AG70" s="499"/>
      <c r="AH70" s="499"/>
      <c r="AI70" s="500"/>
      <c r="AJ70" s="173"/>
    </row>
    <row r="71" spans="1:47" s="171" customFormat="1" ht="15" customHeight="1" x14ac:dyDescent="0.3">
      <c r="A71" s="172"/>
      <c r="B71" s="482"/>
      <c r="C71" s="483"/>
      <c r="D71" s="488" t="s">
        <v>1</v>
      </c>
      <c r="E71" s="489"/>
      <c r="F71" s="477"/>
      <c r="G71" s="478"/>
      <c r="H71" s="478"/>
      <c r="I71" s="478"/>
      <c r="J71" s="478"/>
      <c r="K71" s="478"/>
      <c r="L71" s="478"/>
      <c r="M71" s="478"/>
      <c r="N71" s="478"/>
      <c r="O71" s="478"/>
      <c r="P71" s="478"/>
      <c r="Q71" s="478"/>
      <c r="R71" s="478"/>
      <c r="S71" s="478"/>
      <c r="T71" s="478"/>
      <c r="U71" s="478"/>
      <c r="V71" s="478"/>
      <c r="W71" s="478"/>
      <c r="X71" s="478"/>
      <c r="Y71" s="478"/>
      <c r="Z71" s="478"/>
      <c r="AA71" s="478"/>
      <c r="AB71" s="478"/>
      <c r="AC71" s="478"/>
      <c r="AD71" s="478"/>
      <c r="AE71" s="478"/>
      <c r="AF71" s="478"/>
      <c r="AG71" s="478"/>
      <c r="AH71" s="478"/>
      <c r="AI71" s="479"/>
      <c r="AJ71" s="173"/>
    </row>
    <row r="72" spans="1:47" s="171" customFormat="1" ht="15" customHeight="1" x14ac:dyDescent="0.3">
      <c r="A72" s="172"/>
      <c r="B72" s="482"/>
      <c r="C72" s="483"/>
      <c r="D72" s="488" t="s">
        <v>249</v>
      </c>
      <c r="E72" s="489"/>
      <c r="F72" s="477"/>
      <c r="G72" s="478"/>
      <c r="H72" s="478"/>
      <c r="I72" s="478"/>
      <c r="J72" s="478"/>
      <c r="K72" s="478"/>
      <c r="L72" s="478"/>
      <c r="M72" s="478"/>
      <c r="N72" s="478"/>
      <c r="O72" s="478"/>
      <c r="P72" s="478"/>
      <c r="Q72" s="478"/>
      <c r="R72" s="478"/>
      <c r="S72" s="478"/>
      <c r="T72" s="478"/>
      <c r="U72" s="478"/>
      <c r="V72" s="478"/>
      <c r="W72" s="478"/>
      <c r="X72" s="478"/>
      <c r="Y72" s="478"/>
      <c r="Z72" s="478"/>
      <c r="AA72" s="478"/>
      <c r="AB72" s="478"/>
      <c r="AC72" s="478"/>
      <c r="AD72" s="478"/>
      <c r="AE72" s="478"/>
      <c r="AF72" s="478"/>
      <c r="AG72" s="478"/>
      <c r="AH72" s="478"/>
      <c r="AI72" s="479"/>
      <c r="AJ72" s="173"/>
    </row>
    <row r="73" spans="1:47" s="171" customFormat="1" ht="15" customHeight="1" x14ac:dyDescent="0.3">
      <c r="A73" s="172"/>
      <c r="B73" s="482"/>
      <c r="C73" s="483"/>
      <c r="D73" s="488" t="s">
        <v>160</v>
      </c>
      <c r="E73" s="489"/>
      <c r="F73" s="477"/>
      <c r="G73" s="478"/>
      <c r="H73" s="478"/>
      <c r="I73" s="478"/>
      <c r="J73" s="478"/>
      <c r="K73" s="478"/>
      <c r="L73" s="478"/>
      <c r="M73" s="478"/>
      <c r="N73" s="478"/>
      <c r="O73" s="478"/>
      <c r="P73" s="478"/>
      <c r="Q73" s="478"/>
      <c r="R73" s="478"/>
      <c r="S73" s="478"/>
      <c r="T73" s="478"/>
      <c r="U73" s="478"/>
      <c r="V73" s="478"/>
      <c r="W73" s="478"/>
      <c r="X73" s="478"/>
      <c r="Y73" s="478"/>
      <c r="Z73" s="478"/>
      <c r="AA73" s="478"/>
      <c r="AB73" s="478"/>
      <c r="AC73" s="478"/>
      <c r="AD73" s="478"/>
      <c r="AE73" s="478"/>
      <c r="AF73" s="478"/>
      <c r="AG73" s="478"/>
      <c r="AH73" s="478"/>
      <c r="AI73" s="479"/>
      <c r="AJ73" s="173"/>
    </row>
    <row r="74" spans="1:47" s="171" customFormat="1" ht="15" customHeight="1" x14ac:dyDescent="0.3">
      <c r="A74" s="172"/>
      <c r="B74" s="482"/>
      <c r="C74" s="483"/>
      <c r="D74" s="488" t="s">
        <v>250</v>
      </c>
      <c r="E74" s="489"/>
      <c r="F74" s="477"/>
      <c r="G74" s="478"/>
      <c r="H74" s="478"/>
      <c r="I74" s="478"/>
      <c r="J74" s="478"/>
      <c r="K74" s="478"/>
      <c r="L74" s="478"/>
      <c r="M74" s="478"/>
      <c r="N74" s="478"/>
      <c r="O74" s="478"/>
      <c r="P74" s="478"/>
      <c r="Q74" s="478"/>
      <c r="R74" s="478"/>
      <c r="S74" s="478"/>
      <c r="T74" s="478"/>
      <c r="U74" s="478"/>
      <c r="V74" s="478"/>
      <c r="W74" s="478"/>
      <c r="X74" s="478"/>
      <c r="Y74" s="478"/>
      <c r="Z74" s="478"/>
      <c r="AA74" s="478"/>
      <c r="AB74" s="478"/>
      <c r="AC74" s="478"/>
      <c r="AD74" s="478"/>
      <c r="AE74" s="478"/>
      <c r="AF74" s="478"/>
      <c r="AG74" s="478"/>
      <c r="AH74" s="478"/>
      <c r="AI74" s="479"/>
      <c r="AJ74" s="173"/>
    </row>
    <row r="75" spans="1:47" s="171" customFormat="1" ht="15" customHeight="1" x14ac:dyDescent="0.3">
      <c r="A75" s="172"/>
      <c r="B75" s="482"/>
      <c r="C75" s="483"/>
      <c r="D75" s="488" t="s">
        <v>163</v>
      </c>
      <c r="E75" s="489"/>
      <c r="F75" s="477"/>
      <c r="G75" s="478"/>
      <c r="H75" s="478"/>
      <c r="I75" s="478"/>
      <c r="J75" s="478"/>
      <c r="K75" s="478"/>
      <c r="L75" s="478"/>
      <c r="M75" s="478"/>
      <c r="N75" s="478"/>
      <c r="O75" s="478"/>
      <c r="P75" s="478"/>
      <c r="Q75" s="478"/>
      <c r="R75" s="478"/>
      <c r="S75" s="478"/>
      <c r="T75" s="478"/>
      <c r="U75" s="478"/>
      <c r="V75" s="478"/>
      <c r="W75" s="478"/>
      <c r="X75" s="478"/>
      <c r="Y75" s="478"/>
      <c r="Z75" s="478"/>
      <c r="AA75" s="478"/>
      <c r="AB75" s="478"/>
      <c r="AC75" s="478"/>
      <c r="AD75" s="478"/>
      <c r="AE75" s="478"/>
      <c r="AF75" s="478"/>
      <c r="AG75" s="478"/>
      <c r="AH75" s="478"/>
      <c r="AI75" s="479"/>
      <c r="AJ75" s="173"/>
    </row>
    <row r="76" spans="1:47" s="171" customFormat="1" ht="15" customHeight="1" thickBot="1" x14ac:dyDescent="0.35">
      <c r="A76" s="172"/>
      <c r="B76" s="484"/>
      <c r="C76" s="485"/>
      <c r="D76" s="493" t="s">
        <v>251</v>
      </c>
      <c r="E76" s="494"/>
      <c r="F76" s="490"/>
      <c r="G76" s="491"/>
      <c r="H76" s="491"/>
      <c r="I76" s="491"/>
      <c r="J76" s="491"/>
      <c r="K76" s="491"/>
      <c r="L76" s="491"/>
      <c r="M76" s="491"/>
      <c r="N76" s="491"/>
      <c r="O76" s="491"/>
      <c r="P76" s="491"/>
      <c r="Q76" s="491"/>
      <c r="R76" s="491"/>
      <c r="S76" s="491"/>
      <c r="T76" s="491"/>
      <c r="U76" s="491"/>
      <c r="V76" s="491"/>
      <c r="W76" s="491"/>
      <c r="X76" s="491"/>
      <c r="Y76" s="491"/>
      <c r="Z76" s="491"/>
      <c r="AA76" s="491"/>
      <c r="AB76" s="491"/>
      <c r="AC76" s="491"/>
      <c r="AD76" s="491"/>
      <c r="AE76" s="491"/>
      <c r="AF76" s="491"/>
      <c r="AG76" s="491"/>
      <c r="AH76" s="491"/>
      <c r="AI76" s="492"/>
      <c r="AJ76" s="173"/>
    </row>
    <row r="77" spans="1:47" s="171" customFormat="1" ht="15.75" thickBot="1" x14ac:dyDescent="0.3">
      <c r="A77" s="174"/>
      <c r="B77" s="175"/>
      <c r="C77" s="175"/>
      <c r="D77" s="176"/>
      <c r="E77" s="175"/>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7"/>
    </row>
    <row r="78" spans="1:47" x14ac:dyDescent="0.25">
      <c r="B78" s="79"/>
      <c r="D78" s="79"/>
      <c r="E78" s="79"/>
      <c r="F78" s="79"/>
      <c r="G78" s="79"/>
      <c r="H78" s="79"/>
      <c r="I78" s="79"/>
      <c r="J78" s="79"/>
      <c r="K78" s="79"/>
    </row>
    <row r="79" spans="1:47" x14ac:dyDescent="0.25">
      <c r="J79" s="79"/>
      <c r="K79" s="79"/>
    </row>
  </sheetData>
  <mergeCells count="85">
    <mergeCell ref="A6:AT6"/>
    <mergeCell ref="I13:J13"/>
    <mergeCell ref="I14:J14"/>
    <mergeCell ref="I15:J15"/>
    <mergeCell ref="L13:M13"/>
    <mergeCell ref="L14:M14"/>
    <mergeCell ref="L15:M15"/>
    <mergeCell ref="O13:P13"/>
    <mergeCell ref="O14:P14"/>
    <mergeCell ref="O15:P15"/>
    <mergeCell ref="F16:P16"/>
    <mergeCell ref="F17:P17"/>
    <mergeCell ref="D64:G64"/>
    <mergeCell ref="AQ57:AR57"/>
    <mergeCell ref="AQ58:AR58"/>
    <mergeCell ref="AQ59:AS59"/>
    <mergeCell ref="D61:G61"/>
    <mergeCell ref="D62:G62"/>
    <mergeCell ref="D63:G63"/>
    <mergeCell ref="D59:E59"/>
    <mergeCell ref="AS51:AS52"/>
    <mergeCell ref="AQ53:AR53"/>
    <mergeCell ref="AQ54:AR54"/>
    <mergeCell ref="AQ51:AR52"/>
    <mergeCell ref="D51:D52"/>
    <mergeCell ref="E51:E52"/>
    <mergeCell ref="F51:M51"/>
    <mergeCell ref="H43:I43"/>
    <mergeCell ref="AQ55:AR55"/>
    <mergeCell ref="AQ56:AR56"/>
    <mergeCell ref="N51:U51"/>
    <mergeCell ref="V51:AC51"/>
    <mergeCell ref="AD51:AK51"/>
    <mergeCell ref="AL51:AO51"/>
    <mergeCell ref="AP51:AP52"/>
    <mergeCell ref="AF39:AF40"/>
    <mergeCell ref="X38:AA38"/>
    <mergeCell ref="L39:O39"/>
    <mergeCell ref="P39:S39"/>
    <mergeCell ref="T39:W39"/>
    <mergeCell ref="AC39:AC40"/>
    <mergeCell ref="AD39:AD40"/>
    <mergeCell ref="X39:AA39"/>
    <mergeCell ref="AB39:AB40"/>
    <mergeCell ref="L38:O38"/>
    <mergeCell ref="P38:S38"/>
    <mergeCell ref="T38:W38"/>
    <mergeCell ref="D38:D40"/>
    <mergeCell ref="E38:E40"/>
    <mergeCell ref="F38:F40"/>
    <mergeCell ref="G38:G40"/>
    <mergeCell ref="AE39:AE40"/>
    <mergeCell ref="H38:I40"/>
    <mergeCell ref="J38:J40"/>
    <mergeCell ref="K38:K40"/>
    <mergeCell ref="A3:AT3"/>
    <mergeCell ref="A4:AT4"/>
    <mergeCell ref="A5:AT5"/>
    <mergeCell ref="B69:AI69"/>
    <mergeCell ref="F70:AI70"/>
    <mergeCell ref="B22:B65"/>
    <mergeCell ref="C22:I22"/>
    <mergeCell ref="D34:I35"/>
    <mergeCell ref="D37:AA37"/>
    <mergeCell ref="H41:I41"/>
    <mergeCell ref="H42:I42"/>
    <mergeCell ref="H44:I44"/>
    <mergeCell ref="H45:I45"/>
    <mergeCell ref="H46:I46"/>
    <mergeCell ref="D47:K47"/>
    <mergeCell ref="AB37:AF38"/>
    <mergeCell ref="F71:AI71"/>
    <mergeCell ref="F72:AI72"/>
    <mergeCell ref="F73:AI73"/>
    <mergeCell ref="B70:C76"/>
    <mergeCell ref="D70:E70"/>
    <mergeCell ref="D71:E71"/>
    <mergeCell ref="D72:E72"/>
    <mergeCell ref="F74:AI74"/>
    <mergeCell ref="F75:AI75"/>
    <mergeCell ref="F76:AI76"/>
    <mergeCell ref="D73:E73"/>
    <mergeCell ref="D74:E74"/>
    <mergeCell ref="D75:E75"/>
    <mergeCell ref="D76:E76"/>
  </mergeCells>
  <conditionalFormatting sqref="D53:E58">
    <cfRule type="cellIs" dxfId="12" priority="19" operator="equal">
      <formula>0</formula>
    </cfRule>
  </conditionalFormatting>
  <conditionalFormatting sqref="F16">
    <cfRule type="expression" dxfId="11" priority="13">
      <formula>F15="SI SE REPORTA"</formula>
    </cfRule>
  </conditionalFormatting>
  <conditionalFormatting sqref="G14">
    <cfRule type="notContainsBlanks" dxfId="10" priority="17">
      <formula>LEN(TRIM(G14))&gt;0</formula>
    </cfRule>
  </conditionalFormatting>
  <conditionalFormatting sqref="G54:G58 I54:I58 M54:M58 O54:O58 Q54:Q58 U54:U58 W54:W58 Y54:Y58 AC54:AC58 AE54:AE58 AG54:AG58 AK54:AK58">
    <cfRule type="cellIs" dxfId="9" priority="23" operator="between">
      <formula>1.01</formula>
      <formula>1000</formula>
    </cfRule>
  </conditionalFormatting>
  <conditionalFormatting sqref="I14">
    <cfRule type="notContainsBlanks" dxfId="8" priority="16">
      <formula>LEN(TRIM(I14))&gt;0</formula>
    </cfRule>
  </conditionalFormatting>
  <conditionalFormatting sqref="L14">
    <cfRule type="notContainsBlanks" dxfId="7" priority="15">
      <formula>LEN(TRIM(L14))&gt;0</formula>
    </cfRule>
  </conditionalFormatting>
  <conditionalFormatting sqref="O14">
    <cfRule type="notContainsBlanks" dxfId="6" priority="14">
      <formula>LEN(TRIM(O14))&gt;0</formula>
    </cfRule>
  </conditionalFormatting>
  <conditionalFormatting sqref="T41:AA46">
    <cfRule type="cellIs" dxfId="5" priority="26" operator="between">
      <formula>1.01</formula>
      <formula>1000</formula>
    </cfRule>
  </conditionalFormatting>
  <conditionalFormatting sqref="AB41:AF46">
    <cfRule type="cellIs" dxfId="4" priority="24" operator="equal">
      <formula>0</formula>
    </cfRule>
  </conditionalFormatting>
  <conditionalFormatting sqref="AF41:AF46">
    <cfRule type="containsText" dxfId="3" priority="25" operator="containsText" text="ERROR">
      <formula>NOT(ISERROR(SEARCH("ERROR",AF41)))</formula>
    </cfRule>
  </conditionalFormatting>
  <conditionalFormatting sqref="AL55:AO58">
    <cfRule type="cellIs" dxfId="2" priority="20" operator="between">
      <formula>1.01</formula>
      <formula>1000</formula>
    </cfRule>
  </conditionalFormatting>
  <conditionalFormatting sqref="AL53:AP58">
    <cfRule type="cellIs" dxfId="1" priority="6" operator="equal">
      <formula>0</formula>
    </cfRule>
  </conditionalFormatting>
  <conditionalFormatting sqref="AP53:AP58">
    <cfRule type="containsText" dxfId="0" priority="7" operator="containsText" text="ERROR">
      <formula>NOT(ISERROR(SEARCH("ERROR",AP53)))</formula>
    </cfRule>
  </conditionalFormatting>
  <dataValidations count="9">
    <dataValidation type="list" allowBlank="1" showInputMessage="1" showErrorMessage="1" sqref="J41:J46" xr:uid="{F076C7B3-7617-43F6-BB40-8371D35D0434}">
      <formula1>"Aprestamiento, Caracterización y Diagnostico, Prospectiva y POF, Formulación y adopción, N/A"</formula1>
    </dataValidation>
    <dataValidation type="list" allowBlank="1" showInputMessage="1" showErrorMessage="1" sqref="E41:E46" xr:uid="{016C43DA-EFFA-45D0-AAA0-5439369B9FB4}">
      <formula1>"Adoptado, En formulación, En Actualización, Sin Iniciar"</formula1>
    </dataValidation>
    <dataValidation type="list" allowBlank="1" showInputMessage="1" showErrorMessage="1" sqref="F15 H15 K15 N15" xr:uid="{ED7BBD4E-5F18-439C-AE68-D661AF482CD7}">
      <formula1>"NO SE REPORTA, SI SE REPORTA"</formula1>
    </dataValidation>
    <dataValidation type="list" allowBlank="1" showInputMessage="1" showErrorMessage="1" sqref="K14 F14 H14 N14" xr:uid="{B3E6FFEC-7679-4170-8A36-B483F38D1DCC}">
      <formula1>"SI APLICA, NO APLICA"</formula1>
    </dataValidation>
    <dataValidation type="decimal" allowBlank="1" showInputMessage="1" showErrorMessage="1" errorTitle="ERROR" error="Solo número" sqref="E24:E32" xr:uid="{E904D31D-7EF9-46CF-8E5E-7D0D752B2B19}">
      <formula1>0</formula1>
      <formula2>9999999999.999</formula2>
    </dataValidation>
    <dataValidation type="custom" allowBlank="1" showInputMessage="1" showErrorMessage="1" error="La suma de las fases no debe exceder el 15%" sqref="L41:O46" xr:uid="{46F2737C-751A-49D0-B29E-42181B2C0DCC}">
      <formula1>SUM($L41:$O41)&lt;=$L$39</formula1>
    </dataValidation>
    <dataValidation type="custom" allowBlank="1" showInputMessage="1" showErrorMessage="1" error="La suma de las fases no debe exceder el 30%" sqref="P41:S46" xr:uid="{BEA7A116-5AE4-4416-B86F-A9EF335F22A1}">
      <formula1>SUM($P41:$S41)&lt;=$P$39</formula1>
    </dataValidation>
    <dataValidation type="custom" allowBlank="1" showInputMessage="1" showErrorMessage="1" error="La suma de las fases no debe exceder el 30%" sqref="T41:W46" xr:uid="{905F6399-B16D-40AE-88E1-FCF9D6FCAC20}">
      <formula1>SUM($T41:$W41)&lt;=$T$39</formula1>
    </dataValidation>
    <dataValidation type="custom" allowBlank="1" showInputMessage="1" showErrorMessage="1" error="La suma de las fases no debe exceder el 25%" sqref="X41:AA46" xr:uid="{A0C8FC2D-054E-4AF9-9C4A-78E30E443255}">
      <formula1>SUM($X41:$AA41)&lt;=$X$39</formula1>
    </dataValidation>
  </dataValidations>
  <hyperlinks>
    <hyperlink ref="B10" location="'ANEXO 3'!A1" display="VOLVER AL INDICE" xr:uid="{DB20CDB2-7F02-4BC6-9BFA-CBF87E593DB4}"/>
  </hyperlinks>
  <pageMargins left="0.25" right="0.25" top="0.75" bottom="0.75" header="0.3" footer="0.3"/>
  <pageSetup paperSize="178" orientation="landscape" horizontalDpi="1200" verticalDpi="1200" r:id="rId1"/>
  <ignoredErrors>
    <ignoredError sqref="D59 D53 D54 E53 D55:E58 E54 AQ53:AS58"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FC441-D467-42BC-A9DC-3978C1EAE48B}">
  <dimension ref="A1:C17"/>
  <sheetViews>
    <sheetView workbookViewId="0">
      <selection sqref="A1:C5"/>
    </sheetView>
  </sheetViews>
  <sheetFormatPr baseColWidth="10" defaultRowHeight="12.75" x14ac:dyDescent="0.2"/>
  <cols>
    <col min="1" max="1" width="27.7109375" customWidth="1"/>
    <col min="2" max="2" width="17.28515625" style="3" customWidth="1"/>
    <col min="3" max="3" width="17" style="3" customWidth="1"/>
  </cols>
  <sheetData>
    <row r="1" spans="1:3" s="204" customFormat="1" ht="25.5" x14ac:dyDescent="0.2">
      <c r="A1" s="208" t="s">
        <v>256</v>
      </c>
      <c r="B1" s="208" t="s">
        <v>315</v>
      </c>
      <c r="C1" s="208" t="s">
        <v>316</v>
      </c>
    </row>
    <row r="2" spans="1:3" ht="13.5" customHeight="1" x14ac:dyDescent="0.2">
      <c r="A2" s="205" t="s">
        <v>264</v>
      </c>
      <c r="B2" s="206">
        <v>0.15</v>
      </c>
      <c r="C2" s="207">
        <f>+B2</f>
        <v>0.15</v>
      </c>
    </row>
    <row r="3" spans="1:3" ht="13.5" customHeight="1" x14ac:dyDescent="0.2">
      <c r="A3" s="205" t="s">
        <v>313</v>
      </c>
      <c r="B3" s="206">
        <v>0.3</v>
      </c>
      <c r="C3" s="207">
        <f>+B3+C2</f>
        <v>0.44999999999999996</v>
      </c>
    </row>
    <row r="4" spans="1:3" ht="13.5" customHeight="1" x14ac:dyDescent="0.2">
      <c r="A4" s="205" t="s">
        <v>312</v>
      </c>
      <c r="B4" s="206">
        <v>0.3</v>
      </c>
      <c r="C4" s="207">
        <f t="shared" ref="C4:C5" si="0">+B4+C3</f>
        <v>0.75</v>
      </c>
    </row>
    <row r="5" spans="1:3" ht="13.5" customHeight="1" x14ac:dyDescent="0.2">
      <c r="A5" s="205" t="s">
        <v>314</v>
      </c>
      <c r="B5" s="206">
        <v>0.25</v>
      </c>
      <c r="C5" s="207">
        <f t="shared" si="0"/>
        <v>1</v>
      </c>
    </row>
    <row r="6" spans="1:3" ht="13.5" customHeight="1" x14ac:dyDescent="0.2"/>
    <row r="7" spans="1:3" ht="13.5" customHeight="1" x14ac:dyDescent="0.2"/>
    <row r="8" spans="1:3" ht="13.5" customHeight="1" x14ac:dyDescent="0.2"/>
    <row r="9" spans="1:3" ht="13.5" customHeight="1" x14ac:dyDescent="0.2"/>
    <row r="10" spans="1:3" ht="13.5" customHeight="1" x14ac:dyDescent="0.2"/>
    <row r="11" spans="1:3" ht="13.5" customHeight="1" x14ac:dyDescent="0.2"/>
    <row r="12" spans="1:3" ht="13.5" customHeight="1" x14ac:dyDescent="0.2"/>
    <row r="13" spans="1:3" ht="13.5" customHeight="1" x14ac:dyDescent="0.2"/>
    <row r="14" spans="1:3" ht="13.5" customHeight="1" x14ac:dyDescent="0.2"/>
    <row r="15" spans="1:3" ht="13.5" customHeight="1" x14ac:dyDescent="0.2"/>
    <row r="16" spans="1:3" ht="13.5" customHeight="1" x14ac:dyDescent="0.2"/>
    <row r="17" ht="12.75" customHeight="1"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D4EA4-0354-42F5-9EEB-9158A2B2950C}">
  <dimension ref="A1:K35"/>
  <sheetViews>
    <sheetView topLeftCell="G2" workbookViewId="0">
      <selection activeCell="H1" sqref="H1:K5"/>
    </sheetView>
  </sheetViews>
  <sheetFormatPr baseColWidth="10" defaultColWidth="11.42578125" defaultRowHeight="15" x14ac:dyDescent="0.25"/>
  <cols>
    <col min="1" max="1" width="11.42578125" style="75"/>
    <col min="2" max="2" width="38.140625" style="75" customWidth="1"/>
    <col min="3" max="3" width="18.7109375" style="75" customWidth="1"/>
    <col min="4" max="7" width="11.42578125" style="75"/>
    <col min="8" max="8" width="21.42578125" style="75" customWidth="1"/>
    <col min="9" max="9" width="46.28515625" style="75" customWidth="1"/>
    <col min="10" max="10" width="12.85546875" style="75" customWidth="1"/>
    <col min="11" max="11" width="13.85546875" style="75" customWidth="1"/>
    <col min="12" max="16384" width="11.42578125" style="75"/>
  </cols>
  <sheetData>
    <row r="1" spans="1:11" ht="25.5" x14ac:dyDescent="0.25">
      <c r="A1" s="96" t="s">
        <v>252</v>
      </c>
      <c r="B1" s="96" t="s">
        <v>253</v>
      </c>
      <c r="C1" s="96" t="s">
        <v>254</v>
      </c>
      <c r="D1" s="96" t="s">
        <v>255</v>
      </c>
      <c r="E1" s="97"/>
      <c r="H1" s="119" t="s">
        <v>256</v>
      </c>
      <c r="I1" s="119" t="s">
        <v>257</v>
      </c>
      <c r="J1" s="119" t="s">
        <v>258</v>
      </c>
      <c r="K1" s="120" t="s">
        <v>259</v>
      </c>
    </row>
    <row r="2" spans="1:11" ht="105" x14ac:dyDescent="0.25">
      <c r="A2" s="96" t="s">
        <v>260</v>
      </c>
      <c r="B2" s="98" t="s">
        <v>261</v>
      </c>
      <c r="C2" s="99">
        <v>0.05</v>
      </c>
      <c r="D2" s="99">
        <v>0.05</v>
      </c>
      <c r="E2" s="97"/>
      <c r="H2" s="121" t="s">
        <v>262</v>
      </c>
      <c r="I2" s="124" t="s">
        <v>263</v>
      </c>
      <c r="J2" s="122">
        <v>15</v>
      </c>
      <c r="K2" s="125">
        <v>15</v>
      </c>
    </row>
    <row r="3" spans="1:11" ht="78.75" x14ac:dyDescent="0.25">
      <c r="A3" s="96" t="s">
        <v>264</v>
      </c>
      <c r="B3" s="98" t="s">
        <v>265</v>
      </c>
      <c r="C3" s="99">
        <v>0.15</v>
      </c>
      <c r="D3" s="99">
        <f>+C3+D2</f>
        <v>0.2</v>
      </c>
      <c r="E3" s="97"/>
      <c r="H3" s="123" t="s">
        <v>266</v>
      </c>
      <c r="I3" s="124" t="s">
        <v>267</v>
      </c>
      <c r="J3" s="122">
        <v>30</v>
      </c>
      <c r="K3" s="125">
        <f>+J3+K2</f>
        <v>45</v>
      </c>
    </row>
    <row r="4" spans="1:11" ht="105" x14ac:dyDescent="0.25">
      <c r="A4" s="96" t="s">
        <v>268</v>
      </c>
      <c r="B4" s="98" t="s">
        <v>269</v>
      </c>
      <c r="C4" s="99">
        <v>0.15</v>
      </c>
      <c r="D4" s="99">
        <f>+C4+D3</f>
        <v>0.35</v>
      </c>
      <c r="E4" s="97"/>
      <c r="H4" s="123" t="s">
        <v>270</v>
      </c>
      <c r="I4" s="124" t="s">
        <v>271</v>
      </c>
      <c r="J4" s="122">
        <v>30</v>
      </c>
      <c r="K4" s="125">
        <f>+J4+K3</f>
        <v>75</v>
      </c>
    </row>
    <row r="5" spans="1:11" ht="90" x14ac:dyDescent="0.25">
      <c r="A5" s="96" t="s">
        <v>272</v>
      </c>
      <c r="B5" s="98" t="s">
        <v>273</v>
      </c>
      <c r="C5" s="99">
        <v>0.2</v>
      </c>
      <c r="D5" s="99">
        <f>+C5+D4</f>
        <v>0.55000000000000004</v>
      </c>
      <c r="E5" s="97"/>
      <c r="H5" s="123" t="s">
        <v>274</v>
      </c>
      <c r="I5" s="124" t="s">
        <v>275</v>
      </c>
      <c r="J5" s="122">
        <v>25</v>
      </c>
      <c r="K5" s="125">
        <f>+J5+K4</f>
        <v>100</v>
      </c>
    </row>
    <row r="6" spans="1:11" ht="75" x14ac:dyDescent="0.25">
      <c r="A6" s="96" t="s">
        <v>276</v>
      </c>
      <c r="B6" s="98" t="s">
        <v>277</v>
      </c>
      <c r="C6" s="99">
        <v>0.2</v>
      </c>
      <c r="D6" s="99">
        <f>+C6+D5</f>
        <v>0.75</v>
      </c>
      <c r="E6" s="97"/>
      <c r="H6" s="102" t="s">
        <v>278</v>
      </c>
      <c r="I6" s="100" t="s">
        <v>279</v>
      </c>
      <c r="J6" s="101">
        <v>20</v>
      </c>
      <c r="K6" s="101">
        <f>+J6+K5</f>
        <v>120</v>
      </c>
    </row>
    <row r="7" spans="1:11" ht="69" customHeight="1" x14ac:dyDescent="0.25">
      <c r="A7" s="96" t="s">
        <v>280</v>
      </c>
      <c r="B7" s="98" t="s">
        <v>281</v>
      </c>
      <c r="C7" s="99">
        <v>0.25</v>
      </c>
      <c r="D7" s="99">
        <f>+C7+D6</f>
        <v>1</v>
      </c>
      <c r="H7" s="75" t="s">
        <v>282</v>
      </c>
    </row>
    <row r="8" spans="1:11" x14ac:dyDescent="0.25">
      <c r="A8" s="96" t="s">
        <v>211</v>
      </c>
      <c r="B8" s="96"/>
      <c r="C8" s="99">
        <f>SUM(C2:C7)</f>
        <v>1</v>
      </c>
    </row>
    <row r="9" spans="1:11" x14ac:dyDescent="0.25">
      <c r="A9" s="79"/>
      <c r="B9" s="79"/>
    </row>
    <row r="10" spans="1:11" x14ac:dyDescent="0.25">
      <c r="A10" s="594" t="s">
        <v>252</v>
      </c>
      <c r="B10" s="594" t="s">
        <v>283</v>
      </c>
      <c r="C10" s="594" t="s">
        <v>220</v>
      </c>
      <c r="D10" s="594" t="s">
        <v>221</v>
      </c>
      <c r="E10" s="594" t="s">
        <v>222</v>
      </c>
      <c r="F10" s="594" t="s">
        <v>223</v>
      </c>
    </row>
    <row r="11" spans="1:11" x14ac:dyDescent="0.25">
      <c r="A11" s="594"/>
      <c r="B11" s="594"/>
      <c r="C11" s="594"/>
      <c r="D11" s="594"/>
      <c r="E11" s="594"/>
      <c r="F11" s="594"/>
    </row>
    <row r="12" spans="1:11" x14ac:dyDescent="0.25">
      <c r="A12" s="96" t="e">
        <f>+'[3]11Forest'!#REF!</f>
        <v>#REF!</v>
      </c>
      <c r="B12" s="103">
        <v>0.9</v>
      </c>
      <c r="C12" s="104" t="e">
        <f>+$B12*'[3]11Forest'!#REF!</f>
        <v>#REF!</v>
      </c>
      <c r="D12" s="104"/>
      <c r="E12" s="104"/>
      <c r="F12" s="104"/>
    </row>
    <row r="13" spans="1:11" x14ac:dyDescent="0.25">
      <c r="A13" s="96" t="e">
        <f>+'[3]11Forest'!#REF!</f>
        <v>#REF!</v>
      </c>
      <c r="B13" s="103">
        <v>0.1</v>
      </c>
      <c r="C13" s="104" t="e">
        <f>+$B13*'[3]11Forest'!#REF!</f>
        <v>#REF!</v>
      </c>
      <c r="D13" s="104"/>
      <c r="E13" s="104"/>
      <c r="F13" s="104"/>
    </row>
    <row r="14" spans="1:11" x14ac:dyDescent="0.25">
      <c r="A14" s="96" t="e">
        <f>+'[3]11Forest'!#REF!</f>
        <v>#REF!</v>
      </c>
      <c r="B14" s="103"/>
      <c r="C14" s="104" t="e">
        <f>+$B14*'[3]11Forest'!#REF!</f>
        <v>#REF!</v>
      </c>
      <c r="D14" s="104"/>
      <c r="E14" s="104"/>
      <c r="F14" s="104"/>
    </row>
    <row r="15" spans="1:11" x14ac:dyDescent="0.25">
      <c r="A15" s="96" t="e">
        <f>+'[3]11Forest'!#REF!</f>
        <v>#REF!</v>
      </c>
      <c r="B15" s="103"/>
      <c r="C15" s="104" t="e">
        <f>+$B15*'[3]11Forest'!#REF!</f>
        <v>#REF!</v>
      </c>
      <c r="D15" s="104"/>
      <c r="E15" s="104"/>
      <c r="F15" s="104"/>
    </row>
    <row r="16" spans="1:11" x14ac:dyDescent="0.25">
      <c r="A16" s="96"/>
      <c r="B16" s="96" t="s">
        <v>284</v>
      </c>
      <c r="C16" s="104" t="e">
        <f>SUM(C12:C15)</f>
        <v>#REF!</v>
      </c>
      <c r="D16" s="104"/>
      <c r="E16" s="104"/>
      <c r="F16" s="104"/>
    </row>
    <row r="17" spans="1:6" x14ac:dyDescent="0.25">
      <c r="A17" s="96"/>
      <c r="B17" s="96" t="s">
        <v>285</v>
      </c>
      <c r="C17" s="105" t="e">
        <f>+C16/'[3]11Forest'!#REF!</f>
        <v>#REF!</v>
      </c>
      <c r="D17" s="105"/>
      <c r="E17" s="105"/>
      <c r="F17" s="105"/>
    </row>
    <row r="18" spans="1:6" x14ac:dyDescent="0.25">
      <c r="A18" s="96"/>
      <c r="B18" s="96" t="s">
        <v>286</v>
      </c>
      <c r="C18" s="105" t="e">
        <f>+C31</f>
        <v>#DIV/0!</v>
      </c>
      <c r="D18" s="105"/>
      <c r="E18" s="105"/>
      <c r="F18" s="105"/>
    </row>
    <row r="19" spans="1:6" x14ac:dyDescent="0.25">
      <c r="A19" s="96"/>
      <c r="B19" s="96" t="s">
        <v>287</v>
      </c>
      <c r="C19" s="104">
        <f>+C32</f>
        <v>0</v>
      </c>
      <c r="D19" s="104"/>
      <c r="E19" s="104"/>
      <c r="F19" s="104"/>
    </row>
    <row r="20" spans="1:6" x14ac:dyDescent="0.25">
      <c r="A20" s="96"/>
      <c r="B20" s="96" t="s">
        <v>288</v>
      </c>
      <c r="C20" s="105" t="e">
        <f>+C16/C19</f>
        <v>#REF!</v>
      </c>
      <c r="D20" s="105"/>
      <c r="E20" s="105"/>
      <c r="F20" s="105"/>
    </row>
    <row r="21" spans="1:6" x14ac:dyDescent="0.25">
      <c r="A21" s="79"/>
      <c r="B21" s="79"/>
      <c r="C21" s="79"/>
      <c r="D21" s="79"/>
      <c r="E21" s="79"/>
      <c r="F21" s="79"/>
    </row>
    <row r="22" spans="1:6" x14ac:dyDescent="0.25">
      <c r="A22" s="79"/>
      <c r="B22" s="79"/>
    </row>
    <row r="23" spans="1:6" x14ac:dyDescent="0.25">
      <c r="A23" s="79"/>
      <c r="B23" s="75" t="s">
        <v>289</v>
      </c>
    </row>
    <row r="24" spans="1:6" x14ac:dyDescent="0.25">
      <c r="A24" s="79"/>
      <c r="B24" s="79"/>
    </row>
    <row r="25" spans="1:6" x14ac:dyDescent="0.25">
      <c r="A25" s="594" t="s">
        <v>290</v>
      </c>
      <c r="B25" s="594" t="s">
        <v>291</v>
      </c>
      <c r="C25" s="594" t="s">
        <v>292</v>
      </c>
    </row>
    <row r="26" spans="1:6" x14ac:dyDescent="0.25">
      <c r="A26" s="594"/>
      <c r="B26" s="594"/>
      <c r="C26" s="594"/>
    </row>
    <row r="27" spans="1:6" x14ac:dyDescent="0.25">
      <c r="A27" s="96" t="e">
        <f>+A12</f>
        <v>#REF!</v>
      </c>
      <c r="B27" s="106"/>
      <c r="C27" s="105">
        <v>0</v>
      </c>
    </row>
    <row r="28" spans="1:6" x14ac:dyDescent="0.25">
      <c r="A28" s="96" t="e">
        <f>+A13</f>
        <v>#REF!</v>
      </c>
      <c r="B28" s="106"/>
      <c r="C28" s="107"/>
    </row>
    <row r="29" spans="1:6" x14ac:dyDescent="0.25">
      <c r="A29" s="96" t="e">
        <f>+A14</f>
        <v>#REF!</v>
      </c>
      <c r="B29" s="106"/>
      <c r="C29" s="107"/>
    </row>
    <row r="30" spans="1:6" x14ac:dyDescent="0.25">
      <c r="A30" s="96" t="e">
        <f>+A15</f>
        <v>#REF!</v>
      </c>
      <c r="B30" s="106"/>
      <c r="C30" s="107"/>
    </row>
    <row r="31" spans="1:6" x14ac:dyDescent="0.25">
      <c r="A31" s="96" t="s">
        <v>211</v>
      </c>
      <c r="B31" s="104">
        <f>SUM(B27:B30)</f>
        <v>0</v>
      </c>
      <c r="C31" s="105" t="e">
        <f>+C32/B31</f>
        <v>#DIV/0!</v>
      </c>
    </row>
    <row r="32" spans="1:6" x14ac:dyDescent="0.25">
      <c r="A32" s="96"/>
      <c r="B32" s="96" t="s">
        <v>293</v>
      </c>
      <c r="C32" s="104">
        <f>+B27*C27+B28*C28+B29*C29+B30*C30</f>
        <v>0</v>
      </c>
    </row>
    <row r="33" spans="1:4" x14ac:dyDescent="0.25">
      <c r="A33" s="79"/>
      <c r="B33" s="79"/>
      <c r="C33" s="79"/>
      <c r="D33" s="79"/>
    </row>
    <row r="34" spans="1:4" x14ac:dyDescent="0.25">
      <c r="A34" s="79"/>
      <c r="B34" s="79"/>
      <c r="C34" s="79"/>
      <c r="D34" s="79"/>
    </row>
    <row r="35" spans="1:4" x14ac:dyDescent="0.25">
      <c r="A35" s="79"/>
      <c r="B35" s="79"/>
      <c r="C35" s="79"/>
      <c r="D35" s="79"/>
    </row>
  </sheetData>
  <mergeCells count="9">
    <mergeCell ref="D10:D11"/>
    <mergeCell ref="E10:E11"/>
    <mergeCell ref="F10:F11"/>
    <mergeCell ref="A25:A26"/>
    <mergeCell ref="B25:B26"/>
    <mergeCell ref="C25:C26"/>
    <mergeCell ref="A10:A11"/>
    <mergeCell ref="B10:B11"/>
    <mergeCell ref="C10:C11"/>
  </mergeCells>
  <dataValidations count="2">
    <dataValidation type="decimal" allowBlank="1" showInputMessage="1" showErrorMessage="1" errorTitle="ERROR" error="Escriba un valor entre 0% y 100%" sqref="B12:B15" xr:uid="{CDF33F63-D7C9-4DF3-967D-DC98B43CE656}">
      <formula1>0</formula1>
      <formula2>1</formula2>
    </dataValidation>
    <dataValidation type="whole" operator="greaterThanOrEqual" allowBlank="1" showInputMessage="1" showErrorMessage="1" errorTitle="ERROR" error="Valor en HECTAREAS (sin decimales)" sqref="B27:B31" xr:uid="{CAA0F15A-C8CE-41BA-8A36-C8CEC64CDE9D}">
      <formula1>0</formula1>
    </dataValidation>
  </dataValidation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11</vt:i4>
      </vt:variant>
    </vt:vector>
  </HeadingPairs>
  <TitlesOfParts>
    <vt:vector size="17" baseType="lpstr">
      <vt:lpstr>Listas</vt:lpstr>
      <vt:lpstr>Instructivo</vt:lpstr>
      <vt:lpstr>Formato Hoja Metodológica</vt:lpstr>
      <vt:lpstr>Formulación POF</vt:lpstr>
      <vt:lpstr>Hoja1</vt:lpstr>
      <vt:lpstr>Hoja2</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2023-12-12T16:55:56Z</dcterms:modified>
  <cp:category/>
  <cp:contentStatus/>
</cp:coreProperties>
</file>