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PLANIFICACION_ORDENAMIENTO_COOR_AMBIENTAL/"/>
    </mc:Choice>
  </mc:AlternateContent>
  <xr:revisionPtr revIDLastSave="804" documentId="13_ncr:1_{80DB9D98-D5BE-43E9-BF2F-F940CC36787C}" xr6:coauthVersionLast="47" xr6:coauthVersionMax="47" xr10:uidLastSave="{B67B6DA9-F5FD-40D5-83BE-BC035075B8A0}"/>
  <bookViews>
    <workbookView xWindow="-120" yWindow="-120" windowWidth="20730" windowHeight="11040" firstSheet="1" activeTab="3" xr2:uid="{00000000-000D-0000-FFFF-FFFF00000000}"/>
  </bookViews>
  <sheets>
    <sheet name="Listas" sheetId="2" state="hidden" r:id="rId1"/>
    <sheet name="Instructivo" sheetId="5" r:id="rId2"/>
    <sheet name="RONDAS_HM" sheetId="1" r:id="rId3"/>
    <sheet name="RONDAS_ REPORTE" sheetId="10" r:id="rId4"/>
    <sheet name="Hoja2" sheetId="11" state="hidden" r:id="rId5"/>
  </sheets>
  <externalReferences>
    <externalReference r:id="rId6"/>
  </externalReferences>
  <definedNames>
    <definedName name="acumula">Listas!$B$36:$B$40</definedName>
    <definedName name="_xlnm.Print_Area" localSheetId="2">RONDAS_HM!$B$1:$Q$56</definedName>
    <definedName name="cobertura">Listas!$D$30:$D$33</definedName>
    <definedName name="Desagregaci">Listas!$D$30:$D$35</definedName>
    <definedName name="enfoque">Listas!$D$22:$D$27</definedName>
    <definedName name="fuente">Listas!$B$3:$B$4</definedName>
    <definedName name="Lista_CAR">'[1]Datos Generales'!$H$5:$H$37</definedName>
    <definedName name="orienta">Listas!$D$38:$D$40</definedName>
    <definedName name="periodicidad">Listas!$B$12:$B$19</definedName>
    <definedName name="REPORTE">[1]Formulas!$F$33:$F$34</definedName>
    <definedName name="SI">[1]Formulas!$D$33:$D$34</definedName>
    <definedName name="tipo">Listas!$B$7:$B$9</definedName>
    <definedName name="tipounidad">Listas!$B$22:$B$33</definedName>
    <definedName name="_xlnm.Print_Titles" localSheetId="2">RONDAS_HM!$1:$7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36" i="10" l="1"/>
  <c r="AE37" i="10"/>
  <c r="AE38" i="10"/>
  <c r="AE35" i="10"/>
  <c r="AE39" i="10"/>
  <c r="AK47" i="10"/>
  <c r="E48" i="10"/>
  <c r="F48" i="10"/>
  <c r="F47" i="10"/>
  <c r="AD53" i="10"/>
  <c r="AC53" i="10"/>
  <c r="AB53" i="10"/>
  <c r="AA53" i="10"/>
  <c r="Z53" i="10"/>
  <c r="Y53" i="10"/>
  <c r="X53" i="10"/>
  <c r="W53" i="10"/>
  <c r="V53" i="10"/>
  <c r="U53" i="10"/>
  <c r="T53" i="10"/>
  <c r="S53" i="10"/>
  <c r="R53" i="10"/>
  <c r="Q53" i="10"/>
  <c r="P53" i="10"/>
  <c r="O53" i="10"/>
  <c r="K53" i="10"/>
  <c r="J53" i="10"/>
  <c r="I53" i="10"/>
  <c r="H53" i="10"/>
  <c r="G53" i="10"/>
  <c r="L53" i="10"/>
  <c r="M53" i="10"/>
  <c r="N53" i="10"/>
  <c r="AK48" i="10"/>
  <c r="AK49" i="10"/>
  <c r="AK50" i="10"/>
  <c r="AK51" i="10"/>
  <c r="AK52" i="10"/>
  <c r="AI48" i="10"/>
  <c r="AI49" i="10"/>
  <c r="AI50" i="10"/>
  <c r="AI51" i="10"/>
  <c r="AI52" i="10"/>
  <c r="AI47" i="10"/>
  <c r="AG48" i="10"/>
  <c r="AG49" i="10"/>
  <c r="AG50" i="10"/>
  <c r="AG51" i="10"/>
  <c r="AG52" i="10"/>
  <c r="AE48" i="10"/>
  <c r="AE49" i="10"/>
  <c r="AE50" i="10"/>
  <c r="AE51" i="10"/>
  <c r="AE52" i="10"/>
  <c r="AE47" i="10"/>
  <c r="AF47" i="10"/>
  <c r="AL48" i="10"/>
  <c r="AL49" i="10"/>
  <c r="AL50" i="10"/>
  <c r="AL51" i="10"/>
  <c r="AL52" i="10"/>
  <c r="AL47" i="10"/>
  <c r="AH48" i="10"/>
  <c r="AH49" i="10"/>
  <c r="AH50" i="10"/>
  <c r="AH51" i="10"/>
  <c r="AH52" i="10"/>
  <c r="AH47" i="10"/>
  <c r="AJ48" i="10"/>
  <c r="AJ49" i="10"/>
  <c r="AJ50" i="10"/>
  <c r="AJ51" i="10"/>
  <c r="AJ52" i="10"/>
  <c r="AJ47" i="10"/>
  <c r="AF48" i="10"/>
  <c r="AF49" i="10"/>
  <c r="AF50" i="10"/>
  <c r="AF51" i="10"/>
  <c r="AF52" i="10"/>
  <c r="AB34" i="10"/>
  <c r="AD39" i="10"/>
  <c r="AC39" i="10"/>
  <c r="AB39" i="10"/>
  <c r="AA39" i="10"/>
  <c r="AD38" i="10"/>
  <c r="AC38" i="10"/>
  <c r="AB38" i="10"/>
  <c r="AA38" i="10"/>
  <c r="AD37" i="10"/>
  <c r="AC37" i="10"/>
  <c r="AB37" i="10"/>
  <c r="AA37" i="10"/>
  <c r="AD36" i="10"/>
  <c r="AC36" i="10"/>
  <c r="AB36" i="10"/>
  <c r="AA36" i="10"/>
  <c r="AD35" i="10"/>
  <c r="AC35" i="10"/>
  <c r="AB35" i="10"/>
  <c r="AA35" i="10"/>
  <c r="AD34" i="10"/>
  <c r="AC34" i="10"/>
  <c r="AA34" i="10"/>
  <c r="Z40" i="10"/>
  <c r="Y40" i="10"/>
  <c r="X40" i="10"/>
  <c r="W40" i="10"/>
  <c r="V40" i="10"/>
  <c r="U40" i="10"/>
  <c r="T40" i="10"/>
  <c r="S40" i="10"/>
  <c r="R40" i="10"/>
  <c r="Q40" i="10"/>
  <c r="P40" i="10"/>
  <c r="O40" i="10"/>
  <c r="AE34" i="10" l="1"/>
  <c r="AG47" i="10"/>
  <c r="W13" i="10"/>
  <c r="R13" i="10"/>
  <c r="L13" i="10"/>
  <c r="I13" i="10"/>
  <c r="W12" i="10"/>
  <c r="R12" i="10"/>
  <c r="L12" i="10"/>
  <c r="I12" i="10"/>
  <c r="K4" i="10"/>
  <c r="B2" i="10"/>
  <c r="AE53" i="10" l="1"/>
  <c r="AA63" i="10"/>
  <c r="F52" i="10"/>
  <c r="E52" i="10"/>
  <c r="D52" i="10"/>
  <c r="F51" i="10"/>
  <c r="E51" i="10"/>
  <c r="D51" i="10"/>
  <c r="F50" i="10"/>
  <c r="E50" i="10"/>
  <c r="D50" i="10"/>
  <c r="F49" i="10"/>
  <c r="E49" i="10"/>
  <c r="D49" i="10"/>
  <c r="D48" i="10"/>
  <c r="AM47" i="10"/>
  <c r="E47" i="10"/>
  <c r="D47" i="10"/>
  <c r="O54" i="10"/>
  <c r="O56" i="10"/>
  <c r="AM48" i="10" l="1"/>
  <c r="AN47" i="10"/>
  <c r="AM50" i="10"/>
  <c r="AG53" i="10"/>
  <c r="AH53" i="10"/>
  <c r="P60" i="10" s="1"/>
  <c r="AJ53" i="10"/>
  <c r="Q60" i="10" s="1"/>
  <c r="AM51" i="10"/>
  <c r="AM52" i="10"/>
  <c r="AN52" i="10" s="1"/>
  <c r="AF53" i="10"/>
  <c r="O60" i="10" s="1"/>
  <c r="AI53" i="10"/>
  <c r="AL53" i="10"/>
  <c r="R60" i="10" s="1"/>
  <c r="AM49" i="10"/>
  <c r="AB40" i="10"/>
  <c r="P61" i="10" s="1"/>
  <c r="AA59" i="10"/>
  <c r="AC40" i="10"/>
  <c r="Q61" i="10" s="1"/>
  <c r="AD40" i="10"/>
  <c r="R61" i="10" s="1"/>
  <c r="AK53" i="10"/>
  <c r="AA60" i="10"/>
  <c r="AA40" i="10"/>
  <c r="O61" i="10" s="1"/>
  <c r="P54" i="10"/>
  <c r="O55" i="10"/>
  <c r="O57" i="10"/>
  <c r="O58" i="10"/>
  <c r="P62" i="10" l="1"/>
  <c r="Q62" i="10"/>
  <c r="R62" i="10"/>
  <c r="O62" i="10"/>
  <c r="AS52" i="10"/>
  <c r="AM53" i="10"/>
  <c r="AS47" i="10"/>
  <c r="AS50" i="10"/>
  <c r="AN50" i="10"/>
  <c r="AS49" i="10"/>
  <c r="AN49" i="10"/>
  <c r="AS51" i="10"/>
  <c r="AN51" i="10"/>
  <c r="AN48" i="10"/>
  <c r="AS48" i="10"/>
</calcChain>
</file>

<file path=xl/sharedStrings.xml><?xml version="1.0" encoding="utf-8"?>
<sst xmlns="http://schemas.openxmlformats.org/spreadsheetml/2006/main" count="484" uniqueCount="290">
  <si>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</si>
  <si>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</si>
  <si>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</si>
  <si>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</si>
  <si>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</si>
  <si>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</si>
  <si>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</si>
  <si>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</si>
  <si>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</si>
  <si>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</si>
  <si>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</si>
  <si>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</si>
  <si>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</si>
  <si>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</si>
  <si>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</si>
  <si>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</si>
  <si>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</si>
  <si>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</si>
  <si>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</si>
  <si>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</si>
  <si>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</si>
  <si>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</si>
  <si>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</si>
  <si>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</si>
  <si>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</si>
  <si>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</si>
  <si>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</si>
  <si>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</si>
  <si>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</si>
  <si>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</si>
  <si>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</si>
  <si>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</si>
  <si>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</si>
  <si>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</si>
  <si>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</si>
  <si>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</si>
  <si>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</si>
  <si>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</si>
  <si>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</si>
  <si>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</si>
  <si>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</si>
  <si>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</si>
  <si>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</si>
  <si>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</si>
  <si>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</si>
  <si>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</si>
  <si>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</si>
  <si>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</si>
  <si>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</si>
  <si>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</si>
  <si>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</si>
  <si>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</si>
  <si>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</si>
  <si>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</si>
  <si>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</si>
  <si>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</si>
  <si>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</si>
  <si>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</si>
  <si>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</si>
  <si>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</si>
  <si>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</si>
  <si>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</si>
  <si>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</si>
  <si>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</si>
  <si>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</si>
  <si>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</si>
  <si>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</si>
  <si>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</si>
  <si>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</si>
  <si>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</si>
  <si>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</si>
  <si>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</si>
  <si>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</si>
  <si>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</si>
  <si>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</si>
  <si>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</si>
  <si>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</si>
  <si>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</si>
  <si>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</si>
  <si>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</si>
  <si>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</si>
  <si>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</si>
  <si>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</si>
  <si>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</si>
  <si>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</si>
  <si>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</si>
  <si>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</si>
  <si>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</si>
  <si>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</si>
  <si>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</si>
  <si>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</si>
  <si>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</si>
  <si>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</si>
  <si>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</si>
  <si>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</si>
  <si>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</si>
  <si>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</si>
  <si>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</si>
  <si>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</si>
  <si>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</si>
  <si>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</si>
  <si>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</si>
  <si>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</si>
  <si>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</si>
  <si>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</si>
  <si>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</si>
  <si>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</si>
  <si>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</si>
  <si>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</si>
  <si>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</si>
  <si>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</si>
  <si>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</si>
  <si>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</si>
  <si>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</si>
  <si>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</si>
  <si>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</si>
  <si>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</si>
  <si>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</si>
  <si>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</si>
  <si>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</si>
  <si>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</si>
  <si>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</si>
  <si>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</si>
  <si>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</si>
  <si>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</si>
  <si>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</si>
  <si>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</si>
  <si>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</si>
  <si>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</si>
  <si>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</si>
  <si>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</si>
  <si>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</si>
  <si>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</si>
  <si>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</si>
  <si>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</si>
  <si>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</si>
  <si>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</si>
  <si>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</si>
  <si>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</si>
  <si>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</si>
  <si>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</si>
  <si>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</si>
  <si>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</si>
  <si>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</si>
  <si>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</si>
  <si>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</si>
  <si>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</si>
  <si>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</si>
  <si>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</si>
  <si>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</si>
  <si>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</si>
  <si>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</si>
  <si>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</si>
  <si>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</si>
  <si>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</si>
  <si>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</si>
  <si>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</si>
  <si>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</si>
  <si>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</si>
  <si>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</si>
  <si>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</si>
  <si>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</si>
  <si>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</si>
  <si>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</si>
  <si>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</si>
  <si>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</si>
  <si>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</si>
  <si>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</si>
  <si>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</si>
  <si>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t>Código: F-E-SIG-46</t>
  </si>
  <si>
    <t>Ministerio de Ambiente y Desarrollo Sostenible -MinAmbiente</t>
  </si>
  <si>
    <t>Dirección de Ordenamiento Ambiental Territorial y Sistema Nacional Ambiental</t>
  </si>
  <si>
    <t>Correo institucional: servicioalciudadano@minambiente.gov.co</t>
  </si>
  <si>
    <t>Conmutador: +57 6013323400, Whatsapp: +57 3102213891
Línea gratuita nacional: 018000919301
Línea Celular: +57 3133463676</t>
  </si>
  <si>
    <t>2.5.1. Otra  Cúal</t>
  </si>
  <si>
    <t>Informe de Avance en la Ejecución de los Planes de Acción Cuatrienales de las Autoridades Ambientales</t>
  </si>
  <si>
    <t>60 días</t>
  </si>
  <si>
    <t>Informes de Gestión de las Autoridades Ambientales</t>
  </si>
  <si>
    <t xml:space="preserve">Total </t>
  </si>
  <si>
    <t>2.13.1. Otra Cúal?</t>
  </si>
  <si>
    <t>Jurisdicción Autoridad Ambiental</t>
  </si>
  <si>
    <t>Autoridades Ambientales</t>
  </si>
  <si>
    <t xml:space="preserve">Pagína Web MinAmbiente www.minambiente.gov.co </t>
  </si>
  <si>
    <t>Ministerio de Ambiente y Desarrollo Sostenible</t>
  </si>
  <si>
    <t>Director</t>
  </si>
  <si>
    <t>SI APLICA</t>
  </si>
  <si>
    <t>SI SE REPORTA</t>
  </si>
  <si>
    <t xml:space="preserve">Observaciones </t>
  </si>
  <si>
    <t>Responsable del reporte de las variables del indicador</t>
  </si>
  <si>
    <t>Nombre del funcionario</t>
  </si>
  <si>
    <t>Correo electrónico</t>
  </si>
  <si>
    <t>Dirección</t>
  </si>
  <si>
    <r>
      <rPr>
        <b/>
        <sz val="8"/>
        <color rgb="FF000000"/>
        <rFont val="Arial Narrow"/>
        <family val="2"/>
      </rPr>
      <t>Vigencia:</t>
    </r>
    <r>
      <rPr>
        <sz val="8"/>
        <rFont val="Arial Narrow"/>
        <family val="2"/>
      </rPr>
      <t xml:space="preserve"> 06/10/2022</t>
    </r>
  </si>
  <si>
    <t>Por la cual se crea el Ministerio del Medio Ambiente, se reordena el Sector Público encargado de la gestión y conservación del medio ambiente y los recursos naturales renovables, se organiza el Sistema Nacional Ambiental, SINA, y se dictan otras disposiciones.</t>
  </si>
  <si>
    <t>+57 601 3323400</t>
  </si>
  <si>
    <t>Gustavo Adolfo Carrión Barrero</t>
  </si>
  <si>
    <t>gacarrionb@minambiente.gov.co</t>
  </si>
  <si>
    <t>TOTAL</t>
  </si>
  <si>
    <t>Ley 99 de 1993 y sus modificaciones</t>
  </si>
  <si>
    <t>Nombre del cuerpo de agua acotado</t>
  </si>
  <si>
    <t>Área hidrográfica donde se encuentre el cuerpo acotado</t>
  </si>
  <si>
    <t>Longitud del cuerpo de agua lótico objeto de acotamiento de la ronda hídrica 
(Km)</t>
  </si>
  <si>
    <t>Área del cuerpo de agua léntico objeto de acotamiento de la ronda hídrica 
(Há)</t>
  </si>
  <si>
    <t>Área de la ronda  hídrica acotada 
(há)</t>
  </si>
  <si>
    <t>Acto administrativo que adoptó el acotamiento del cuerpo de agua. Anexar</t>
  </si>
  <si>
    <t>Faja paralela</t>
  </si>
  <si>
    <t>Área de protección y conservación</t>
  </si>
  <si>
    <t>PROGRAMACIÓN  PRIORIZACIÓN</t>
  </si>
  <si>
    <t>PROGRAMACIÓN 
PLAN DE ACCIÓN CUATRIENAL</t>
  </si>
  <si>
    <t>Nombre del cuerpo de agua priorizado</t>
  </si>
  <si>
    <t>Tipo de cuerpo de agua (Lótica, léntico)</t>
  </si>
  <si>
    <t>Área hidrográfica donde se encuentra el cuerpo de agua priorizado</t>
  </si>
  <si>
    <t>Sub zona hidrografica donde se encuentre el cuerpo de agua priorizado</t>
  </si>
  <si>
    <t>Longitud del cuerpo de agua objeto de acotamiento de la ronda hídrica 
(Km)</t>
  </si>
  <si>
    <t>Área del cuerpo de agua lentico objeto de acotamiento de la ronda hídrica 
(Há)</t>
  </si>
  <si>
    <t>Acto administrativo de Priorización de cuerpos de agua para el acotamiento de la ronda hídrica. Anexar</t>
  </si>
  <si>
    <t>Porcentaje de avance del Plan de acción Cuatrienal del periodo anterior</t>
  </si>
  <si>
    <t>Fase 0: Recopilación de información secundaria y alistamiento institucional</t>
  </si>
  <si>
    <t>Fase 1. Delimitación del cauce permanente</t>
  </si>
  <si>
    <t>Fase 2. Límite físico</t>
  </si>
  <si>
    <t>año 1</t>
  </si>
  <si>
    <t>año 2</t>
  </si>
  <si>
    <t>año 3</t>
  </si>
  <si>
    <t>año 4</t>
  </si>
  <si>
    <t>Total</t>
  </si>
  <si>
    <t>Fase 1. Delimitación del cauce permanente (Adjuntar los soportes de fase si está concluida)</t>
  </si>
  <si>
    <t>Fase 2. Límite físico: Faja Paralela, y área de conservación o proyección aferente. Directrices de manejo ambiental (Adjuntar los soportes de fase si está concluida)</t>
  </si>
  <si>
    <t>AVANCE TOTAL
∑t %AARH</t>
  </si>
  <si>
    <t>Acto administrativo que adopta el acotamiento. Anexar</t>
  </si>
  <si>
    <t>TOTAL ∑t %AARH</t>
  </si>
  <si>
    <t>SI(SI.ERROR((SI.ERROR((SI((((SUMA(R23:R28)/BDCONTARA(R22:R28;R22;R23:R28)))*$P$21)&gt;100%;"";(((SUMA(R23:R28)/BDCONTARA(R22:R28;R22;R23:R28)))*$P$21)));"0"))/R16;"0")&gt;100%;"";SI.ERROR((SI.ERROR((SI((((SUMA(R23:R28)/BDCONTARA(R22:R28;R22;R23:R28)))*$P$21)&gt;100%;"";(((SUMA(R23:R28)/BDCONTARA(R22:R28;R22;R23:R28)))*$P$21)));"0"))/R16;"0"))</t>
  </si>
  <si>
    <t>SI(SI.ERROR((SI.ERROR((SI((((SUMA(K23:K28)/BDCONTARA(K22:K28;K22;K23:K28)))*$H$21)&gt;100%;"ERROR";(((SUMA(K23:K28)/BDCONTARA(K22:K28;K22;K23:K28)))*$H$21)));"0"))/K16;"0")&gt;100%;"ERROR";SI.ERROR((SI.ERROR((SI((((SUMA(K23:K28)/BDCONTARA(K22:K28;K22;K23:K28)))*$H$21)&gt;100%;"ERROR";(((SUMA(K23:K28)/BDCONTARA(K22:K28;K22;K23:K28)))*$H$21)));"0"))/K16;"0"))</t>
  </si>
  <si>
    <t>(((SUMA(H23:H28)/BDCONTARA(H22:H28;H22;H23:H28)))*$H$21)&gt;100%</t>
  </si>
  <si>
    <t>SI.ERROR((((SUMA(K23:K28))/BDCONTARA(K22:K28;K22;K23:K28)*H21)/K16);"FALTA DATO")</t>
  </si>
  <si>
    <t>SI((((SUMA(K23:K28)/BDCONTARA(K22:K28;K22;K23:K28)))*$H$21)&gt;100%;"ERROR";(((SUMA(K23:K28)/BDCONTARA(K22:K28;K22;K23:K28)))*$H$21))</t>
  </si>
  <si>
    <t>VARIABLE</t>
  </si>
  <si>
    <t>Sumatoria del porcentaje de Avance en el Acotamiento Ronda Hídrica ejecutada en la vigencia del reporte</t>
  </si>
  <si>
    <t>PROMEDIO.SI.CONJUNTO(P23:S23;P23:S23;"&lt;&gt;0")</t>
  </si>
  <si>
    <t xml:space="preserve">Porcentaje de Avance en el acotamiento de Ronda Hídrica de Cuerpos de Agua </t>
  </si>
  <si>
    <t>SI.ERROR((SI((((SUMA(H20:H25)/BDCONTARA(H19:H25;H19;H20:H25)))*$H$18)&gt;100%;"ERROR";(((SUMA(H20:H25)/BDCONTARA(H19:H25;H19;H20:H25)))*$H$18)));"0")</t>
  </si>
  <si>
    <t>Cuanto más cercano a cien por ciento, mayor es el cumplimiento de las metas que la autoridad ambiental se ha propuesto alcanzar en relación con el número Cuerpos de Agua con Ronda Hídrica Acotada.</t>
  </si>
  <si>
    <t>NO APLICA</t>
  </si>
  <si>
    <t>NO SE REPORTA</t>
  </si>
  <si>
    <t>Resolución</t>
  </si>
  <si>
    <t>Acuerdo</t>
  </si>
  <si>
    <t>Lótica</t>
  </si>
  <si>
    <t xml:space="preserve">Léntico </t>
  </si>
  <si>
    <t>Dirección de Gestión Integral del Recurso Hídrico - DGIRH</t>
  </si>
  <si>
    <r>
      <t xml:space="preserve">La Ley 1450 de 2011, en su artículo 206 establece que: “(…) corresponde a las Corporaciones Autónomas Regionales y de Desarrollo Sostenible, los Grandes Centros Urbanos y los Establecimientos Públicos Ambientales efectuar, en el área de su jurisdicción y en el marco de sus competencias, el acotamiento de la faja paralela a los cuerpos de agua a que se refiere el literal d) del artículo 83 del Decreto - Ley 2811 de 1974 y el área de protección o conservación aferente, para lo cual deberán realizar los estudios correspondientes, conforme a los criterios que defina el Gobierno Nacional”.
La faja paralela (primer elemento de la ronda hídrica) medido a partir del cauce permanente son bienes inalienables e imprescriptibles del Estado, salvo derechos adquiridos; su determinación corresponde a unos de los criterios que dan soporte para la delimitación de la ronda hídrica (criterio hidrológico). Esta área corresponde a un espacio geográfico . 
El área de protección o conservación aferente (segundo elemento de la ronda hídrica) corresponde a un área continua a la faja paralela, que puede ser de carácter público o privado y que, para el logro del objeto de conservación definido, los condicionamientos dependerán de los atributos de funcionalidad de los tres criterios (el geomorfológico , el hidrológico  y el ecosistémico ) (Artículo 2.2.3.2.3A.3., del Decreto 1076 de 2015) que dan el soporte para la delimitación física de la ronda hídrica y dependerá de las particularidades de cada cuerpo de agua, incluyendo sus dinámicas geomorfológicas, hidrológicas y ecosistémica.
En este sentido la ronda hídrica como figura de protección del recurso hídrico, incluyendo sus dos elementos constituyentes (la faja paralela hasta de treinta (30) metros de ancho y el área de protección o conservación aferente), aplica para todos los cuerpos de agua naturales del país, ya sea que se localicen en zonas urbanas y/o rurales. Al respecto se aclara que el primer elemento constituyente de la ronda hídrica, que corresponde a la faja paralela a la línea de mareas máximas o a la del cauce permanente de ríos y lagos, tiene un ancho de hasta treinta (30) metros, es decir, el ancho de esta franja puede variar entre 1 y 30 metros, según las particularidades de cada cuerpo de agua.
En esta consideración, el Gobierno Nacional, expidió el Decreto 2245 de 2017: “Por el cual se reglamenta el artículo 206 de la Ley 1450 de 2011 y se adiciona una sección al Decreto 1076 de 2015, Decreto Único Reglamentario del Sector Ambiente y Desarrollo Sostenible, en lo relacionado con el acotamiento de rondas hídricas”, que incluyó definiciones adicionales y reglamentó los criterios mencionados en la Ley 1450 de 2011. El citado Decreto adiciona una sección al Decreto 1076 de 2015 en lo relacionado con la ronda y en el artículo 2.2.3.2.3A.2. del citado decreto, se define:
</t>
    </r>
    <r>
      <rPr>
        <u/>
        <sz val="10"/>
        <rFont val="Arial Narrow"/>
        <family val="2"/>
      </rPr>
      <t xml:space="preserve">Acotamiento: </t>
    </r>
    <r>
      <rPr>
        <sz val="10"/>
        <rFont val="Arial Narrow"/>
        <family val="2"/>
      </rPr>
      <t xml:space="preserve">Proceso mediante el cual la Autoridad Ambiental competente define el límite físico de la ronda hídrica de los cuerpos de agua en su jurisdicción.
Cauce permanente: Corresponde a la faja de terreno que ocupan los niveles máximos ordinarios de un cuerpo de agua sin producir desbordamiento de sus márgenes naturales. 
</t>
    </r>
    <r>
      <rPr>
        <u/>
        <sz val="10"/>
        <rFont val="Arial Narrow"/>
        <family val="2"/>
      </rPr>
      <t>Línea de mareas máximas:</t>
    </r>
    <r>
      <rPr>
        <sz val="10"/>
        <rFont val="Arial Narrow"/>
        <family val="2"/>
      </rPr>
      <t xml:space="preserve"> Corresponde a la elevación máxima a la que llega la influencia del mar en los cuerpos de agua debido a la marea alta o pleamar y la marea viva o sicigial.
Ronda Hídrica: Comprende la faja paralela a la línea de mareas máximas o a la del cauce permanente de ríos y lagos, hasta de treinta metros de ancho. Así mismo hará parte de la ronda hídrica el área de protección o conservación aferente. Tanto para la faja paralela como para el área de protección o conservación aferente se establecerán directrices de manejo ambiental, conforme a lo dispuesto en la “Guía Técnica de Criterios para el Acotamiento de las Rondas Hídricas en Colombia.
El artículo 2.2.3.2.3A.4 del Decreto 1076 de 2015, indica que las autoridades ambientales competentes deberán decir el orden de prioridades para el inicio del acotamiento de las rondas hídricas en su jurisdicción teniendo en cuenta lo dispuesto en la “Guía Técnica de Criterios para el Acotamiento de las Rondas Hídricas en Colombia”. Esta guía se adoptó por parte del Ministerio de Ambiente y Desarrollo Sostenible mediante la resolución 957 del 31 de mayo de 2018. Este documento establece los criterios para orientar a las Autoridades ambientales en el proceso de:1. Establecer los criterios para definir el orden prioridades para el inicio del acotamiento de las rondas hídricas en su jurisdicción; 2. Definir el límite físico de las rondas hídricas desde un enfoque funcional; y, 3. Establecer directrices para el manejo ambiental de las rondas hídricas.
El acotamiento de la ronda hídrica por parte de la autoridad ambiental competente se realizará mediante el siguiente marco metodológico, el cual se encuentra desarrollado en la guía de criterios técnicos para el acotamiento de las rondas hídricas.
	Fase 0. Una vez establecida la prioridad y gradualidad del acotamiento de la ronda hídrica, la autoridad ambiental competente, iniciará el proceso de acotamiento, el cual podrá desarrollar la Recopilación de información secundaria y Alistamiento institucional. (Ver guía de criterios para el acotamiento de las rondas hídricas”,
	Fase 1. Delimitación del cauce permanente o de la Línea de Mareas Máximas. La ronda hídrica se acota a partir del cauce permanente de ríos y lagos o de la línea de mareas máximas.
	Fase 2: Definición del límite físico y de directrices para el manejo ambiental de la ronda hídrica. Se obtendrá los tres polígonos (cauce permanente, faja paralela y área de conservación o protección) y el documento que disponga las estrategias para el manejo ambiental para las dos áreas antes citadas, los cuales harán parte del acto administrativo de adopción de la ronda hídrica acotada firmado por parte del director de la autoridad ambiental.
Las actividades y fases establecidas tendrán los siguientes pesos en el proceso de acotamiento y se tendrán en cuenta como ponderadores para el cálculo de la variable del porcentaje de Avance en el Acotamiento Ronda Hídrica ejecutada en la vigencia del reporte, el acto administrativo de priorización de cuerpos de agua para el acotamiento de las rondas hídricas firmado por parte del director de la autoridad ambiental. (Resolución 957 de 2018) es requisito indispensable para iniciar el proceso de acotamiento:
Fase 0: 20%
Fase 1: 40%
Fase 2: 40%
Actividades mínimas para el cumplimiento de la meta relacionada con el indicador son: 
    1. Acto administrativo de priorización de cuerpos de agua para el acotamiento de las rondas hídricas en la jurisdicción de la autoridad ambiental
    2. Número de cuerpos de agua priorizados para el acotamiento de la ronda hídrica (proviene del acto administrativo citado en el numeral 1)
    3. Desarrollo de las fases para el acotamiento de la ronda hídrica en cuerpos de agua priorizados.
    4. Acto administrativo de definición de la ronda hídrica acotada firmada por parte del director de la autoridad ambiental.</t>
    </r>
  </si>
  <si>
    <r>
      <t xml:space="preserve">La Política Nacional para la Gestión Integral del Recurso Hídrico - PNGIRH 2010, que, si bien hoy se encuentra en proceso de actualización, sus objetivos, estrategias y actividades continúan vigentes hasta obtener el nuevo documento; en el marco de la estrategia de conservación: “(…) se orienta a la restauración y preservación de los ecosistemas considerados clave para la regulación de la oferta hídrica , tales como acuíferos, glaciares, páramos, humedales, manglares, zonas de ronda, franjas forestales protectoras, nacimientos de agua, zonas de recarga de acuíferos, áreas marinas y costeras, entre otros”, la cual hace parte integral del Objetivo 1: OFERTA de la citada política: “Conservar los sistemas naturales y los procesos hidrológicos de los que depende la oferta de agua para el país”.
Así mismo, parten de la Estrategia Climática de largo plazo de Colombia para cumplir con el Acuerdo de París (E2050) presentado por la Dirección de Cambio Climático y Gestión del Riesgo del Ministerio de Ambiente y Desarrollo Sostenible; así como, en el marco del cumplimiento de los numerales 11  y 12  del artículo 6: Metas en materia de adaptación al cambio climático  de la Ley 2169 de 2021: “Por medio de la cual se impulsa el desarrollo bajo en carbono del país mediante el establecimiento de metas y medidas mínimas en materia de carbono neutralidad y resiliencia climática y se dictan otras disposiciones”.
La Ley 1450 de 2011, en su artículo 206 establece que: “(…) corresponde a las Corporaciones Autónomas Regionales y de Desarrollo Sostenible, los Grandes Centros Urbanos y los Establecimientos Públicos Ambientales efectuar, en el área de su jurisdicción y en el marco de sus competencias, el acotamiento de la faja paralela a los cuerpos de agua a que se refiere el literal d) del artículo 83 del Decreto - Ley 2811 de 1974 y el área de protección o conservación aferente, para lo cual deberán realizar los estudios correspondientes, conforme a los criterios que defina el Gobierno Nacional”.
En este sentido, el Gobierno Nacional, expidió el Decreto 2245 de 2017: “Por el cual se reglamenta el artículo 206 de la Ley 1450 de 2011 y se adiciona una sección al Decreto 1076 de 2015, Decreto Único Reglamentario del Sector Ambiente y Desarrollo Sostenible, en lo relacionado con el acotamiento de rondas hídricas”, que incluyó definiciones adicionales y reglamentó los criterios mencionados en la Ley 1450 de 2011. El citado Decreto adiciona una sección al Decreto 1076 de 2015 en lo relacionado con la ronda hídrica, en donde ésta se define así:
“Comprende la faja paralela a la línea de mareas máximas o a la del cauce permanente de ríos y lagos, hasta de treinta metros de ancho. Así mismo hará parte de la ronda hídrica el área de protección o conservación aferente. Tanto para la faja paralela como para el área de protección o conservación aferente se establecerán directrices de manejo ambiental, conforme a lo dispuesto en la “Guía Técnica de Criterios para el Acotamiento de las Rondas Hídricas en Colombia”
En el artículo 2.2.3.2.3A.4 del mismo Decreto, se indica que las autoridades ambientales competentes deberán definir el orden de prioridades para el inicio del acotamiento de las rondas hídricas en su jurisdicción teniendo en cuenta lo dispuesto en la “Guía Técnica de Criterios para el Acotamiento de las Rondas Hídricas en Colombia” .
En atención a lo anterior, a través de la resolución 957 del 31 de mayo de 2018 se adoptó la “Guía técnica de criterios para el acotamiento de las rondas hídricas en Colombia”. El documento adoptado puede ser consultado en la página web del Ministerio de Ambiente y Desarrollo Sostenible, en el siguiente enlace:  https://www.minambiente.gov.co/normativa/
Teniendo en cuenta lo anterior se anota que el acotamiento de la ronda hídrica: 
    1. Tiene como principio rector el mantenimiento o recuperación de la funcionalidad de los ecosistemas acuáticos. Es esta funcionalidad la que condiciona el desarrollo de actividades en estos espacios geográficos, bajo el entendido de que el instrumento permite identificar aquellas zonas ocupadas por el flujo de agua y sedimentos de los cuerpos de agua, las cuales por su naturaleza pueden generar condiciones de riesgo para las personas e infraestructura localizadas en las zonas de ribera. 
    2. La ronda hídrica se constituye en una norma de superior jerarquía y determinante ambiental. Por lo tanto, el acotamiento de la ronda hídrica tiene un efecto directo en el ordenamiento territorial. </t>
    </r>
    <r>
      <rPr>
        <b/>
        <u/>
        <sz val="10"/>
        <rFont val="Arial Narrow"/>
        <family val="2"/>
      </rPr>
      <t>Por tanto, será el municipio quien reglamente el uso del suelo (artículo 313 de la Constitución Política) acorde con los atributos del determinante ambiental establecidos por la Autoridad ambiental.</t>
    </r>
  </si>
  <si>
    <r>
      <t xml:space="preserve">    3. La ronda hídrica comprende dos elementos constituyentes: </t>
    </r>
    <r>
      <rPr>
        <b/>
        <sz val="10"/>
        <rFont val="Arial Narrow"/>
        <family val="2"/>
      </rPr>
      <t>el primero</t>
    </r>
    <r>
      <rPr>
        <sz val="10"/>
        <rFont val="Arial Narrow"/>
        <family val="2"/>
      </rPr>
      <t xml:space="preserve"> es el área que corresponde a la faja paralela a la línea de mareas máximas o a la del cauce permanente de ríos y lagos, hasta de treinta (30) metros de ancho (a la cual se refiere el literal d del artículo 83 del Decreto – Ley 2811 de 1974); y </t>
    </r>
    <r>
      <rPr>
        <b/>
        <sz val="10"/>
        <rFont val="Arial Narrow"/>
        <family val="2"/>
      </rPr>
      <t>el segundo</t>
    </r>
    <r>
      <rPr>
        <sz val="10"/>
        <rFont val="Arial Narrow"/>
        <family val="2"/>
      </rPr>
      <t xml:space="preserve"> es el área de protección o conservación aferente.
    4. El acotamiento de las rondas hídricas </t>
    </r>
    <r>
      <rPr>
        <b/>
        <u/>
        <sz val="10"/>
        <rFont val="Arial Narrow"/>
        <family val="2"/>
      </rPr>
      <t xml:space="preserve">aplica únicamente a cuerpos de agua de tipo natural, con corrientes de agua de tipo permanente o intermitente, siempre y cuando este último presente evidencias geomorfológicas asociadas a un cauce </t>
    </r>
    <r>
      <rPr>
        <sz val="10"/>
        <rFont val="Arial Narrow"/>
        <family val="2"/>
      </rPr>
      <t xml:space="preserve">. Así como también aplica a cuerpos de agua de tipo lénticos y manantiales o nacimientos de agua y a cuerpos de agua naturales con modificaciones en su morfología.
    5. Una vez la Autoridad Ambiental defina la ronda hídrica deberá remitir a las respectivas entidades el resultado del proceso de acotamiento de las rondas hídricas incluidas sus estrategias de manejo ambiental a: 
</t>
    </r>
    <r>
      <rPr>
        <b/>
        <sz val="10"/>
        <rFont val="Arial Narrow"/>
        <family val="2"/>
      </rPr>
      <t>Los municipios y/o distritos</t>
    </r>
    <r>
      <rPr>
        <sz val="10"/>
        <rFont val="Arial Narrow"/>
        <family val="2"/>
      </rPr>
      <t xml:space="preserve"> para que los futuros procesos de ordenamiento ambiental del territorio incorporen manejos que sean compatibles con la funcionalidad de ésta a partir de los resultados de la delimitación física en conjunto con las estrategias para el manejo ambiental. E</t>
    </r>
    <r>
      <rPr>
        <b/>
        <sz val="10"/>
        <rFont val="Arial Narrow"/>
        <family val="2"/>
      </rPr>
      <t xml:space="preserve">n el marco del Decreto 2245 de 2017, será el municipio y/o distrito, quien evalúe las situaciones particulares y concretas que hayan quedado en firme y adopte las decisiones a que haya lugar </t>
    </r>
    <r>
      <rPr>
        <sz val="10"/>
        <rFont val="Arial Narrow"/>
        <family val="2"/>
      </rPr>
      <t xml:space="preserve">(Artículo 2.2.3.2.3A.3., del Decreto 1076 de 2015, adicionado por medio del Decreto 2245 de 2017).
</t>
    </r>
    <r>
      <rPr>
        <b/>
        <sz val="10"/>
        <rFont val="Arial Narrow"/>
        <family val="2"/>
      </rPr>
      <t>Agencia Nacional de Tierras – ANT</t>
    </r>
    <r>
      <rPr>
        <sz val="10"/>
        <rFont val="Arial Narrow"/>
        <family val="2"/>
      </rPr>
      <t>, para que se den los procesos de titulación y adjudicación de tierras compatibles con la funcionalidad de la ronda hídrica y las demás determinantes ambientales establecidas en los procesos de ordenamiento del territorio generados por parte de los municipios y distritos. Es de recordar que en el marco del artículo 2.2.3.2.3.4 de Decreto 1076 de 2015, la adjudicación de predios, por parte de la autoridad competente (Agencia Nacional de Tierras - ANT), debe realizarse a partir de la faja paralela que habla el literal d) del artículo 83 del Decreto - Ley 2811 de 1974 y teniendo en cuenta las directrices de manejo ambiental establecidas por parte de la autoridad ambientales, las cuales se definen a partir de la funcionalidad de los cuerpos de agua.</t>
    </r>
  </si>
  <si>
    <t>Ley 2169 de 2021,  Artículo 6, Numerales 11 y 12, y sus modificaciones</t>
  </si>
  <si>
    <t>Ley 1450 de 2011, Artículo 206, y sus modificaciones</t>
  </si>
  <si>
    <t>Resolución 957 de 2018 y sus modificaciones</t>
  </si>
  <si>
    <t>Por la cual se adopta la Guía Técnica de criterios para el acotamiento de las rondas hídricas en Colombia y se dictan otras disposiciones</t>
  </si>
  <si>
    <t>Es la relación entre la prioridad y gradualidad del acotamiento de la ronda hídrica de los cuerpos de agua priorizados establecida por la autoridad ambiental competente frente a su ejecución establecida en las metas de las acciones operativas del Plan de Acción Cuatrienal.
Este indicador mide el porcentaje de avance en el acotamiento de las rondas hídricas de los cuerpos de agua en relación con los cuerpos de agua priorizados para el acotamiento de la ronda hídrica en la jurisdicción de la autoridad ambiental.</t>
  </si>
  <si>
    <r>
      <t xml:space="preserve">
Donde: 
% AARH: </t>
    </r>
    <r>
      <rPr>
        <sz val="10"/>
        <rFont val="Arial Narrow"/>
        <family val="2"/>
      </rPr>
      <t>Porcentaje de Avance en el Acotamiento Ronda Hídrica</t>
    </r>
    <r>
      <rPr>
        <b/>
        <sz val="10"/>
        <rFont val="Arial Narrow"/>
        <family val="2"/>
      </rPr>
      <t xml:space="preserve">
∑% AEARH: </t>
    </r>
    <r>
      <rPr>
        <sz val="10"/>
        <rFont val="Arial Narrow"/>
        <family val="2"/>
      </rPr>
      <t>Sumatoria de la vigencia del reporte del porcentaje de Avance Ejecutado en el Acotamiento Ronda Hídrica.</t>
    </r>
    <r>
      <rPr>
        <b/>
        <sz val="10"/>
        <rFont val="Arial Narrow"/>
        <family val="2"/>
      </rPr>
      <t xml:space="preserve">
% APARH</t>
    </r>
    <r>
      <rPr>
        <b/>
        <vertAlign val="subscript"/>
        <sz val="10"/>
        <rFont val="Arial Narrow"/>
        <family val="2"/>
      </rPr>
      <t>t</t>
    </r>
    <r>
      <rPr>
        <b/>
        <sz val="10"/>
        <rFont val="Arial Narrow"/>
        <family val="2"/>
      </rPr>
      <t xml:space="preserve">:  </t>
    </r>
    <r>
      <rPr>
        <sz val="10"/>
        <rFont val="Arial Narrow"/>
        <family val="2"/>
      </rPr>
      <t>Porcentaje de Avance programado para el Acotamiento Ronda Hídrica en la vigencia del reporte.</t>
    </r>
    <r>
      <rPr>
        <b/>
        <sz val="10"/>
        <rFont val="Arial Narrow"/>
        <family val="2"/>
      </rPr>
      <t xml:space="preserve">
</t>
    </r>
    <r>
      <rPr>
        <sz val="10"/>
        <rFont val="Arial Narrow"/>
        <family val="2"/>
      </rPr>
      <t xml:space="preserve">*El porcentaje de Avance programado para el Acotamiento Ronda Hídrica es la establecida en los Planes de Acción Cuatrienal - PAC de las autoridades ambientales conforme lo establecido en el acto administrativo que adopta la priorización de los cuerpos de agua para el acotamiento de rondas hídricas
</t>
    </r>
    <r>
      <rPr>
        <b/>
        <sz val="10"/>
        <rFont val="Arial Narrow"/>
        <family val="2"/>
      </rPr>
      <t xml:space="preserve">
</t>
    </r>
  </si>
  <si>
    <r>
      <t xml:space="preserve">Para determinar la sumatoria de la vigencia del reporte del porcentaje de Avance Ejecutado en el Acotamiento Ronda Hídrica </t>
    </r>
    <r>
      <rPr>
        <b/>
        <sz val="10"/>
        <rFont val="Arial Narrow"/>
        <family val="2"/>
      </rPr>
      <t>(∑</t>
    </r>
    <r>
      <rPr>
        <b/>
        <vertAlign val="subscript"/>
        <sz val="10"/>
        <rFont val="Arial Narrow"/>
        <family val="2"/>
      </rPr>
      <t>t</t>
    </r>
    <r>
      <rPr>
        <b/>
        <sz val="10"/>
        <rFont val="Arial Narrow"/>
        <family val="2"/>
      </rPr>
      <t xml:space="preserve"> %AEARH):</t>
    </r>
    <r>
      <rPr>
        <sz val="10"/>
        <rFont val="Arial Narrow"/>
        <family val="2"/>
      </rPr>
      <t xml:space="preserve">
</t>
    </r>
  </si>
  <si>
    <t>Para el cálculo de Porcentaje de Avance en el Acotamiento Ronda Hídrica (%AARH):</t>
  </si>
  <si>
    <r>
      <rPr>
        <sz val="10"/>
        <rFont val="Arial Narrow"/>
        <family val="2"/>
      </rPr>
      <t>Se parte de la línea base frente al acotamiento de las rondas hídricas (ejecutados y priorizados) y para ello se solicita para el cálculo, se diligencia la siguiente información:</t>
    </r>
    <r>
      <rPr>
        <b/>
        <sz val="10"/>
        <rFont val="Arial Narrow"/>
        <family val="2"/>
      </rPr>
      <t xml:space="preserve">
</t>
    </r>
    <r>
      <rPr>
        <sz val="10"/>
        <rFont val="Arial Narrow"/>
        <family val="2"/>
      </rPr>
      <t xml:space="preserve">    a. Acto administrativo que adopta priorización de los cuerpos de agua para el acotamiento de rondas hídricas (Indique la Resolución con su respectivo número o consecutivo y fecha (dd/mm/año): ______________ (Anexar el acto administrativo)
    b. Número de cuerpos de agua priorizados acotados: ______
    c. Numero de cuerpos de agua con ronda hídrica acotada al momento de formular el PAC: _________________</t>
    </r>
  </si>
  <si>
    <t>Fabián Mauricio Caicedo Carrascal</t>
  </si>
  <si>
    <t>fcaicedo@minambiente.gov.co / hidrico@minambiente.gov.co</t>
  </si>
  <si>
    <t>Avance en el acotamiento de Rondas Hídricas de Cuerpos de Agua priorizados.</t>
  </si>
  <si>
    <t xml:space="preserve">100% de Rondas Hídricas de Cuerpos de Agua priorizados con acotamiento. </t>
  </si>
  <si>
    <t>MATRIZ DE REPORTE DE AVANCE DE INDICADORES MÍNIMOS DE GESTIÓN INCORPORADOS EN LA RESOLUCIÓN XXXXXX</t>
  </si>
  <si>
    <t>PERIODO REPORTADO:</t>
  </si>
  <si>
    <t>(Hoja metodológica versión 2,00)</t>
  </si>
  <si>
    <t>Datos reportados por la Corporación</t>
  </si>
  <si>
    <t>Datos establecidos por el MADS</t>
  </si>
  <si>
    <t>Datos calculados por el sistema</t>
  </si>
  <si>
    <t>VOLVER AL INDICE</t>
  </si>
  <si>
    <t xml:space="preserve">¿El Indicador aplica por las especificades ambientales regionales? </t>
  </si>
  <si>
    <t xml:space="preserve">¿El indicador no se reporta por limitaciones de información disponible? </t>
  </si>
  <si>
    <r>
      <t>Tipo de cuerpo de agua</t>
    </r>
    <r>
      <rPr>
        <b/>
        <strike/>
        <sz val="7"/>
        <color rgb="FFFF0000"/>
        <rFont val="Arial Narrow"/>
        <family val="2"/>
      </rPr>
      <t xml:space="preserve"> </t>
    </r>
  </si>
  <si>
    <r>
      <t>Tipo de cuerpo de agua</t>
    </r>
    <r>
      <rPr>
        <b/>
        <strike/>
        <sz val="7"/>
        <color rgb="FFFF0000"/>
        <rFont val="Arial Narrow"/>
        <family val="2"/>
      </rPr>
      <t xml:space="preserve"> </t>
    </r>
    <r>
      <rPr>
        <b/>
        <sz val="7"/>
        <color rgb="FF000000"/>
        <rFont val="Arial Narrow"/>
        <family val="2"/>
      </rPr>
      <t xml:space="preserve">(Lótico, léntico) </t>
    </r>
  </si>
  <si>
    <t>Ejecución del rezago PAC anterior</t>
  </si>
  <si>
    <t>Ejecución del rezago año 1</t>
  </si>
  <si>
    <t>Ejecución del rezago año 2</t>
  </si>
  <si>
    <t>Ejecución del rezago año 3</t>
  </si>
  <si>
    <t>Avance programado en el Plan de Acción Cuatrienal para el Acotamiento Ronda Hídrica en la vigencia del reporte</t>
  </si>
  <si>
    <t>Por la cual se expide El Plan Nacional de Desarrollo, 2010-2014. 
Artículo 206°. RONDAS HíDRICAS. Corresponde a las Corporaciones Autónomas Regionales y de Desarrollo Sostenible, los Grandes Centros Urbanos y los Establecimientos Públicos Ambientales efectuar, en el área de su jurisdicción y en el marco de sus competencias, el acotamiento de la faja paralela a los cuerpos de agua a que se refiere el literal d) del artículo 83 del decreto Ley 2811 de 1974 Y el área de protección o conservación aferente, para lo cual deberán realizar los estudios correspondientes, conforme a los criterios que defina el Gobierno Nacional</t>
  </si>
  <si>
    <r>
      <t xml:space="preserve">Por medio de la cual se impulsa el desarrollo bajo carbono del país mediante el establecimiento de las metas y medidas mínimas en la materia de carbono neutralidad y resiliencia climática y se dictan otras disposiciones. 
Artículo 6. Metas en materia de adaptación al cambio climático. Las metas nacionales de adaptación al cambio climático a 2030, comprenden las establecidas aquí y en la "Actualización de la Contribución Determinada a Nivel
Nacional de Colombia (NDC)" sometida ante la CMNUCC, o cualquiera que lo actualice o sustituya. 
</t>
    </r>
    <r>
      <rPr>
        <u/>
        <sz val="10"/>
        <rFont val="Arial Narrow"/>
        <family val="2"/>
      </rPr>
      <t xml:space="preserve">Sector Ambiente y Desarrollo Sostenible </t>
    </r>
    <r>
      <rPr>
        <sz val="10"/>
        <rFont val="Arial Narrow"/>
        <family val="2"/>
      </rPr>
      <t xml:space="preserve">
11. Desarrollar e incorporar a 2022 un indicador que refleje el avance en el acotamiento de rondas hídricas, como parte de los indicadores mínimos de gestión de las Autoridades Ambientales, de que trata en el Decreto 1076 de
2015.
12. Acotar a 2030, los cuerpos de agua priorizados por parte de las Autoridades Ambientales competentes, de conformidad con la guía técnica para el acotamiento de rondas hídricas expedida por el Ministerio de Ambiente y
Desarrollo Sostenible, y demás instrumentos correspondientes. </t>
    </r>
  </si>
  <si>
    <t>Avance en el acotamiento de Rondas Hídricas de Cuerpos de Agua priorizados</t>
  </si>
  <si>
    <t>Decreto 1076 de 2015, Artículo 2.2.3.2.3A.1 al 2.2.3.2.3A.4 y sus modificaciones</t>
  </si>
  <si>
    <t>Sección 3A del acotamiento de las rondas hídricas, adicionado por el Decreto 2245 de 2017 Por el cual se reglamenta el artículo 206 de la Ley 1450 de 2011 y se adiciona una sección al Decreto 1076 de 2015, Decreto Único Reglamentario del Sector Ambiente y Desarrollo Sostenible, en lo relacionado con el acotamiento de rondas hídricas.</t>
  </si>
  <si>
    <r>
      <rPr>
        <b/>
        <sz val="10"/>
        <rFont val="Arial Narrow"/>
        <family val="2"/>
      </rPr>
      <t>Documentación de referencia:</t>
    </r>
    <r>
      <rPr>
        <sz val="10"/>
        <rFont val="Arial Narrow"/>
        <family val="2"/>
      </rPr>
      <t xml:space="preserve">
• Guía Técnica de Criterios para el Acotamiento de las Rondas Hídricas en Colombia, adoptada mediane la resolución 957 de 2018.
• 	Circulares expedidas por pate de este Ministerio:
­	Circular MIN-8000-2-01322 de 2 de abril de 2020, del Ministerio de Ambiente y Desarrollo Sostenible, la cual tiene como asunto: dar claridad con respecto al tratamiento al acotamiento de la ronda hídrica.
­	Circular MADS-8230-004 de14 de julio de 2020, suscrita por parte la Dirección General Marítima y el Centro de Investigaciones oceanográficas e Hidrográficas y el Ministerio de Ambiente y Desarrollo, se presenta el Protocolo para el flujo de información entre entidades del estado para el acotamiento de las rondas hídricas para cuerpos de agua influenciados por la dinámica marina.
­	Circular 8140-2-002900 de 16 de diciembre de 2019 a través de la Oficina Asesora Jurídica, la cual da aclaración con respecto a la aplicación y vigencia de las disposiciones contenidas en el artículo 2.2.1.1.18.2 del decreto 1076 de 2015, (Decreto 1449 de 1977) que tratan del área forestal protectora.</t>
    </r>
  </si>
  <si>
    <t>LINEA BASE
Cuerpo de agua con acotamiento de la ronda hídrica
(31 de diciembre de la vigencia anterior a la formulación del PAC)</t>
  </si>
  <si>
    <t>a</t>
  </si>
  <si>
    <t>Lótico</t>
  </si>
  <si>
    <t>Metodológía de Cálculo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</si>
</sst>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5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u/>
      <sz val="11"/>
      <color theme="10"/>
      <name val="Calibri"/>
      <family val="2"/>
      <scheme val="minor"/>
    </font>
    <font>
      <sz val="9"/>
      <color theme="1"/>
      <name val="Calibri"/>
      <family val="2"/>
      <scheme val="minor"/>
    </font>
    <font>
      <b/>
      <sz val="8"/>
      <color rgb="FF000000"/>
      <name val="Arial Narrow"/>
      <family val="2"/>
    </font>
    <font>
      <b/>
      <vertAlign val="subscript"/>
      <sz val="10"/>
      <name val="Arial Narrow"/>
      <family val="2"/>
    </font>
    <font>
      <u/>
      <sz val="10"/>
      <color theme="10"/>
      <name val="Arial"/>
      <family val="2"/>
    </font>
    <font>
      <u/>
      <sz val="10"/>
      <name val="Arial Narrow"/>
      <family val="2"/>
    </font>
    <font>
      <sz val="7"/>
      <color theme="1"/>
      <name val="Arial Narrow"/>
      <family val="2"/>
    </font>
    <font>
      <sz val="9"/>
      <color rgb="FF000000"/>
      <name val="Arial Narrow"/>
      <family val="2"/>
    </font>
    <font>
      <b/>
      <sz val="9.5"/>
      <color theme="1"/>
      <name val="Arial Narrow"/>
      <family val="2"/>
    </font>
    <font>
      <sz val="7"/>
      <color rgb="FF000000"/>
      <name val="Arial Narrow"/>
      <family val="2"/>
    </font>
    <font>
      <sz val="7"/>
      <color rgb="FFFF0000"/>
      <name val="Arial Narrow"/>
      <family val="2"/>
    </font>
    <font>
      <b/>
      <sz val="7"/>
      <color theme="1"/>
      <name val="Arial Narrow"/>
      <family val="2"/>
    </font>
    <font>
      <sz val="7"/>
      <color theme="0"/>
      <name val="Arial Narrow"/>
      <family val="2"/>
    </font>
    <font>
      <sz val="7"/>
      <name val="Arial Narrow"/>
      <family val="2"/>
    </font>
    <font>
      <b/>
      <sz val="7"/>
      <color rgb="FF000000"/>
      <name val="Arial Narrow"/>
      <family val="2"/>
    </font>
    <font>
      <b/>
      <u/>
      <sz val="10"/>
      <name val="Arial Narrow"/>
      <family val="2"/>
    </font>
    <font>
      <sz val="10"/>
      <color rgb="FF000000"/>
      <name val="Arial Narrow"/>
      <family val="2"/>
    </font>
    <font>
      <u/>
      <sz val="10"/>
      <color theme="10"/>
      <name val="Arial"/>
      <family val="2"/>
    </font>
    <font>
      <b/>
      <sz val="12"/>
      <name val="Arial Narrow"/>
      <family val="2"/>
    </font>
    <font>
      <b/>
      <strike/>
      <sz val="7"/>
      <color rgb="FFFF0000"/>
      <name val="Arial Narrow"/>
      <family val="2"/>
    </font>
    <font>
      <sz val="11"/>
      <color theme="1"/>
      <name val="Arial Narrow"/>
      <family val="2"/>
    </font>
    <font>
      <b/>
      <u/>
      <sz val="9"/>
      <color rgb="FF000000"/>
      <name val="Arial Narrow"/>
      <family val="2"/>
    </font>
    <font>
      <b/>
      <sz val="9"/>
      <color rgb="FF000000"/>
      <name val="Arial Narrow"/>
      <family val="2"/>
    </font>
    <font>
      <b/>
      <sz val="6"/>
      <color theme="1"/>
      <name val="Arial Narrow"/>
      <family val="2"/>
    </font>
    <font>
      <b/>
      <sz val="7"/>
      <name val="Arial Narrow"/>
      <family val="2"/>
    </font>
    <font>
      <sz val="10"/>
      <name val="Arial"/>
      <family val="2"/>
    </font>
    <font>
      <i/>
      <sz val="9"/>
      <color rgb="FF000000"/>
      <name val="Arial Narrow"/>
      <family val="2"/>
    </font>
    <font>
      <sz val="10"/>
      <color rgb="FF006100"/>
      <name val="Arial Narrow"/>
      <family val="2"/>
    </font>
    <font>
      <u/>
      <sz val="11"/>
      <color theme="10"/>
      <name val="Arial Narrow"/>
      <family val="2"/>
    </font>
    <font>
      <sz val="9"/>
      <color theme="1"/>
      <name val="Arial Narrow"/>
      <family val="2"/>
    </font>
    <font>
      <sz val="11"/>
      <color rgb="FF000000"/>
      <name val="Arial Narrow"/>
      <family val="2"/>
    </font>
    <font>
      <b/>
      <sz val="10"/>
      <color rgb="FF006100"/>
      <name val="Arial Narrow"/>
      <family val="2"/>
    </font>
    <font>
      <b/>
      <sz val="11"/>
      <color rgb="FF000000"/>
      <name val="Arial Narrow"/>
      <family val="2"/>
    </font>
    <font>
      <u/>
      <sz val="11"/>
      <color rgb="FF0563C1"/>
      <name val="Arial Narrow"/>
      <family val="2"/>
    </font>
    <font>
      <sz val="8"/>
      <color rgb="FF000000"/>
      <name val="Arial Narrow"/>
      <family val="2"/>
    </font>
  </fonts>
  <fills count="17">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FFFF00"/>
        <bgColor rgb="FF000000"/>
      </patternFill>
    </fill>
    <fill>
      <patternFill patternType="solid">
        <fgColor rgb="FFFF0000"/>
        <bgColor rgb="FF000000"/>
      </patternFill>
    </fill>
    <fill>
      <patternFill patternType="solid">
        <fgColor theme="0" tint="-0.249977111117893"/>
        <bgColor indexed="64"/>
      </patternFill>
    </fill>
  </fills>
  <borders count="119">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auto="1"/>
      </right>
      <top/>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s>
  <cellStyleXfs count="18">
    <xf numFmtId="0" fontId="0" fillId="0" borderId="0"/>
    <xf numFmtId="0" fontId="6" fillId="0" borderId="0"/>
    <xf numFmtId="0" fontId="15" fillId="0" borderId="0"/>
    <xf numFmtId="0" fontId="23" fillId="0" borderId="0" applyNumberFormat="0" applyFill="0" applyBorder="0" applyAlignment="0" applyProtection="0"/>
    <xf numFmtId="9" fontId="6" fillId="0" borderId="0" applyFont="0" applyFill="0" applyBorder="0" applyAlignment="0" applyProtection="0"/>
    <xf numFmtId="0" fontId="27" fillId="0" borderId="0" applyNumberFormat="0" applyFill="0" applyBorder="0" applyAlignment="0" applyProtection="0"/>
    <xf numFmtId="0" fontId="5" fillId="0" borderId="0"/>
    <xf numFmtId="9" fontId="5" fillId="0" borderId="0" applyFont="0" applyFill="0" applyBorder="0" applyAlignment="0" applyProtection="0"/>
    <xf numFmtId="0" fontId="4" fillId="0" borderId="0"/>
    <xf numFmtId="9" fontId="4" fillId="0" borderId="0" applyFont="0" applyFill="0" applyBorder="0" applyAlignment="0" applyProtection="0"/>
    <xf numFmtId="0" fontId="3" fillId="0" borderId="0"/>
    <xf numFmtId="9" fontId="3"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9" fontId="1" fillId="0" borderId="0" applyFont="0" applyFill="0" applyBorder="0" applyAlignment="0" applyProtection="0"/>
    <xf numFmtId="0" fontId="1" fillId="0" borderId="0"/>
    <xf numFmtId="9" fontId="48" fillId="0" borderId="0" applyFont="0" applyFill="0" applyBorder="0" applyAlignment="0" applyProtection="0"/>
  </cellStyleXfs>
  <cellXfs count="681">
    <xf numFmtId="0" fontId="0" fillId="0" borderId="0" xfId="0"/>
    <xf numFmtId="0" fontId="7" fillId="0" borderId="0" xfId="0" applyFont="1" applyAlignment="1">
      <alignment horizontal="center" vertical="center" wrapText="1"/>
    </xf>
    <xf numFmtId="0" fontId="8" fillId="0" borderId="0" xfId="0" applyFont="1"/>
    <xf numFmtId="0" fontId="0" fillId="0" borderId="0" xfId="0" applyAlignment="1">
      <alignment horizontal="center"/>
    </xf>
    <xf numFmtId="0" fontId="13" fillId="0" borderId="9" xfId="0" applyFont="1" applyBorder="1" applyAlignment="1">
      <alignment horizontal="left" vertical="center" wrapText="1"/>
    </xf>
    <xf numFmtId="0" fontId="13" fillId="0" borderId="5" xfId="0" quotePrefix="1" applyFont="1" applyBorder="1" applyAlignment="1">
      <alignment horizontal="left" vertical="center" wrapText="1"/>
    </xf>
    <xf numFmtId="0" fontId="13" fillId="0" borderId="0" xfId="0" quotePrefix="1" applyFont="1" applyAlignment="1">
      <alignment horizontal="left" vertical="center" wrapText="1"/>
    </xf>
    <xf numFmtId="0" fontId="13" fillId="0" borderId="9" xfId="0" applyFont="1" applyBorder="1" applyAlignment="1">
      <alignment vertical="center" wrapText="1"/>
    </xf>
    <xf numFmtId="0" fontId="13" fillId="0" borderId="0" xfId="0" applyFont="1" applyAlignment="1">
      <alignment vertical="center" wrapText="1"/>
    </xf>
    <xf numFmtId="0" fontId="13" fillId="0" borderId="1" xfId="0" applyFont="1" applyBorder="1" applyAlignment="1">
      <alignment vertical="center" wrapText="1"/>
    </xf>
    <xf numFmtId="0" fontId="13" fillId="0" borderId="6" xfId="0" quotePrefix="1" applyFont="1" applyBorder="1" applyAlignment="1">
      <alignment vertical="center" wrapText="1"/>
    </xf>
    <xf numFmtId="0" fontId="13" fillId="0" borderId="5" xfId="0" quotePrefix="1" applyFont="1" applyBorder="1" applyAlignment="1">
      <alignment vertical="center" wrapText="1"/>
    </xf>
    <xf numFmtId="0" fontId="13" fillId="0" borderId="7" xfId="0" quotePrefix="1" applyFont="1" applyBorder="1" applyAlignment="1">
      <alignment horizontal="left" vertical="center" wrapText="1"/>
    </xf>
    <xf numFmtId="0" fontId="13" fillId="0" borderId="11" xfId="0" quotePrefix="1" applyFont="1" applyBorder="1" applyAlignment="1">
      <alignment horizontal="left" vertical="center" wrapText="1"/>
    </xf>
    <xf numFmtId="0" fontId="13" fillId="0" borderId="12" xfId="0" quotePrefix="1" applyFont="1" applyBorder="1" applyAlignment="1">
      <alignment horizontal="left" vertical="center" wrapText="1"/>
    </xf>
    <xf numFmtId="0" fontId="13" fillId="0" borderId="8" xfId="0" applyFont="1" applyBorder="1" applyAlignment="1">
      <alignment vertical="center" wrapText="1"/>
    </xf>
    <xf numFmtId="0" fontId="13" fillId="0" borderId="10" xfId="0" applyFont="1" applyBorder="1" applyAlignment="1">
      <alignment vertical="center" wrapText="1"/>
    </xf>
    <xf numFmtId="0" fontId="13"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7" fillId="2" borderId="0" xfId="0" applyFont="1" applyFill="1" applyAlignment="1">
      <alignment horizontal="center" vertical="center" wrapText="1"/>
    </xf>
    <xf numFmtId="0" fontId="8" fillId="2" borderId="0" xfId="0" applyFont="1" applyFill="1"/>
    <xf numFmtId="0" fontId="0" fillId="2" borderId="0" xfId="0" applyFill="1"/>
    <xf numFmtId="0" fontId="13" fillId="2" borderId="5" xfId="0" quotePrefix="1" applyFont="1" applyFill="1" applyBorder="1" applyAlignment="1">
      <alignment horizontal="left" vertical="center" wrapText="1"/>
    </xf>
    <xf numFmtId="0" fontId="13" fillId="2" borderId="7" xfId="0" quotePrefix="1" applyFont="1" applyFill="1" applyBorder="1" applyAlignment="1">
      <alignment horizontal="left" vertical="center" wrapText="1"/>
    </xf>
    <xf numFmtId="0" fontId="13" fillId="2" borderId="0" xfId="0" quotePrefix="1" applyFont="1" applyFill="1" applyAlignment="1">
      <alignment horizontal="left" vertical="center" wrapText="1"/>
    </xf>
    <xf numFmtId="0" fontId="13" fillId="2" borderId="12" xfId="0" quotePrefix="1" applyFont="1" applyFill="1" applyBorder="1" applyAlignment="1">
      <alignment horizontal="left" vertical="center" wrapText="1"/>
    </xf>
    <xf numFmtId="0" fontId="13" fillId="2" borderId="9" xfId="0" applyFont="1" applyFill="1" applyBorder="1" applyAlignment="1">
      <alignment vertical="center" wrapText="1"/>
    </xf>
    <xf numFmtId="0" fontId="13" fillId="2" borderId="10" xfId="0" applyFont="1" applyFill="1" applyBorder="1" applyAlignment="1">
      <alignment vertical="center" wrapText="1"/>
    </xf>
    <xf numFmtId="0" fontId="13" fillId="2" borderId="5" xfId="0" applyFont="1" applyFill="1" applyBorder="1" applyAlignment="1">
      <alignment vertical="center" wrapText="1"/>
    </xf>
    <xf numFmtId="0" fontId="14" fillId="2" borderId="0" xfId="0" applyFont="1" applyFill="1" applyAlignment="1">
      <alignment horizontal="left" vertical="center" wrapText="1"/>
    </xf>
    <xf numFmtId="0" fontId="13" fillId="2" borderId="0" xfId="0" applyFont="1" applyFill="1" applyAlignment="1">
      <alignment horizontal="center" vertical="center" wrapText="1"/>
    </xf>
    <xf numFmtId="0" fontId="13" fillId="0" borderId="0" xfId="0" applyFont="1" applyAlignment="1">
      <alignment horizontal="center" vertical="center" wrapText="1"/>
    </xf>
    <xf numFmtId="0" fontId="13" fillId="0" borderId="34" xfId="0" applyFont="1" applyBorder="1" applyAlignment="1">
      <alignment horizontal="center" vertical="center" wrapText="1"/>
    </xf>
    <xf numFmtId="0" fontId="13" fillId="2" borderId="5" xfId="0" applyFont="1" applyFill="1" applyBorder="1" applyAlignment="1">
      <alignment horizontal="center" vertical="center" wrapText="1"/>
    </xf>
    <xf numFmtId="0" fontId="14" fillId="2" borderId="5" xfId="0" applyFont="1" applyFill="1" applyBorder="1" applyAlignment="1">
      <alignment horizontal="left" vertical="center" wrapText="1"/>
    </xf>
    <xf numFmtId="0" fontId="13" fillId="0" borderId="12" xfId="0" applyFont="1" applyBorder="1" applyAlignment="1">
      <alignment horizontal="center" vertical="center" wrapText="1"/>
    </xf>
    <xf numFmtId="0" fontId="13" fillId="2" borderId="13" xfId="0" applyFont="1" applyFill="1" applyBorder="1" applyAlignment="1">
      <alignment horizontal="center" vertical="center" wrapText="1"/>
    </xf>
    <xf numFmtId="0" fontId="14" fillId="2" borderId="32" xfId="0" applyFont="1" applyFill="1" applyBorder="1" applyAlignment="1">
      <alignment horizontal="left" vertical="center" wrapText="1"/>
    </xf>
    <xf numFmtId="0" fontId="13" fillId="2" borderId="33" xfId="0" applyFont="1" applyFill="1" applyBorder="1" applyAlignment="1">
      <alignment vertical="center" wrapText="1"/>
    </xf>
    <xf numFmtId="0" fontId="13" fillId="2" borderId="40" xfId="0" applyFont="1" applyFill="1" applyBorder="1" applyAlignment="1">
      <alignment horizontal="center" vertical="center" wrapText="1"/>
    </xf>
    <xf numFmtId="0" fontId="13" fillId="2" borderId="44" xfId="0" applyFont="1" applyFill="1" applyBorder="1" applyAlignment="1">
      <alignment horizontal="center" vertical="center" wrapText="1"/>
    </xf>
    <xf numFmtId="0" fontId="14" fillId="2" borderId="33" xfId="0" applyFont="1" applyFill="1" applyBorder="1" applyAlignment="1">
      <alignment horizontal="left" vertical="center" wrapText="1"/>
    </xf>
    <xf numFmtId="0" fontId="13" fillId="2" borderId="31" xfId="0" applyFont="1" applyFill="1" applyBorder="1" applyAlignment="1">
      <alignment horizontal="center" vertical="center" wrapText="1"/>
    </xf>
    <xf numFmtId="0" fontId="15" fillId="6" borderId="0" xfId="0" applyFont="1" applyFill="1"/>
    <xf numFmtId="0" fontId="15" fillId="5" borderId="0" xfId="0" applyFont="1" applyFill="1"/>
    <xf numFmtId="0" fontId="13" fillId="0" borderId="30" xfId="0" quotePrefix="1" applyFont="1" applyBorder="1" applyAlignment="1">
      <alignment horizontal="center" vertical="center" wrapText="1"/>
    </xf>
    <xf numFmtId="0" fontId="13" fillId="0" borderId="9" xfId="0" quotePrefix="1" applyFont="1" applyBorder="1" applyAlignment="1">
      <alignment horizontal="center" vertical="center" wrapText="1"/>
    </xf>
    <xf numFmtId="0" fontId="13" fillId="0" borderId="39" xfId="0" quotePrefix="1" applyFont="1" applyBorder="1" applyAlignment="1">
      <alignment horizontal="center" vertical="center" wrapText="1"/>
    </xf>
    <xf numFmtId="0" fontId="13" fillId="0" borderId="57" xfId="0" quotePrefix="1" applyFont="1" applyBorder="1" applyAlignment="1">
      <alignment horizontal="center" vertical="center" wrapText="1"/>
    </xf>
    <xf numFmtId="0" fontId="14" fillId="10" borderId="1" xfId="0" applyFont="1" applyFill="1" applyBorder="1" applyAlignment="1">
      <alignment horizontal="center" vertical="center" wrapText="1"/>
    </xf>
    <xf numFmtId="0" fontId="14" fillId="10" borderId="35" xfId="0" applyFont="1" applyFill="1" applyBorder="1" applyAlignment="1">
      <alignment horizontal="center" vertical="center" wrapText="1"/>
    </xf>
    <xf numFmtId="0" fontId="14" fillId="10" borderId="13" xfId="0" applyFont="1" applyFill="1" applyBorder="1" applyAlignment="1">
      <alignment horizontal="center" vertical="center" wrapText="1"/>
    </xf>
    <xf numFmtId="0" fontId="14" fillId="10" borderId="37" xfId="0" applyFont="1" applyFill="1" applyBorder="1" applyAlignment="1">
      <alignment horizontal="center" vertical="center" wrapText="1"/>
    </xf>
    <xf numFmtId="0" fontId="11" fillId="9" borderId="3" xfId="0" applyFont="1" applyFill="1" applyBorder="1" applyAlignment="1">
      <alignment vertical="center"/>
    </xf>
    <xf numFmtId="0" fontId="11" fillId="9" borderId="2" xfId="0" applyFont="1" applyFill="1" applyBorder="1" applyAlignment="1">
      <alignment vertical="center"/>
    </xf>
    <xf numFmtId="0" fontId="11" fillId="9" borderId="4" xfId="0" applyFont="1" applyFill="1" applyBorder="1" applyAlignment="1">
      <alignment vertical="center"/>
    </xf>
    <xf numFmtId="0" fontId="11" fillId="9" borderId="6" xfId="0" applyFont="1" applyFill="1" applyBorder="1" applyAlignment="1">
      <alignment vertical="center"/>
    </xf>
    <xf numFmtId="0" fontId="11" fillId="9" borderId="5" xfId="0" applyFont="1" applyFill="1" applyBorder="1" applyAlignment="1">
      <alignment vertical="center"/>
    </xf>
    <xf numFmtId="0" fontId="11" fillId="9" borderId="7" xfId="0" applyFont="1" applyFill="1" applyBorder="1" applyAlignment="1">
      <alignment vertical="center"/>
    </xf>
    <xf numFmtId="0" fontId="11" fillId="9" borderId="8" xfId="0" applyFont="1" applyFill="1" applyBorder="1" applyAlignment="1">
      <alignment vertical="center"/>
    </xf>
    <xf numFmtId="0" fontId="11" fillId="9" borderId="9" xfId="0" applyFont="1" applyFill="1" applyBorder="1" applyAlignment="1">
      <alignment vertical="center"/>
    </xf>
    <xf numFmtId="0" fontId="11" fillId="9" borderId="10" xfId="0" applyFont="1" applyFill="1" applyBorder="1" applyAlignment="1">
      <alignment vertical="center"/>
    </xf>
    <xf numFmtId="0" fontId="11" fillId="9" borderId="2" xfId="0" applyFont="1" applyFill="1" applyBorder="1" applyAlignment="1">
      <alignment horizontal="justify" vertical="center"/>
    </xf>
    <xf numFmtId="0" fontId="11" fillId="9" borderId="4" xfId="0" applyFont="1" applyFill="1" applyBorder="1" applyAlignment="1">
      <alignment horizontal="justify" vertical="center"/>
    </xf>
    <xf numFmtId="0" fontId="13" fillId="0" borderId="1" xfId="0" applyFont="1" applyBorder="1" applyAlignment="1">
      <alignment horizontal="center" vertical="center" wrapText="1"/>
    </xf>
    <xf numFmtId="9" fontId="13" fillId="2" borderId="36" xfId="0" applyNumberFormat="1" applyFont="1" applyFill="1" applyBorder="1" applyAlignment="1">
      <alignment horizontal="center" vertical="center" wrapText="1"/>
    </xf>
    <xf numFmtId="0" fontId="21" fillId="9" borderId="11" xfId="0" applyFont="1" applyFill="1" applyBorder="1" applyAlignment="1">
      <alignment horizontal="center" vertical="center" wrapText="1"/>
    </xf>
    <xf numFmtId="0" fontId="21" fillId="9" borderId="12" xfId="0" applyFont="1" applyFill="1" applyBorder="1" applyAlignment="1">
      <alignment horizontal="center" vertical="center" wrapText="1"/>
    </xf>
    <xf numFmtId="0" fontId="21" fillId="9" borderId="0" xfId="0" applyFont="1" applyFill="1" applyAlignment="1">
      <alignment horizontal="center" vertical="center" wrapText="1"/>
    </xf>
    <xf numFmtId="0" fontId="13" fillId="11" borderId="13" xfId="0" quotePrefix="1" applyFont="1" applyFill="1" applyBorder="1" applyAlignment="1">
      <alignment horizontal="center" vertical="center" wrapText="1"/>
    </xf>
    <xf numFmtId="0" fontId="13" fillId="11" borderId="0" xfId="0" quotePrefix="1" applyFont="1" applyFill="1" applyAlignment="1">
      <alignment horizontal="left" vertical="center" wrapText="1"/>
    </xf>
    <xf numFmtId="9" fontId="13" fillId="11" borderId="13" xfId="0" quotePrefix="1" applyNumberFormat="1" applyFont="1" applyFill="1" applyBorder="1" applyAlignment="1">
      <alignment horizontal="center" vertical="center" wrapText="1"/>
    </xf>
    <xf numFmtId="0" fontId="29" fillId="0" borderId="0" xfId="12" applyFont="1" applyProtection="1">
      <protection locked="0"/>
    </xf>
    <xf numFmtId="0" fontId="29" fillId="0" borderId="75" xfId="12" applyFont="1" applyBorder="1" applyAlignment="1" applyProtection="1">
      <alignment horizontal="center"/>
      <protection locked="0"/>
    </xf>
    <xf numFmtId="0" fontId="29" fillId="0" borderId="68" xfId="12" applyFont="1" applyBorder="1" applyProtection="1">
      <protection locked="0"/>
    </xf>
    <xf numFmtId="0" fontId="29" fillId="0" borderId="69" xfId="12" applyFont="1" applyBorder="1" applyProtection="1">
      <protection locked="0"/>
    </xf>
    <xf numFmtId="0" fontId="29" fillId="0" borderId="66" xfId="12" applyFont="1" applyBorder="1" applyAlignment="1" applyProtection="1">
      <alignment horizontal="center"/>
      <protection locked="0"/>
    </xf>
    <xf numFmtId="0" fontId="29" fillId="0" borderId="67" xfId="12" applyFont="1" applyBorder="1" applyProtection="1">
      <protection locked="0"/>
    </xf>
    <xf numFmtId="9" fontId="29" fillId="0" borderId="0" xfId="13" applyFont="1" applyBorder="1" applyProtection="1">
      <protection locked="0"/>
    </xf>
    <xf numFmtId="0" fontId="29" fillId="0" borderId="66" xfId="12" applyFont="1" applyBorder="1" applyAlignment="1" applyProtection="1">
      <alignment horizontal="center" vertical="center"/>
      <protection locked="0"/>
    </xf>
    <xf numFmtId="0" fontId="29" fillId="0" borderId="67" xfId="12" applyFont="1" applyBorder="1" applyAlignment="1" applyProtection="1">
      <alignment vertical="center"/>
      <protection locked="0"/>
    </xf>
    <xf numFmtId="0" fontId="29" fillId="0" borderId="0" xfId="12" applyFont="1" applyAlignment="1" applyProtection="1">
      <alignment vertical="center"/>
      <protection locked="0"/>
    </xf>
    <xf numFmtId="9" fontId="35" fillId="0" borderId="0" xfId="13" applyFont="1" applyBorder="1" applyProtection="1">
      <protection locked="0"/>
    </xf>
    <xf numFmtId="10" fontId="36" fillId="0" borderId="0" xfId="13" applyNumberFormat="1" applyFont="1" applyBorder="1" applyProtection="1">
      <protection locked="0"/>
    </xf>
    <xf numFmtId="0" fontId="29" fillId="0" borderId="73" xfId="12" applyFont="1" applyBorder="1" applyProtection="1">
      <protection locked="0"/>
    </xf>
    <xf numFmtId="0" fontId="29" fillId="0" borderId="71" xfId="12" applyFont="1" applyBorder="1" applyProtection="1">
      <protection locked="0"/>
    </xf>
    <xf numFmtId="0" fontId="35" fillId="0" borderId="71" xfId="12" applyFont="1" applyBorder="1" applyProtection="1">
      <protection locked="0"/>
    </xf>
    <xf numFmtId="0" fontId="29" fillId="0" borderId="72" xfId="12" applyFont="1" applyBorder="1" applyProtection="1">
      <protection locked="0"/>
    </xf>
    <xf numFmtId="0" fontId="36" fillId="0" borderId="0" xfId="12" applyFont="1" applyProtection="1">
      <protection locked="0"/>
    </xf>
    <xf numFmtId="0" fontId="24" fillId="0" borderId="1" xfId="12" applyFont="1" applyBorder="1" applyAlignment="1" applyProtection="1">
      <alignment horizontal="center" vertical="top"/>
      <protection locked="0"/>
    </xf>
    <xf numFmtId="0" fontId="2" fillId="0" borderId="0" xfId="12"/>
    <xf numFmtId="1" fontId="0" fillId="0" borderId="0" xfId="14" applyNumberFormat="1" applyFont="1"/>
    <xf numFmtId="0" fontId="13" fillId="0" borderId="75" xfId="10" applyFont="1" applyBorder="1" applyAlignment="1">
      <alignment vertical="center" wrapText="1"/>
    </xf>
    <xf numFmtId="0" fontId="13" fillId="0" borderId="0" xfId="10" applyFont="1" applyAlignment="1">
      <alignment vertical="center" wrapText="1"/>
    </xf>
    <xf numFmtId="0" fontId="13" fillId="0" borderId="66" xfId="10" applyFont="1" applyBorder="1" applyAlignment="1">
      <alignment vertical="center"/>
    </xf>
    <xf numFmtId="0" fontId="13" fillId="0" borderId="0" xfId="10" applyFont="1" applyAlignment="1">
      <alignment vertical="center"/>
    </xf>
    <xf numFmtId="0" fontId="34" fillId="0" borderId="67" xfId="12" applyFont="1" applyBorder="1" applyProtection="1">
      <protection locked="0"/>
    </xf>
    <xf numFmtId="0" fontId="34" fillId="12" borderId="76" xfId="12" applyFont="1" applyFill="1" applyBorder="1" applyAlignment="1">
      <alignment horizontal="center" vertical="center"/>
    </xf>
    <xf numFmtId="0" fontId="34" fillId="12" borderId="77" xfId="12" applyFont="1" applyFill="1" applyBorder="1" applyAlignment="1">
      <alignment horizontal="center" vertical="center"/>
    </xf>
    <xf numFmtId="0" fontId="34" fillId="12" borderId="78" xfId="12" applyFont="1" applyFill="1" applyBorder="1" applyAlignment="1">
      <alignment horizontal="center" vertical="center"/>
    </xf>
    <xf numFmtId="0" fontId="34" fillId="12" borderId="84" xfId="12" applyFont="1" applyFill="1" applyBorder="1" applyAlignment="1">
      <alignment horizontal="center" vertical="center"/>
    </xf>
    <xf numFmtId="0" fontId="34" fillId="12" borderId="85" xfId="12" applyFont="1" applyFill="1" applyBorder="1" applyAlignment="1">
      <alignment horizontal="center" vertical="center"/>
    </xf>
    <xf numFmtId="0" fontId="34" fillId="12" borderId="86" xfId="12" applyFont="1" applyFill="1" applyBorder="1" applyAlignment="1">
      <alignment horizontal="center" vertical="center"/>
    </xf>
    <xf numFmtId="9" fontId="34" fillId="12" borderId="76" xfId="13" applyFont="1" applyFill="1" applyBorder="1" applyAlignment="1" applyProtection="1">
      <alignment horizontal="center" vertical="center"/>
    </xf>
    <xf numFmtId="9" fontId="34" fillId="12" borderId="77" xfId="13" applyFont="1" applyFill="1" applyBorder="1" applyAlignment="1" applyProtection="1">
      <alignment horizontal="center" vertical="center"/>
    </xf>
    <xf numFmtId="9" fontId="34" fillId="12" borderId="78" xfId="13" applyFont="1" applyFill="1" applyBorder="1" applyAlignment="1" applyProtection="1">
      <alignment horizontal="center" vertical="center"/>
    </xf>
    <xf numFmtId="0" fontId="32" fillId="0" borderId="0" xfId="12" applyFont="1" applyAlignment="1" applyProtection="1">
      <alignment vertical="center" wrapText="1"/>
      <protection locked="0"/>
    </xf>
    <xf numFmtId="0" fontId="29" fillId="0" borderId="0" xfId="12" applyFont="1" applyAlignment="1" applyProtection="1">
      <alignment vertical="center" wrapText="1"/>
      <protection locked="0"/>
    </xf>
    <xf numFmtId="0" fontId="33" fillId="0" borderId="0" xfId="12" applyFont="1" applyProtection="1">
      <protection locked="0"/>
    </xf>
    <xf numFmtId="0" fontId="35" fillId="0" borderId="0" xfId="12" applyFont="1" applyProtection="1">
      <protection locked="0"/>
    </xf>
    <xf numFmtId="10" fontId="36" fillId="0" borderId="0" xfId="12" applyNumberFormat="1" applyFont="1" applyProtection="1">
      <protection locked="0"/>
    </xf>
    <xf numFmtId="9" fontId="35" fillId="0" borderId="0" xfId="12" applyNumberFormat="1" applyFont="1" applyProtection="1">
      <protection locked="0"/>
    </xf>
    <xf numFmtId="0" fontId="29" fillId="0" borderId="73" xfId="12" applyFont="1" applyBorder="1" applyAlignment="1" applyProtection="1">
      <alignment horizontal="center"/>
      <protection locked="0"/>
    </xf>
    <xf numFmtId="9" fontId="29" fillId="0" borderId="71" xfId="13" applyFont="1" applyBorder="1" applyProtection="1">
      <protection locked="0"/>
    </xf>
    <xf numFmtId="0" fontId="29" fillId="0" borderId="67" xfId="12" applyFont="1" applyBorder="1" applyAlignment="1" applyProtection="1">
      <alignment horizontal="center"/>
      <protection locked="0"/>
    </xf>
    <xf numFmtId="0" fontId="13" fillId="0" borderId="69" xfId="10" applyFont="1" applyBorder="1" applyAlignment="1">
      <alignment vertical="center" wrapText="1"/>
    </xf>
    <xf numFmtId="0" fontId="13" fillId="0" borderId="67" xfId="10" applyFont="1" applyBorder="1" applyAlignment="1">
      <alignment vertical="center"/>
    </xf>
    <xf numFmtId="0" fontId="29" fillId="0" borderId="66" xfId="12" applyFont="1" applyBorder="1" applyProtection="1">
      <protection locked="0"/>
    </xf>
    <xf numFmtId="9" fontId="29" fillId="0" borderId="67" xfId="13" applyFont="1" applyBorder="1" applyProtection="1">
      <protection locked="0"/>
    </xf>
    <xf numFmtId="9" fontId="29" fillId="0" borderId="67" xfId="12" applyNumberFormat="1" applyFont="1" applyBorder="1" applyProtection="1">
      <protection locked="0"/>
    </xf>
    <xf numFmtId="0" fontId="29" fillId="0" borderId="66" xfId="12" applyFont="1" applyBorder="1" applyAlignment="1" applyProtection="1">
      <alignment vertical="center"/>
      <protection locked="0"/>
    </xf>
    <xf numFmtId="9" fontId="29" fillId="0" borderId="67" xfId="13" applyFont="1" applyBorder="1" applyAlignment="1" applyProtection="1">
      <alignment vertical="center"/>
      <protection locked="0"/>
    </xf>
    <xf numFmtId="0" fontId="43" fillId="0" borderId="75" xfId="16" applyFont="1" applyBorder="1"/>
    <xf numFmtId="0" fontId="30" fillId="0" borderId="68" xfId="16" applyFont="1" applyBorder="1" applyAlignment="1" applyProtection="1">
      <alignment vertical="top"/>
      <protection locked="0"/>
    </xf>
    <xf numFmtId="0" fontId="30" fillId="0" borderId="68" xfId="16" applyFont="1" applyBorder="1" applyAlignment="1" applyProtection="1">
      <alignment horizontal="center" vertical="top"/>
      <protection locked="0"/>
    </xf>
    <xf numFmtId="0" fontId="43" fillId="0" borderId="68" xfId="16" applyFont="1" applyBorder="1" applyAlignment="1" applyProtection="1">
      <alignment vertical="top"/>
      <protection locked="0"/>
    </xf>
    <xf numFmtId="0" fontId="43" fillId="0" borderId="68" xfId="16" applyFont="1" applyBorder="1" applyProtection="1">
      <protection locked="0"/>
    </xf>
    <xf numFmtId="0" fontId="43" fillId="0" borderId="66" xfId="16" applyFont="1" applyBorder="1"/>
    <xf numFmtId="0" fontId="34" fillId="0" borderId="0" xfId="12" applyFont="1" applyAlignment="1">
      <alignment horizontal="center" vertical="center" wrapText="1"/>
    </xf>
    <xf numFmtId="0" fontId="34" fillId="0" borderId="0" xfId="12" applyFont="1" applyAlignment="1">
      <alignment horizontal="center" vertical="center"/>
    </xf>
    <xf numFmtId="9" fontId="34" fillId="0" borderId="0" xfId="12" applyNumberFormat="1" applyFont="1"/>
    <xf numFmtId="9" fontId="34" fillId="0" borderId="0" xfId="13" applyFont="1" applyFill="1" applyBorder="1" applyAlignment="1" applyProtection="1">
      <alignment horizontal="center" vertical="center"/>
    </xf>
    <xf numFmtId="9" fontId="47" fillId="12" borderId="82" xfId="12" applyNumberFormat="1" applyFont="1" applyFill="1" applyBorder="1"/>
    <xf numFmtId="9" fontId="47" fillId="12" borderId="1" xfId="12" applyNumberFormat="1" applyFont="1" applyFill="1" applyBorder="1"/>
    <xf numFmtId="9" fontId="47" fillId="12" borderId="88" xfId="12" applyNumberFormat="1" applyFont="1" applyFill="1" applyBorder="1" applyAlignment="1">
      <alignment vertical="center"/>
    </xf>
    <xf numFmtId="9" fontId="47" fillId="12" borderId="83" xfId="12" applyNumberFormat="1" applyFont="1" applyFill="1" applyBorder="1" applyAlignment="1">
      <alignment vertical="center"/>
    </xf>
    <xf numFmtId="0" fontId="37" fillId="12" borderId="85" xfId="12" applyFont="1" applyFill="1" applyBorder="1" applyAlignment="1">
      <alignment horizontal="center" vertical="center" wrapText="1"/>
    </xf>
    <xf numFmtId="9" fontId="47" fillId="12" borderId="115" xfId="13" applyFont="1" applyFill="1" applyBorder="1" applyAlignment="1" applyProtection="1">
      <alignment horizontal="center" vertical="center"/>
    </xf>
    <xf numFmtId="9" fontId="47" fillId="12" borderId="95" xfId="13" applyFont="1" applyFill="1" applyBorder="1" applyAlignment="1" applyProtection="1">
      <alignment horizontal="center" vertical="center"/>
    </xf>
    <xf numFmtId="9" fontId="47" fillId="12" borderId="79" xfId="12" applyNumberFormat="1" applyFont="1" applyFill="1" applyBorder="1"/>
    <xf numFmtId="9" fontId="47" fillId="12" borderId="80" xfId="12" applyNumberFormat="1" applyFont="1" applyFill="1" applyBorder="1"/>
    <xf numFmtId="9" fontId="47" fillId="12" borderId="81" xfId="12" applyNumberFormat="1" applyFont="1" applyFill="1" applyBorder="1"/>
    <xf numFmtId="9" fontId="47" fillId="12" borderId="83" xfId="12" applyNumberFormat="1" applyFont="1" applyFill="1" applyBorder="1"/>
    <xf numFmtId="9" fontId="47" fillId="12" borderId="84" xfId="12" applyNumberFormat="1" applyFont="1" applyFill="1" applyBorder="1"/>
    <xf numFmtId="9" fontId="47" fillId="12" borderId="85" xfId="12" applyNumberFormat="1" applyFont="1" applyFill="1" applyBorder="1"/>
    <xf numFmtId="9" fontId="47" fillId="12" borderId="114" xfId="13" applyFont="1" applyFill="1" applyBorder="1" applyAlignment="1" applyProtection="1">
      <alignment horizontal="center" vertical="center"/>
    </xf>
    <xf numFmtId="9" fontId="47" fillId="0" borderId="75" xfId="13" applyFont="1" applyFill="1" applyBorder="1" applyAlignment="1" applyProtection="1">
      <alignment horizontal="center" vertical="center"/>
    </xf>
    <xf numFmtId="9" fontId="32" fillId="12" borderId="101" xfId="13" applyFont="1" applyFill="1" applyBorder="1" applyAlignment="1" applyProtection="1">
      <alignment horizontal="center" vertical="center" wrapText="1"/>
    </xf>
    <xf numFmtId="9" fontId="32" fillId="12" borderId="70" xfId="13" applyFont="1" applyFill="1" applyBorder="1" applyAlignment="1" applyProtection="1">
      <alignment horizontal="center" vertical="center" wrapText="1"/>
    </xf>
    <xf numFmtId="9" fontId="32" fillId="12" borderId="88" xfId="13" applyFont="1" applyFill="1" applyBorder="1" applyAlignment="1" applyProtection="1">
      <alignment horizontal="center" vertical="center" wrapText="1"/>
    </xf>
    <xf numFmtId="9" fontId="32" fillId="12" borderId="102" xfId="13" applyFont="1" applyFill="1" applyBorder="1" applyAlignment="1" applyProtection="1">
      <alignment horizontal="center" vertical="center" wrapText="1"/>
    </xf>
    <xf numFmtId="9" fontId="32" fillId="12" borderId="104" xfId="13" applyFont="1" applyFill="1" applyBorder="1" applyAlignment="1" applyProtection="1">
      <alignment horizontal="center" vertical="center" wrapText="1"/>
    </xf>
    <xf numFmtId="9" fontId="32" fillId="12" borderId="103" xfId="13" applyFont="1" applyFill="1" applyBorder="1" applyAlignment="1" applyProtection="1">
      <alignment horizontal="center" vertical="center" wrapText="1"/>
    </xf>
    <xf numFmtId="9" fontId="33" fillId="12" borderId="76" xfId="12" applyNumberFormat="1" applyFont="1" applyFill="1" applyBorder="1" applyAlignment="1">
      <alignment horizontal="center" vertical="center"/>
    </xf>
    <xf numFmtId="9" fontId="33" fillId="12" borderId="77" xfId="12" applyNumberFormat="1" applyFont="1" applyFill="1" applyBorder="1" applyAlignment="1">
      <alignment horizontal="center" vertical="center"/>
    </xf>
    <xf numFmtId="9" fontId="33" fillId="12" borderId="78" xfId="12" applyNumberFormat="1" applyFont="1" applyFill="1" applyBorder="1" applyAlignment="1">
      <alignment horizontal="center" vertical="center"/>
    </xf>
    <xf numFmtId="9" fontId="34" fillId="12" borderId="87" xfId="13" applyFont="1" applyFill="1" applyBorder="1" applyAlignment="1" applyProtection="1">
      <alignment horizontal="center" vertical="center"/>
    </xf>
    <xf numFmtId="0" fontId="0" fillId="0" borderId="0" xfId="0" applyAlignment="1">
      <alignment wrapText="1"/>
    </xf>
    <xf numFmtId="0" fontId="46" fillId="16" borderId="84" xfId="12" applyFont="1" applyFill="1" applyBorder="1" applyAlignment="1">
      <alignment horizontal="center" vertical="center" wrapText="1"/>
    </xf>
    <xf numFmtId="0" fontId="46" fillId="16" borderId="85" xfId="12" applyFont="1" applyFill="1" applyBorder="1" applyAlignment="1">
      <alignment horizontal="center" vertical="center" wrapText="1"/>
    </xf>
    <xf numFmtId="0" fontId="34" fillId="16" borderId="85" xfId="12" applyFont="1" applyFill="1" applyBorder="1" applyAlignment="1">
      <alignment horizontal="center" vertical="center"/>
    </xf>
    <xf numFmtId="9" fontId="29" fillId="16" borderId="10" xfId="13" applyFont="1" applyFill="1" applyBorder="1" applyAlignment="1" applyProtection="1">
      <alignment vertical="center"/>
    </xf>
    <xf numFmtId="9" fontId="29" fillId="16" borderId="70" xfId="13" applyFont="1" applyFill="1" applyBorder="1" applyAlignment="1" applyProtection="1">
      <alignment vertical="center"/>
    </xf>
    <xf numFmtId="0" fontId="46" fillId="16" borderId="89" xfId="12" applyFont="1" applyFill="1" applyBorder="1" applyAlignment="1">
      <alignment horizontal="center" vertical="center" wrapText="1"/>
    </xf>
    <xf numFmtId="0" fontId="34" fillId="16" borderId="86" xfId="12" applyFont="1" applyFill="1" applyBorder="1" applyAlignment="1">
      <alignment horizontal="center" vertical="center"/>
    </xf>
    <xf numFmtId="9" fontId="47" fillId="12" borderId="103" xfId="12" applyNumberFormat="1" applyFont="1" applyFill="1" applyBorder="1" applyAlignment="1">
      <alignment vertical="center"/>
    </xf>
    <xf numFmtId="9" fontId="34" fillId="12" borderId="87" xfId="13" applyFont="1" applyFill="1" applyBorder="1" applyAlignment="1" applyProtection="1">
      <alignment vertical="center"/>
    </xf>
    <xf numFmtId="9" fontId="34" fillId="12" borderId="77" xfId="13" applyFont="1" applyFill="1" applyBorder="1" applyAlignment="1" applyProtection="1">
      <alignment vertical="center"/>
    </xf>
    <xf numFmtId="9" fontId="47" fillId="12" borderId="78" xfId="13" applyFont="1" applyFill="1" applyBorder="1" applyAlignment="1" applyProtection="1">
      <alignment horizontal="center" vertical="center"/>
    </xf>
    <xf numFmtId="9" fontId="34" fillId="12" borderId="65" xfId="13" applyFont="1" applyFill="1" applyBorder="1" applyAlignment="1" applyProtection="1">
      <alignment horizontal="center" vertical="center"/>
    </xf>
    <xf numFmtId="0" fontId="29" fillId="11" borderId="79" xfId="12" applyFont="1" applyFill="1" applyBorder="1" applyAlignment="1" applyProtection="1">
      <alignment horizontal="left" vertical="center"/>
      <protection locked="0"/>
    </xf>
    <xf numFmtId="0" fontId="29" fillId="11" borderId="80" xfId="12" applyFont="1" applyFill="1" applyBorder="1" applyAlignment="1" applyProtection="1">
      <alignment horizontal="left" vertical="center"/>
      <protection locked="0"/>
    </xf>
    <xf numFmtId="0" fontId="29" fillId="11" borderId="80" xfId="12" applyFont="1" applyFill="1" applyBorder="1" applyAlignment="1" applyProtection="1">
      <alignment vertical="center"/>
      <protection locked="0"/>
    </xf>
    <xf numFmtId="9" fontId="29" fillId="11" borderId="10" xfId="13" applyFont="1" applyFill="1" applyBorder="1" applyProtection="1">
      <protection locked="0"/>
    </xf>
    <xf numFmtId="9" fontId="29" fillId="11" borderId="70" xfId="13" applyFont="1" applyFill="1" applyBorder="1" applyProtection="1">
      <protection locked="0"/>
    </xf>
    <xf numFmtId="9" fontId="29" fillId="11" borderId="8" xfId="13" applyFont="1" applyFill="1" applyBorder="1" applyProtection="1">
      <protection locked="0"/>
    </xf>
    <xf numFmtId="0" fontId="29" fillId="11" borderId="82" xfId="12" applyFont="1" applyFill="1" applyBorder="1" applyAlignment="1" applyProtection="1">
      <alignment horizontal="left" vertical="center"/>
      <protection locked="0"/>
    </xf>
    <xf numFmtId="0" fontId="29" fillId="11" borderId="1" xfId="12" applyFont="1" applyFill="1" applyBorder="1" applyAlignment="1" applyProtection="1">
      <alignment horizontal="left" vertical="center"/>
      <protection locked="0"/>
    </xf>
    <xf numFmtId="0" fontId="29" fillId="11" borderId="1" xfId="12" applyFont="1" applyFill="1" applyBorder="1" applyAlignment="1" applyProtection="1">
      <alignment vertical="center"/>
      <protection locked="0"/>
    </xf>
    <xf numFmtId="0" fontId="29" fillId="11" borderId="84" xfId="12" applyFont="1" applyFill="1" applyBorder="1" applyAlignment="1" applyProtection="1">
      <alignment horizontal="left" vertical="center"/>
      <protection locked="0"/>
    </xf>
    <xf numFmtId="0" fontId="29" fillId="11" borderId="85" xfId="12" applyFont="1" applyFill="1" applyBorder="1" applyAlignment="1" applyProtection="1">
      <alignment horizontal="left" vertical="center"/>
      <protection locked="0"/>
    </xf>
    <xf numFmtId="0" fontId="29" fillId="11" borderId="85" xfId="12" applyFont="1" applyFill="1" applyBorder="1" applyAlignment="1" applyProtection="1">
      <alignment vertical="center"/>
      <protection locked="0"/>
    </xf>
    <xf numFmtId="9" fontId="29" fillId="11" borderId="101" xfId="17" applyFont="1" applyFill="1" applyBorder="1" applyAlignment="1" applyProtection="1">
      <alignment vertical="center"/>
      <protection locked="0"/>
    </xf>
    <xf numFmtId="9" fontId="29" fillId="11" borderId="70" xfId="17" applyFont="1" applyFill="1" applyBorder="1" applyAlignment="1" applyProtection="1">
      <alignment vertical="center"/>
      <protection locked="0"/>
    </xf>
    <xf numFmtId="9" fontId="29" fillId="11" borderId="88" xfId="17" applyFont="1" applyFill="1" applyBorder="1" applyAlignment="1" applyProtection="1">
      <alignment vertical="center"/>
      <protection locked="0"/>
    </xf>
    <xf numFmtId="0" fontId="29" fillId="11" borderId="101" xfId="12" applyFont="1" applyFill="1" applyBorder="1" applyAlignment="1" applyProtection="1">
      <alignment vertical="center"/>
      <protection locked="0"/>
    </xf>
    <xf numFmtId="9" fontId="29" fillId="11" borderId="70" xfId="13" applyFont="1" applyFill="1" applyBorder="1" applyAlignment="1" applyProtection="1">
      <alignment vertical="center"/>
      <protection locked="0"/>
    </xf>
    <xf numFmtId="0" fontId="29" fillId="11" borderId="70" xfId="12" applyFont="1" applyFill="1" applyBorder="1" applyAlignment="1" applyProtection="1">
      <alignment vertical="center"/>
      <protection locked="0"/>
    </xf>
    <xf numFmtId="9" fontId="29" fillId="11" borderId="88" xfId="13" applyFont="1" applyFill="1" applyBorder="1" applyAlignment="1" applyProtection="1">
      <alignment vertical="center"/>
      <protection locked="0"/>
    </xf>
    <xf numFmtId="0" fontId="29" fillId="11" borderId="10" xfId="12" applyFont="1" applyFill="1" applyBorder="1" applyAlignment="1" applyProtection="1">
      <alignment vertical="center"/>
      <protection locked="0"/>
    </xf>
    <xf numFmtId="0" fontId="29" fillId="11" borderId="82" xfId="12" applyFont="1" applyFill="1" applyBorder="1" applyAlignment="1" applyProtection="1">
      <alignment vertical="center"/>
      <protection locked="0"/>
    </xf>
    <xf numFmtId="9" fontId="29" fillId="11" borderId="1" xfId="13" applyFont="1" applyFill="1" applyBorder="1" applyAlignment="1" applyProtection="1">
      <alignment vertical="center"/>
      <protection locked="0"/>
    </xf>
    <xf numFmtId="9" fontId="29" fillId="11" borderId="83" xfId="13" applyFont="1" applyFill="1" applyBorder="1" applyAlignment="1" applyProtection="1">
      <alignment vertical="center"/>
      <protection locked="0"/>
    </xf>
    <xf numFmtId="0" fontId="29" fillId="11" borderId="4" xfId="12" applyFont="1" applyFill="1" applyBorder="1" applyAlignment="1" applyProtection="1">
      <alignment vertical="center"/>
      <protection locked="0"/>
    </xf>
    <xf numFmtId="9" fontId="29" fillId="11" borderId="115" xfId="17" applyFont="1" applyFill="1" applyBorder="1" applyAlignment="1" applyProtection="1">
      <alignment vertical="center"/>
      <protection locked="0"/>
    </xf>
    <xf numFmtId="9" fontId="29" fillId="11" borderId="95" xfId="17" applyFont="1" applyFill="1" applyBorder="1" applyAlignment="1" applyProtection="1">
      <alignment vertical="center"/>
      <protection locked="0"/>
    </xf>
    <xf numFmtId="9" fontId="29" fillId="11" borderId="96" xfId="17" applyFont="1" applyFill="1" applyBorder="1" applyAlignment="1" applyProtection="1">
      <alignment vertical="center"/>
      <protection locked="0"/>
    </xf>
    <xf numFmtId="0" fontId="29" fillId="11" borderId="102" xfId="12" applyFont="1" applyFill="1" applyBorder="1" applyAlignment="1" applyProtection="1">
      <alignment vertical="center"/>
      <protection locked="0"/>
    </xf>
    <xf numFmtId="9" fontId="29" fillId="11" borderId="104" xfId="13" applyFont="1" applyFill="1" applyBorder="1" applyAlignment="1" applyProtection="1">
      <alignment vertical="center"/>
      <protection locked="0"/>
    </xf>
    <xf numFmtId="0" fontId="29" fillId="11" borderId="104" xfId="12" applyFont="1" applyFill="1" applyBorder="1" applyAlignment="1" applyProtection="1">
      <alignment vertical="center"/>
      <protection locked="0"/>
    </xf>
    <xf numFmtId="9" fontId="29" fillId="11" borderId="103" xfId="13" applyFont="1" applyFill="1" applyBorder="1" applyAlignment="1" applyProtection="1">
      <alignment vertical="center"/>
      <protection locked="0"/>
    </xf>
    <xf numFmtId="0" fontId="29" fillId="11" borderId="7" xfId="12" applyFont="1" applyFill="1" applyBorder="1" applyAlignment="1" applyProtection="1">
      <alignment vertical="center"/>
      <protection locked="0"/>
    </xf>
    <xf numFmtId="0" fontId="29" fillId="11" borderId="101" xfId="12" applyFont="1" applyFill="1" applyBorder="1" applyProtection="1">
      <protection locked="0"/>
    </xf>
    <xf numFmtId="0" fontId="29" fillId="11" borderId="70" xfId="12" applyFont="1" applyFill="1" applyBorder="1" applyProtection="1">
      <protection locked="0"/>
    </xf>
    <xf numFmtId="0" fontId="29" fillId="11" borderId="70" xfId="12" applyFont="1" applyFill="1" applyBorder="1" applyAlignment="1" applyProtection="1">
      <alignment horizontal="center"/>
      <protection locked="0"/>
    </xf>
    <xf numFmtId="0" fontId="32" fillId="11" borderId="82" xfId="12" applyFont="1" applyFill="1" applyBorder="1" applyAlignment="1" applyProtection="1">
      <alignment vertical="center" wrapText="1"/>
      <protection locked="0"/>
    </xf>
    <xf numFmtId="0" fontId="29" fillId="11" borderId="1" xfId="12" applyFont="1" applyFill="1" applyBorder="1" applyAlignment="1" applyProtection="1">
      <alignment vertical="center" wrapText="1"/>
      <protection locked="0"/>
    </xf>
    <xf numFmtId="0" fontId="29" fillId="11" borderId="1" xfId="12" applyFont="1" applyFill="1" applyBorder="1" applyAlignment="1" applyProtection="1">
      <alignment horizontal="center"/>
      <protection locked="0"/>
    </xf>
    <xf numFmtId="0" fontId="29" fillId="11" borderId="1" xfId="12" applyFont="1" applyFill="1" applyBorder="1" applyProtection="1">
      <protection locked="0"/>
    </xf>
    <xf numFmtId="0" fontId="29" fillId="11" borderId="82" xfId="12" applyFont="1" applyFill="1" applyBorder="1" applyProtection="1">
      <protection locked="0"/>
    </xf>
    <xf numFmtId="0" fontId="29" fillId="11" borderId="84" xfId="12" applyFont="1" applyFill="1" applyBorder="1" applyProtection="1">
      <protection locked="0"/>
    </xf>
    <xf numFmtId="0" fontId="29" fillId="11" borderId="85" xfId="12" applyFont="1" applyFill="1" applyBorder="1" applyProtection="1">
      <protection locked="0"/>
    </xf>
    <xf numFmtId="0" fontId="29" fillId="11" borderId="85" xfId="12" applyFont="1" applyFill="1" applyBorder="1" applyAlignment="1" applyProtection="1">
      <alignment horizontal="center"/>
      <protection locked="0"/>
    </xf>
    <xf numFmtId="0" fontId="43" fillId="0" borderId="66" xfId="10" applyFont="1" applyBorder="1"/>
    <xf numFmtId="0" fontId="43" fillId="0" borderId="67" xfId="10" applyFont="1" applyBorder="1"/>
    <xf numFmtId="0" fontId="43" fillId="0" borderId="0" xfId="10" applyFont="1"/>
    <xf numFmtId="0" fontId="30" fillId="0" borderId="0" xfId="10" applyFont="1" applyAlignment="1">
      <alignment vertical="top"/>
    </xf>
    <xf numFmtId="0" fontId="30" fillId="0" borderId="0" xfId="10" applyFont="1" applyAlignment="1">
      <alignment horizontal="center" vertical="top"/>
    </xf>
    <xf numFmtId="0" fontId="43" fillId="0" borderId="0" xfId="10" applyFont="1" applyAlignment="1">
      <alignment vertical="top"/>
    </xf>
    <xf numFmtId="0" fontId="43" fillId="11" borderId="70" xfId="10" applyFont="1" applyFill="1" applyBorder="1" applyAlignment="1">
      <alignment vertical="top"/>
    </xf>
    <xf numFmtId="0" fontId="49" fillId="0" borderId="0" xfId="10" applyFont="1" applyAlignment="1">
      <alignment horizontal="center" vertical="top" wrapText="1"/>
    </xf>
    <xf numFmtId="0" fontId="43" fillId="4" borderId="1" xfId="10" applyFont="1" applyFill="1" applyBorder="1" applyAlignment="1">
      <alignment vertical="top"/>
    </xf>
    <xf numFmtId="0" fontId="30" fillId="0" borderId="0" xfId="10" applyFont="1" applyAlignment="1">
      <alignment horizontal="right" vertical="top"/>
    </xf>
    <xf numFmtId="0" fontId="50" fillId="0" borderId="0" xfId="10" applyFont="1" applyAlignment="1">
      <alignment vertical="top"/>
    </xf>
    <xf numFmtId="9" fontId="43" fillId="0" borderId="0" xfId="10" applyNumberFormat="1" applyFont="1" applyAlignment="1">
      <alignment horizontal="center" vertical="top"/>
    </xf>
    <xf numFmtId="0" fontId="43" fillId="12" borderId="1" xfId="10" applyFont="1" applyFill="1" applyBorder="1" applyAlignment="1">
      <alignment vertical="top"/>
    </xf>
    <xf numFmtId="0" fontId="51" fillId="0" borderId="0" xfId="3" applyFont="1" applyFill="1" applyBorder="1"/>
    <xf numFmtId="0" fontId="52" fillId="0" borderId="0" xfId="10" applyFont="1" applyAlignment="1">
      <alignment horizontal="center" vertical="top"/>
    </xf>
    <xf numFmtId="0" fontId="43" fillId="0" borderId="75" xfId="10" applyFont="1" applyBorder="1"/>
    <xf numFmtId="0" fontId="53" fillId="0" borderId="68" xfId="10" applyFont="1" applyBorder="1"/>
    <xf numFmtId="0" fontId="43" fillId="0" borderId="68" xfId="10" applyFont="1" applyBorder="1"/>
    <xf numFmtId="0" fontId="43" fillId="0" borderId="69" xfId="10" applyFont="1" applyBorder="1"/>
    <xf numFmtId="0" fontId="53" fillId="0" borderId="0" xfId="10" applyFont="1"/>
    <xf numFmtId="0" fontId="53" fillId="0" borderId="0" xfId="10" applyFont="1" applyAlignment="1">
      <alignment horizontal="center" vertical="top"/>
    </xf>
    <xf numFmtId="0" fontId="54" fillId="13" borderId="79" xfId="10" applyFont="1" applyFill="1" applyBorder="1" applyAlignment="1">
      <alignment horizontal="center" vertical="center"/>
    </xf>
    <xf numFmtId="0" fontId="54" fillId="13" borderId="80" xfId="10" applyFont="1" applyFill="1" applyBorder="1" applyAlignment="1">
      <alignment horizontal="center" vertical="center"/>
    </xf>
    <xf numFmtId="0" fontId="30" fillId="0" borderId="0" xfId="10" applyFont="1" applyAlignment="1">
      <alignment horizontal="right" vertical="center"/>
    </xf>
    <xf numFmtId="0" fontId="30" fillId="14" borderId="82" xfId="10" applyFont="1" applyFill="1" applyBorder="1" applyAlignment="1">
      <alignment horizontal="left" vertical="top" wrapText="1"/>
    </xf>
    <xf numFmtId="0" fontId="30" fillId="14" borderId="1" xfId="10" applyFont="1" applyFill="1" applyBorder="1" applyAlignment="1">
      <alignment horizontal="left" vertical="top" wrapText="1"/>
    </xf>
    <xf numFmtId="0" fontId="30" fillId="14" borderId="102" xfId="10" applyFont="1" applyFill="1" applyBorder="1" applyAlignment="1">
      <alignment horizontal="left" vertical="top"/>
    </xf>
    <xf numFmtId="0" fontId="30" fillId="14" borderId="104" xfId="10" applyFont="1" applyFill="1" applyBorder="1" applyAlignment="1">
      <alignment horizontal="left" vertical="top"/>
    </xf>
    <xf numFmtId="0" fontId="30" fillId="0" borderId="0" xfId="10" applyFont="1" applyAlignment="1">
      <alignment vertical="top" wrapText="1"/>
    </xf>
    <xf numFmtId="0" fontId="56" fillId="0" borderId="0" xfId="10" applyFont="1"/>
    <xf numFmtId="0" fontId="43" fillId="0" borderId="73" xfId="10" applyFont="1" applyBorder="1"/>
    <xf numFmtId="0" fontId="56" fillId="0" borderId="71" xfId="10" applyFont="1" applyBorder="1"/>
    <xf numFmtId="0" fontId="30" fillId="0" borderId="71" xfId="10" applyFont="1" applyBorder="1" applyAlignment="1">
      <alignment horizontal="center" vertical="top"/>
    </xf>
    <xf numFmtId="0" fontId="53" fillId="0" borderId="71" xfId="10" applyFont="1" applyBorder="1"/>
    <xf numFmtId="0" fontId="30" fillId="0" borderId="71" xfId="10" applyFont="1" applyBorder="1" applyAlignment="1">
      <alignment horizontal="right" vertical="top"/>
    </xf>
    <xf numFmtId="0" fontId="39" fillId="0" borderId="71" xfId="10" applyFont="1" applyBorder="1" applyAlignment="1">
      <alignment horizontal="center" vertical="top" wrapText="1"/>
    </xf>
    <xf numFmtId="0" fontId="43" fillId="0" borderId="71" xfId="10" applyFont="1" applyBorder="1"/>
    <xf numFmtId="0" fontId="43" fillId="0" borderId="72" xfId="10" applyFont="1" applyBorder="1"/>
    <xf numFmtId="0" fontId="30" fillId="0" borderId="0" xfId="10" applyFont="1" applyAlignment="1">
      <alignment horizontal="center" vertical="center" wrapText="1"/>
    </xf>
    <xf numFmtId="0" fontId="57" fillId="0" borderId="0" xfId="10" applyFont="1" applyAlignment="1">
      <alignment horizontal="center" vertical="top" wrapText="1"/>
    </xf>
    <xf numFmtId="0" fontId="43" fillId="0" borderId="71" xfId="10" applyFont="1" applyBorder="1" applyAlignment="1">
      <alignment horizontal="center" vertical="top"/>
    </xf>
    <xf numFmtId="0" fontId="43" fillId="0" borderId="0" xfId="10" applyFont="1" applyAlignment="1">
      <alignment horizontal="center" vertical="top"/>
    </xf>
    <xf numFmtId="9" fontId="36" fillId="12" borderId="101" xfId="13" applyFont="1" applyFill="1" applyBorder="1" applyAlignment="1" applyProtection="1">
      <alignment vertical="center"/>
      <protection locked="0"/>
    </xf>
    <xf numFmtId="9" fontId="36" fillId="12" borderId="70" xfId="13" applyFont="1" applyFill="1" applyBorder="1" applyAlignment="1" applyProtection="1">
      <alignment vertical="center"/>
      <protection locked="0"/>
    </xf>
    <xf numFmtId="9" fontId="36" fillId="12" borderId="82" xfId="13" applyFont="1" applyFill="1" applyBorder="1" applyAlignment="1" applyProtection="1">
      <alignment vertical="center"/>
      <protection locked="0"/>
    </xf>
    <xf numFmtId="9" fontId="36" fillId="12" borderId="1" xfId="13" applyFont="1" applyFill="1" applyBorder="1" applyAlignment="1" applyProtection="1">
      <alignment vertical="center"/>
      <protection locked="0"/>
    </xf>
    <xf numFmtId="9" fontId="36" fillId="12" borderId="3" xfId="13" applyFont="1" applyFill="1" applyBorder="1" applyAlignment="1" applyProtection="1">
      <alignment vertical="center"/>
      <protection locked="0"/>
    </xf>
    <xf numFmtId="9" fontId="36" fillId="12" borderId="84" xfId="13" applyFont="1" applyFill="1" applyBorder="1" applyAlignment="1" applyProtection="1">
      <alignment vertical="center"/>
      <protection locked="0"/>
    </xf>
    <xf numFmtId="9" fontId="36" fillId="12" borderId="85" xfId="13" applyFont="1" applyFill="1" applyBorder="1" applyAlignment="1" applyProtection="1">
      <alignment vertical="center"/>
      <protection locked="0"/>
    </xf>
    <xf numFmtId="9" fontId="36" fillId="12" borderId="108" xfId="13" applyFont="1" applyFill="1" applyBorder="1" applyAlignment="1" applyProtection="1">
      <alignment vertical="center"/>
      <protection locked="0"/>
    </xf>
    <xf numFmtId="9" fontId="47" fillId="12" borderId="88" xfId="12" applyNumberFormat="1" applyFont="1" applyFill="1" applyBorder="1"/>
    <xf numFmtId="0" fontId="21" fillId="9" borderId="3" xfId="0" applyFont="1" applyFill="1" applyBorder="1" applyAlignment="1">
      <alignment horizontal="left" vertical="center" wrapText="1"/>
    </xf>
    <xf numFmtId="0" fontId="21" fillId="9" borderId="4" xfId="0" applyFont="1" applyFill="1" applyBorder="1" applyAlignment="1">
      <alignment horizontal="left" vertical="center" wrapText="1"/>
    </xf>
    <xf numFmtId="0" fontId="17" fillId="0" borderId="3" xfId="0" quotePrefix="1" applyFont="1" applyBorder="1" applyAlignment="1">
      <alignment horizontal="left" vertical="center" wrapText="1"/>
    </xf>
    <xf numFmtId="0" fontId="17" fillId="0" borderId="2" xfId="0" quotePrefix="1" applyFont="1" applyBorder="1" applyAlignment="1">
      <alignment horizontal="left" vertical="center" wrapText="1"/>
    </xf>
    <xf numFmtId="0" fontId="17" fillId="0" borderId="4" xfId="0" quotePrefix="1" applyFont="1" applyBorder="1" applyAlignment="1">
      <alignment horizontal="left" vertical="center" wrapText="1"/>
    </xf>
    <xf numFmtId="0" fontId="21" fillId="9" borderId="6" xfId="0" applyFont="1" applyFill="1" applyBorder="1" applyAlignment="1">
      <alignment horizontal="left" vertical="center" wrapText="1"/>
    </xf>
    <xf numFmtId="0" fontId="21" fillId="9" borderId="7" xfId="0" applyFont="1" applyFill="1" applyBorder="1" applyAlignment="1">
      <alignment horizontal="left" vertical="center" wrapText="1"/>
    </xf>
    <xf numFmtId="0" fontId="21" fillId="9" borderId="8" xfId="0" applyFont="1" applyFill="1" applyBorder="1" applyAlignment="1">
      <alignment horizontal="left" vertical="center" wrapText="1"/>
    </xf>
    <xf numFmtId="0" fontId="21" fillId="9" borderId="10" xfId="0" applyFont="1" applyFill="1" applyBorder="1" applyAlignment="1">
      <alignment horizontal="left"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10" xfId="0" applyFont="1" applyBorder="1" applyAlignment="1">
      <alignment horizontal="center" vertical="center" wrapText="1"/>
    </xf>
    <xf numFmtId="0" fontId="14" fillId="10" borderId="3" xfId="0" applyFont="1" applyFill="1" applyBorder="1" applyAlignment="1">
      <alignment horizontal="center" vertical="center" wrapText="1" readingOrder="1"/>
    </xf>
    <xf numFmtId="0" fontId="14" fillId="10" borderId="2" xfId="0" applyFont="1" applyFill="1" applyBorder="1" applyAlignment="1">
      <alignment horizontal="center" vertical="center" wrapText="1" readingOrder="1"/>
    </xf>
    <xf numFmtId="0" fontId="14" fillId="10" borderId="4" xfId="0" applyFont="1" applyFill="1" applyBorder="1" applyAlignment="1">
      <alignment horizontal="center" vertical="center" wrapText="1" readingOrder="1"/>
    </xf>
    <xf numFmtId="0" fontId="14" fillId="2" borderId="6" xfId="0" applyFont="1" applyFill="1" applyBorder="1" applyAlignment="1">
      <alignment horizontal="center" vertical="center" wrapText="1" readingOrder="1"/>
    </xf>
    <xf numFmtId="0" fontId="14" fillId="2" borderId="5" xfId="0" applyFont="1" applyFill="1" applyBorder="1" applyAlignment="1">
      <alignment horizontal="center" vertical="center" wrapText="1" readingOrder="1"/>
    </xf>
    <xf numFmtId="0" fontId="14" fillId="2" borderId="7" xfId="0" applyFont="1" applyFill="1" applyBorder="1" applyAlignment="1">
      <alignment horizontal="center" vertical="center" wrapText="1" readingOrder="1"/>
    </xf>
    <xf numFmtId="0" fontId="14" fillId="2" borderId="8" xfId="0" applyFont="1" applyFill="1" applyBorder="1" applyAlignment="1">
      <alignment horizontal="center" vertical="center" wrapText="1" readingOrder="1"/>
    </xf>
    <xf numFmtId="0" fontId="14" fillId="2" borderId="9" xfId="0" applyFont="1" applyFill="1" applyBorder="1" applyAlignment="1">
      <alignment horizontal="center" vertical="center" wrapText="1" readingOrder="1"/>
    </xf>
    <xf numFmtId="0" fontId="14" fillId="2" borderId="10" xfId="0" applyFont="1" applyFill="1" applyBorder="1" applyAlignment="1">
      <alignment horizontal="center" vertical="center" wrapText="1" readingOrder="1"/>
    </xf>
    <xf numFmtId="0" fontId="22" fillId="9" borderId="3" xfId="0" applyFont="1" applyFill="1" applyBorder="1" applyAlignment="1">
      <alignment horizontal="center" vertical="center" wrapText="1" readingOrder="1"/>
    </xf>
    <xf numFmtId="0" fontId="22" fillId="9" borderId="2" xfId="0" applyFont="1" applyFill="1" applyBorder="1" applyAlignment="1">
      <alignment horizontal="center" vertical="center" wrapText="1" readingOrder="1"/>
    </xf>
    <xf numFmtId="0" fontId="22" fillId="9" borderId="4" xfId="0" applyFont="1" applyFill="1" applyBorder="1" applyAlignment="1">
      <alignment horizontal="center" vertical="center" wrapText="1" readingOrder="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2" xfId="0" applyFont="1" applyBorder="1" applyAlignment="1">
      <alignment horizontal="center" vertical="center" wrapText="1"/>
    </xf>
    <xf numFmtId="0" fontId="14" fillId="10" borderId="3" xfId="0" applyFont="1" applyFill="1" applyBorder="1" applyAlignment="1">
      <alignment horizontal="center" vertical="center"/>
    </xf>
    <xf numFmtId="0" fontId="14" fillId="10" borderId="2" xfId="0" applyFont="1" applyFill="1" applyBorder="1" applyAlignment="1">
      <alignment horizontal="center" vertical="center"/>
    </xf>
    <xf numFmtId="0" fontId="14" fillId="10" borderId="4" xfId="0" applyFont="1" applyFill="1" applyBorder="1" applyAlignment="1">
      <alignment horizontal="center" vertical="center"/>
    </xf>
    <xf numFmtId="0" fontId="14" fillId="10" borderId="3" xfId="0" applyFont="1" applyFill="1" applyBorder="1" applyAlignment="1">
      <alignment horizontal="left" vertical="center" wrapText="1"/>
    </xf>
    <xf numFmtId="0" fontId="14" fillId="10" borderId="2" xfId="0" applyFont="1" applyFill="1" applyBorder="1" applyAlignment="1">
      <alignment horizontal="left" vertical="center" wrapText="1"/>
    </xf>
    <xf numFmtId="0" fontId="14" fillId="10" borderId="3" xfId="0" applyFont="1" applyFill="1" applyBorder="1" applyAlignment="1">
      <alignment horizontal="center" vertical="center" wrapText="1"/>
    </xf>
    <xf numFmtId="0" fontId="14" fillId="10" borderId="2"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9" fillId="0" borderId="2" xfId="0" quotePrefix="1" applyFont="1" applyBorder="1" applyAlignment="1">
      <alignment horizontal="center" vertical="center" wrapText="1"/>
    </xf>
    <xf numFmtId="0" fontId="19" fillId="0" borderId="4" xfId="0" quotePrefix="1" applyFont="1" applyBorder="1" applyAlignment="1">
      <alignment horizontal="center" vertical="center" wrapText="1"/>
    </xf>
    <xf numFmtId="0" fontId="18" fillId="2" borderId="3" xfId="0" quotePrefix="1" applyFont="1" applyFill="1" applyBorder="1" applyAlignment="1">
      <alignment horizontal="left" vertical="center" wrapText="1"/>
    </xf>
    <xf numFmtId="0" fontId="18" fillId="2" borderId="2" xfId="0" quotePrefix="1" applyFont="1" applyFill="1" applyBorder="1" applyAlignment="1">
      <alignment horizontal="left" vertical="center" wrapText="1"/>
    </xf>
    <xf numFmtId="0" fontId="18" fillId="2" borderId="4" xfId="0" quotePrefix="1" applyFont="1" applyFill="1" applyBorder="1" applyAlignment="1">
      <alignment horizontal="left" vertical="center" wrapText="1"/>
    </xf>
    <xf numFmtId="0" fontId="17" fillId="2" borderId="3" xfId="0" quotePrefix="1" applyFont="1" applyFill="1" applyBorder="1" applyAlignment="1">
      <alignment horizontal="left" vertical="center" wrapText="1"/>
    </xf>
    <xf numFmtId="0" fontId="17" fillId="2" borderId="2" xfId="0" quotePrefix="1" applyFont="1" applyFill="1" applyBorder="1" applyAlignment="1">
      <alignment horizontal="left" vertical="center" wrapText="1"/>
    </xf>
    <xf numFmtId="0" fontId="17" fillId="2" borderId="4" xfId="0" quotePrefix="1" applyFont="1" applyFill="1" applyBorder="1" applyAlignment="1">
      <alignment horizontal="left" vertical="center" wrapText="1"/>
    </xf>
    <xf numFmtId="0" fontId="19" fillId="0" borderId="3" xfId="0" quotePrefix="1" applyFont="1" applyBorder="1" applyAlignment="1">
      <alignment horizontal="left" vertical="center" wrapText="1"/>
    </xf>
    <xf numFmtId="0" fontId="19" fillId="0" borderId="2" xfId="0" quotePrefix="1" applyFont="1" applyBorder="1" applyAlignment="1">
      <alignment horizontal="left" vertical="center" wrapText="1"/>
    </xf>
    <xf numFmtId="0" fontId="19" fillId="0" borderId="4" xfId="0" quotePrefix="1" applyFont="1" applyBorder="1" applyAlignment="1">
      <alignment horizontal="left" vertical="center" wrapText="1"/>
    </xf>
    <xf numFmtId="0" fontId="14" fillId="10" borderId="3" xfId="0" applyFont="1" applyFill="1" applyBorder="1" applyAlignment="1">
      <alignment vertical="center" wrapText="1"/>
    </xf>
    <xf numFmtId="0" fontId="14" fillId="10" borderId="2" xfId="0" applyFont="1" applyFill="1" applyBorder="1" applyAlignment="1">
      <alignment vertical="center" wrapText="1"/>
    </xf>
    <xf numFmtId="0" fontId="17" fillId="2" borderId="2" xfId="0" quotePrefix="1" applyFont="1" applyFill="1" applyBorder="1" applyAlignment="1">
      <alignment horizontal="center" vertical="center" wrapText="1"/>
    </xf>
    <xf numFmtId="0" fontId="17" fillId="2" borderId="4" xfId="0" quotePrefix="1" applyFont="1" applyFill="1" applyBorder="1" applyAlignment="1">
      <alignment horizontal="center" vertical="center" wrapText="1"/>
    </xf>
    <xf numFmtId="0" fontId="17" fillId="0" borderId="3" xfId="0" quotePrefix="1" applyFont="1" applyBorder="1" applyAlignment="1">
      <alignment horizontal="center" vertical="center" wrapText="1"/>
    </xf>
    <xf numFmtId="0" fontId="17" fillId="0" borderId="2" xfId="0" quotePrefix="1" applyFont="1" applyBorder="1" applyAlignment="1">
      <alignment horizontal="center" vertical="center" wrapText="1"/>
    </xf>
    <xf numFmtId="0" fontId="14" fillId="10" borderId="4" xfId="0" applyFont="1" applyFill="1" applyBorder="1" applyAlignment="1">
      <alignment horizontal="center" vertical="center" wrapText="1"/>
    </xf>
    <xf numFmtId="0" fontId="14" fillId="10" borderId="6" xfId="0" applyFont="1" applyFill="1" applyBorder="1" applyAlignment="1">
      <alignment horizontal="left" vertical="center" wrapText="1"/>
    </xf>
    <xf numFmtId="0" fontId="14" fillId="10" borderId="7" xfId="0" applyFont="1" applyFill="1" applyBorder="1" applyAlignment="1">
      <alignment horizontal="left" vertical="center" wrapText="1"/>
    </xf>
    <xf numFmtId="0" fontId="14" fillId="10" borderId="8" xfId="0" applyFont="1" applyFill="1" applyBorder="1" applyAlignment="1">
      <alignment horizontal="left" vertical="center" wrapText="1"/>
    </xf>
    <xf numFmtId="0" fontId="14" fillId="10" borderId="10" xfId="0" applyFont="1" applyFill="1" applyBorder="1" applyAlignment="1">
      <alignment horizontal="left" vertical="center" wrapText="1"/>
    </xf>
    <xf numFmtId="0" fontId="19" fillId="0" borderId="6"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10"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4" fillId="10" borderId="4" xfId="0" applyFont="1" applyFill="1" applyBorder="1" applyAlignment="1">
      <alignment horizontal="left" vertical="center" wrapText="1"/>
    </xf>
    <xf numFmtId="0" fontId="19" fillId="0" borderId="3" xfId="0" quotePrefix="1" applyFont="1" applyBorder="1" applyAlignment="1">
      <alignment horizontal="center" vertical="center" wrapText="1"/>
    </xf>
    <xf numFmtId="0" fontId="21" fillId="9" borderId="15" xfId="0" applyFont="1" applyFill="1" applyBorder="1" applyAlignment="1">
      <alignment horizontal="left" vertical="center" wrapText="1"/>
    </xf>
    <xf numFmtId="0" fontId="21" fillId="9" borderId="62" xfId="0" applyFont="1" applyFill="1" applyBorder="1" applyAlignment="1">
      <alignment horizontal="left" vertical="center" wrapText="1"/>
    </xf>
    <xf numFmtId="0" fontId="13" fillId="0" borderId="2" xfId="0" applyFont="1" applyBorder="1" applyAlignment="1">
      <alignment horizontal="center"/>
    </xf>
    <xf numFmtId="0" fontId="18" fillId="2" borderId="29" xfId="0" quotePrefix="1" applyFont="1" applyFill="1" applyBorder="1" applyAlignment="1">
      <alignment horizontal="left" vertical="center" wrapText="1"/>
    </xf>
    <xf numFmtId="0" fontId="18" fillId="2" borderId="14" xfId="0" quotePrefix="1" applyFont="1" applyFill="1" applyBorder="1" applyAlignment="1">
      <alignment horizontal="left" vertical="center" wrapText="1"/>
    </xf>
    <xf numFmtId="0" fontId="18" fillId="2" borderId="16" xfId="0" quotePrefix="1" applyFont="1" applyFill="1" applyBorder="1" applyAlignment="1">
      <alignment horizontal="left" vertical="center" wrapText="1"/>
    </xf>
    <xf numFmtId="0" fontId="21" fillId="9" borderId="19" xfId="0" applyFont="1" applyFill="1" applyBorder="1" applyAlignment="1">
      <alignment horizontal="left" vertical="center" wrapText="1"/>
    </xf>
    <xf numFmtId="0" fontId="21" fillId="9" borderId="26" xfId="0" applyFont="1" applyFill="1" applyBorder="1" applyAlignment="1">
      <alignment horizontal="left" vertical="center" wrapText="1"/>
    </xf>
    <xf numFmtId="0" fontId="21" fillId="9" borderId="11" xfId="0" applyFont="1" applyFill="1" applyBorder="1" applyAlignment="1">
      <alignment horizontal="left" vertical="center" wrapText="1"/>
    </xf>
    <xf numFmtId="0" fontId="21" fillId="9" borderId="25" xfId="0" applyFont="1" applyFill="1" applyBorder="1" applyAlignment="1">
      <alignment horizontal="left" vertical="center" wrapText="1"/>
    </xf>
    <xf numFmtId="0" fontId="21" fillId="9" borderId="27" xfId="0" applyFont="1" applyFill="1" applyBorder="1" applyAlignment="1">
      <alignment horizontal="left" vertical="center" wrapText="1"/>
    </xf>
    <xf numFmtId="0" fontId="21" fillId="9" borderId="28" xfId="0" applyFont="1" applyFill="1" applyBorder="1" applyAlignment="1">
      <alignment horizontal="left" vertical="center" wrapText="1"/>
    </xf>
    <xf numFmtId="0" fontId="14" fillId="10" borderId="23" xfId="0" applyFont="1" applyFill="1" applyBorder="1" applyAlignment="1">
      <alignment horizontal="left" vertical="center" wrapText="1"/>
    </xf>
    <xf numFmtId="0" fontId="14" fillId="10" borderId="22" xfId="0" applyFont="1" applyFill="1" applyBorder="1" applyAlignment="1">
      <alignment horizontal="left" vertical="center" wrapText="1"/>
    </xf>
    <xf numFmtId="0" fontId="13" fillId="0" borderId="20" xfId="0" quotePrefix="1" applyFont="1" applyBorder="1" applyAlignment="1">
      <alignment horizontal="center" vertical="center" wrapText="1"/>
    </xf>
    <xf numFmtId="0" fontId="13" fillId="0" borderId="21" xfId="0" quotePrefix="1" applyFont="1" applyBorder="1" applyAlignment="1">
      <alignment horizontal="center" vertical="center" wrapText="1"/>
    </xf>
    <xf numFmtId="0" fontId="13" fillId="0" borderId="22" xfId="0" quotePrefix="1" applyFont="1" applyBorder="1" applyAlignment="1">
      <alignment horizontal="center" vertical="center" wrapText="1"/>
    </xf>
    <xf numFmtId="0" fontId="14" fillId="10" borderId="20" xfId="0" applyFont="1" applyFill="1" applyBorder="1" applyAlignment="1">
      <alignment horizontal="left" vertical="center" wrapText="1"/>
    </xf>
    <xf numFmtId="0" fontId="14" fillId="10" borderId="61" xfId="0" applyFont="1" applyFill="1" applyBorder="1" applyAlignment="1">
      <alignment horizontal="left" vertical="center" wrapText="1"/>
    </xf>
    <xf numFmtId="0" fontId="13" fillId="0" borderId="23" xfId="0" quotePrefix="1" applyFont="1" applyBorder="1" applyAlignment="1">
      <alignment horizontal="center" vertical="center" wrapText="1"/>
    </xf>
    <xf numFmtId="0" fontId="13" fillId="0" borderId="61" xfId="0" quotePrefix="1" applyFont="1" applyBorder="1" applyAlignment="1">
      <alignment horizontal="center" vertical="center" wrapText="1"/>
    </xf>
    <xf numFmtId="0" fontId="20" fillId="0" borderId="3" xfId="0" applyFont="1" applyBorder="1" applyAlignment="1">
      <alignment horizontal="left" vertical="center" wrapText="1"/>
    </xf>
    <xf numFmtId="0" fontId="20" fillId="0" borderId="2" xfId="0" applyFont="1" applyBorder="1" applyAlignment="1">
      <alignment horizontal="left" vertical="center" wrapText="1"/>
    </xf>
    <xf numFmtId="0" fontId="20" fillId="0" borderId="4" xfId="0" applyFont="1" applyBorder="1" applyAlignment="1">
      <alignment horizontal="left" vertical="center" wrapText="1"/>
    </xf>
    <xf numFmtId="0" fontId="21" fillId="9" borderId="24" xfId="0" applyFont="1" applyFill="1" applyBorder="1" applyAlignment="1">
      <alignment horizontal="left" vertical="center" wrapText="1"/>
    </xf>
    <xf numFmtId="0" fontId="14" fillId="10" borderId="58" xfId="0" applyFont="1" applyFill="1" applyBorder="1" applyAlignment="1">
      <alignment horizontal="left" vertical="center" wrapText="1"/>
    </xf>
    <xf numFmtId="0" fontId="14" fillId="10" borderId="59" xfId="0" applyFont="1" applyFill="1" applyBorder="1" applyAlignment="1">
      <alignment horizontal="left" vertical="center" wrapText="1"/>
    </xf>
    <xf numFmtId="0" fontId="13" fillId="0" borderId="17" xfId="0" quotePrefix="1" applyFont="1" applyBorder="1" applyAlignment="1">
      <alignment horizontal="center" vertical="center" wrapText="1"/>
    </xf>
    <xf numFmtId="0" fontId="13" fillId="0" borderId="18" xfId="0" quotePrefix="1" applyFont="1" applyBorder="1" applyAlignment="1">
      <alignment horizontal="center" vertical="center" wrapText="1"/>
    </xf>
    <xf numFmtId="0" fontId="13" fillId="0" borderId="60" xfId="0" quotePrefix="1" applyFont="1" applyBorder="1" applyAlignment="1">
      <alignment horizontal="center" vertical="center" wrapText="1"/>
    </xf>
    <xf numFmtId="0" fontId="14" fillId="10" borderId="60" xfId="0" applyFont="1" applyFill="1" applyBorder="1" applyAlignment="1">
      <alignment horizontal="left" vertical="center" wrapText="1"/>
    </xf>
    <xf numFmtId="0" fontId="13" fillId="0" borderId="58" xfId="0" quotePrefix="1" applyFont="1" applyBorder="1" applyAlignment="1">
      <alignment horizontal="center" vertical="center" wrapText="1"/>
    </xf>
    <xf numFmtId="0" fontId="13" fillId="0" borderId="59" xfId="0" quotePrefix="1" applyFont="1" applyBorder="1" applyAlignment="1">
      <alignment horizontal="center" vertical="center" wrapText="1"/>
    </xf>
    <xf numFmtId="0" fontId="16" fillId="0" borderId="3" xfId="0" quotePrefix="1" applyFont="1" applyBorder="1" applyAlignment="1">
      <alignment horizontal="left" vertical="center" wrapText="1"/>
    </xf>
    <xf numFmtId="0" fontId="16" fillId="0" borderId="2" xfId="0" quotePrefix="1" applyFont="1" applyBorder="1" applyAlignment="1">
      <alignment horizontal="left" vertical="center" wrapText="1"/>
    </xf>
    <xf numFmtId="0" fontId="16" fillId="0" borderId="4" xfId="0" quotePrefix="1" applyFont="1" applyBorder="1" applyAlignment="1">
      <alignment horizontal="left" vertical="center" wrapText="1"/>
    </xf>
    <xf numFmtId="0" fontId="21" fillId="9" borderId="12" xfId="0" applyFont="1" applyFill="1" applyBorder="1" applyAlignment="1">
      <alignment horizontal="left" vertical="center" wrapText="1"/>
    </xf>
    <xf numFmtId="0" fontId="19" fillId="0" borderId="6" xfId="0" applyFont="1" applyBorder="1" applyAlignment="1">
      <alignment horizontal="left" vertical="center" wrapText="1"/>
    </xf>
    <xf numFmtId="0" fontId="19" fillId="0" borderId="5" xfId="0" applyFont="1" applyBorder="1" applyAlignment="1">
      <alignment horizontal="left" vertical="center" wrapText="1"/>
    </xf>
    <xf numFmtId="0" fontId="19" fillId="0" borderId="8" xfId="0" applyFont="1" applyBorder="1" applyAlignment="1">
      <alignment horizontal="left" vertical="center" wrapText="1"/>
    </xf>
    <xf numFmtId="0" fontId="19" fillId="0" borderId="9" xfId="0" applyFont="1" applyBorder="1" applyAlignment="1">
      <alignment horizontal="left" vertical="center" wrapText="1"/>
    </xf>
    <xf numFmtId="0" fontId="14" fillId="10" borderId="5" xfId="0" applyFont="1" applyFill="1" applyBorder="1" applyAlignment="1">
      <alignment horizontal="left" vertical="center" wrapText="1"/>
    </xf>
    <xf numFmtId="0" fontId="14" fillId="10" borderId="9" xfId="0" applyFont="1" applyFill="1" applyBorder="1" applyAlignment="1">
      <alignment horizontal="left" vertical="center" wrapText="1"/>
    </xf>
    <xf numFmtId="0" fontId="21" fillId="9" borderId="6" xfId="0" applyFont="1" applyFill="1" applyBorder="1" applyAlignment="1">
      <alignment horizontal="center" vertical="center" wrapText="1"/>
    </xf>
    <xf numFmtId="0" fontId="21" fillId="9" borderId="7" xfId="0" applyFont="1" applyFill="1" applyBorder="1" applyAlignment="1">
      <alignment horizontal="center" vertical="center" wrapText="1"/>
    </xf>
    <xf numFmtId="0" fontId="21" fillId="9" borderId="11" xfId="0" applyFont="1" applyFill="1" applyBorder="1" applyAlignment="1">
      <alignment horizontal="center" vertical="center" wrapText="1"/>
    </xf>
    <xf numFmtId="0" fontId="21" fillId="9" borderId="12" xfId="0" applyFont="1" applyFill="1" applyBorder="1" applyAlignment="1">
      <alignment horizontal="center" vertical="center" wrapText="1"/>
    </xf>
    <xf numFmtId="0" fontId="21" fillId="9" borderId="8" xfId="0" applyFont="1" applyFill="1" applyBorder="1" applyAlignment="1">
      <alignment horizontal="center" vertical="center" wrapText="1"/>
    </xf>
    <xf numFmtId="0" fontId="21" fillId="9" borderId="10" xfId="0" applyFont="1" applyFill="1" applyBorder="1" applyAlignment="1">
      <alignment horizontal="center" vertical="center" wrapText="1"/>
    </xf>
    <xf numFmtId="0" fontId="11" fillId="9" borderId="3" xfId="0" applyFont="1" applyFill="1" applyBorder="1" applyAlignment="1">
      <alignment horizontal="center" vertical="center"/>
    </xf>
    <xf numFmtId="0" fontId="11" fillId="9" borderId="2" xfId="0" applyFont="1" applyFill="1" applyBorder="1" applyAlignment="1">
      <alignment horizontal="center" vertical="center"/>
    </xf>
    <xf numFmtId="0" fontId="21" fillId="9" borderId="1" xfId="0" applyFont="1" applyFill="1" applyBorder="1" applyAlignment="1">
      <alignment horizontal="left" vertical="center" wrapText="1"/>
    </xf>
    <xf numFmtId="0" fontId="13" fillId="0" borderId="3" xfId="0" quotePrefix="1" applyFont="1" applyBorder="1" applyAlignment="1">
      <alignment horizontal="left" vertical="center" wrapText="1"/>
    </xf>
    <xf numFmtId="0" fontId="13" fillId="0" borderId="2" xfId="0" quotePrefix="1" applyFont="1" applyBorder="1" applyAlignment="1">
      <alignment horizontal="left" vertical="center" wrapText="1"/>
    </xf>
    <xf numFmtId="0" fontId="13" fillId="0" borderId="4" xfId="0" quotePrefix="1" applyFont="1" applyBorder="1" applyAlignment="1">
      <alignment horizontal="left" vertical="center" wrapText="1"/>
    </xf>
    <xf numFmtId="0" fontId="13" fillId="0" borderId="6" xfId="0" quotePrefix="1" applyFont="1" applyBorder="1" applyAlignment="1">
      <alignment horizontal="left" vertical="center" wrapText="1"/>
    </xf>
    <xf numFmtId="0" fontId="13" fillId="0" borderId="5" xfId="0" quotePrefix="1" applyFont="1" applyBorder="1" applyAlignment="1">
      <alignment horizontal="left" vertical="center" wrapText="1"/>
    </xf>
    <xf numFmtId="0" fontId="13" fillId="0" borderId="7" xfId="0" quotePrefix="1" applyFont="1" applyBorder="1" applyAlignment="1">
      <alignment horizontal="left" vertical="center" wrapText="1"/>
    </xf>
    <xf numFmtId="9" fontId="13" fillId="0" borderId="6" xfId="0" applyNumberFormat="1" applyFont="1" applyBorder="1" applyAlignment="1">
      <alignment horizontal="center" vertical="center" wrapText="1"/>
    </xf>
    <xf numFmtId="0" fontId="13" fillId="0" borderId="5"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4" fillId="10" borderId="1" xfId="0" applyFont="1" applyFill="1" applyBorder="1" applyAlignment="1">
      <alignment horizontal="left" vertical="center" wrapText="1"/>
    </xf>
    <xf numFmtId="0" fontId="13" fillId="0" borderId="5" xfId="0" quotePrefix="1" applyFont="1" applyBorder="1" applyAlignment="1">
      <alignment horizontal="justify" vertical="justify" wrapText="1"/>
    </xf>
    <xf numFmtId="0" fontId="13" fillId="0" borderId="7" xfId="0" quotePrefix="1" applyFont="1" applyBorder="1" applyAlignment="1">
      <alignment horizontal="justify" vertical="justify" wrapText="1"/>
    </xf>
    <xf numFmtId="0" fontId="13" fillId="0" borderId="0" xfId="0" quotePrefix="1" applyFont="1" applyAlignment="1">
      <alignment horizontal="justify" vertical="justify" wrapText="1"/>
    </xf>
    <xf numFmtId="0" fontId="13" fillId="0" borderId="12" xfId="0" quotePrefix="1" applyFont="1" applyBorder="1" applyAlignment="1">
      <alignment horizontal="justify" vertical="justify" wrapText="1"/>
    </xf>
    <xf numFmtId="0" fontId="13" fillId="0" borderId="2" xfId="0" applyFont="1" applyBorder="1" applyAlignment="1">
      <alignment horizontal="center" vertical="center" wrapText="1"/>
    </xf>
    <xf numFmtId="0" fontId="13" fillId="0" borderId="38"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39" xfId="0" applyFont="1" applyBorder="1" applyAlignment="1">
      <alignment horizontal="center" vertical="center" wrapText="1"/>
    </xf>
    <xf numFmtId="0" fontId="11" fillId="0" borderId="6" xfId="0" quotePrefix="1" applyFont="1" applyBorder="1" applyAlignment="1">
      <alignment horizontal="justify" vertical="top" wrapText="1"/>
    </xf>
    <xf numFmtId="0" fontId="11" fillId="0" borderId="5" xfId="0" quotePrefix="1" applyFont="1" applyBorder="1" applyAlignment="1">
      <alignment horizontal="justify" vertical="top" wrapText="1"/>
    </xf>
    <xf numFmtId="0" fontId="11" fillId="0" borderId="7" xfId="0" quotePrefix="1" applyFont="1" applyBorder="1" applyAlignment="1">
      <alignment horizontal="justify" vertical="top" wrapText="1"/>
    </xf>
    <xf numFmtId="0" fontId="11" fillId="0" borderId="11" xfId="0" quotePrefix="1" applyFont="1" applyBorder="1" applyAlignment="1">
      <alignment horizontal="left" vertical="top" wrapText="1"/>
    </xf>
    <xf numFmtId="0" fontId="11" fillId="0" borderId="0" xfId="0" quotePrefix="1" applyFont="1" applyAlignment="1">
      <alignment horizontal="left" vertical="top" wrapText="1"/>
    </xf>
    <xf numFmtId="0" fontId="11" fillId="0" borderId="12" xfId="0" quotePrefix="1" applyFont="1" applyBorder="1" applyAlignment="1">
      <alignment horizontal="left" vertical="top" wrapText="1"/>
    </xf>
    <xf numFmtId="0" fontId="14" fillId="10" borderId="41" xfId="0" applyFont="1" applyFill="1" applyBorder="1" applyAlignment="1">
      <alignment horizontal="center" vertical="center" wrapText="1"/>
    </xf>
    <xf numFmtId="0" fontId="14" fillId="10" borderId="43" xfId="0" applyFont="1" applyFill="1" applyBorder="1" applyAlignment="1">
      <alignment horizontal="center" vertical="center" wrapText="1"/>
    </xf>
    <xf numFmtId="0" fontId="13" fillId="0" borderId="3" xfId="0" quotePrefix="1" applyFont="1" applyBorder="1" applyAlignment="1">
      <alignment horizontal="justify" vertical="center" wrapText="1"/>
    </xf>
    <xf numFmtId="0" fontId="13" fillId="0" borderId="2" xfId="0" quotePrefix="1" applyFont="1" applyBorder="1" applyAlignment="1">
      <alignment horizontal="justify" vertical="center" wrapText="1"/>
    </xf>
    <xf numFmtId="0" fontId="13" fillId="0" borderId="4" xfId="0" quotePrefix="1" applyFont="1" applyBorder="1" applyAlignment="1">
      <alignment horizontal="justify" vertical="center" wrapText="1"/>
    </xf>
    <xf numFmtId="0" fontId="13" fillId="2" borderId="11" xfId="0" quotePrefix="1" applyFont="1" applyFill="1" applyBorder="1" applyAlignment="1">
      <alignment horizontal="justify" vertical="center" wrapText="1"/>
    </xf>
    <xf numFmtId="0" fontId="13" fillId="2" borderId="0" xfId="0" quotePrefix="1" applyFont="1" applyFill="1" applyAlignment="1">
      <alignment horizontal="justify" vertical="center" wrapText="1"/>
    </xf>
    <xf numFmtId="0" fontId="13" fillId="2" borderId="12" xfId="0" quotePrefix="1" applyFont="1" applyFill="1" applyBorder="1" applyAlignment="1">
      <alignment horizontal="justify" vertical="center" wrapText="1"/>
    </xf>
    <xf numFmtId="0" fontId="13" fillId="2" borderId="8" xfId="0" quotePrefix="1" applyFont="1" applyFill="1" applyBorder="1" applyAlignment="1">
      <alignment horizontal="justify" vertical="center" wrapText="1"/>
    </xf>
    <xf numFmtId="0" fontId="13" fillId="2" borderId="9" xfId="0" quotePrefix="1" applyFont="1" applyFill="1" applyBorder="1" applyAlignment="1">
      <alignment horizontal="justify" vertical="center" wrapText="1"/>
    </xf>
    <xf numFmtId="0" fontId="13" fillId="2" borderId="10" xfId="0" quotePrefix="1" applyFont="1" applyFill="1" applyBorder="1" applyAlignment="1">
      <alignment horizontal="justify" vertical="center" wrapText="1"/>
    </xf>
    <xf numFmtId="0" fontId="14" fillId="10" borderId="9" xfId="0" applyFont="1" applyFill="1" applyBorder="1" applyAlignment="1">
      <alignment horizontal="center" vertical="center" wrapText="1"/>
    </xf>
    <xf numFmtId="0" fontId="13" fillId="2" borderId="9" xfId="0" quotePrefix="1" applyFont="1" applyFill="1" applyBorder="1" applyAlignment="1">
      <alignment horizontal="center" vertical="center" wrapText="1"/>
    </xf>
    <xf numFmtId="0" fontId="13" fillId="2" borderId="10" xfId="0" quotePrefix="1" applyFont="1" applyFill="1" applyBorder="1" applyAlignment="1">
      <alignment horizontal="center" vertical="center" wrapText="1"/>
    </xf>
    <xf numFmtId="0" fontId="12" fillId="9" borderId="3" xfId="0" applyFont="1" applyFill="1" applyBorder="1" applyAlignment="1">
      <alignment horizontal="center" vertical="center" wrapText="1" readingOrder="1"/>
    </xf>
    <xf numFmtId="0" fontId="12" fillId="9" borderId="2" xfId="0" applyFont="1" applyFill="1" applyBorder="1" applyAlignment="1">
      <alignment horizontal="center" vertical="center" wrapText="1" readingOrder="1"/>
    </xf>
    <xf numFmtId="0" fontId="12" fillId="9" borderId="4" xfId="0" applyFont="1" applyFill="1" applyBorder="1" applyAlignment="1">
      <alignment horizontal="center" vertical="center" wrapText="1" readingOrder="1"/>
    </xf>
    <xf numFmtId="0" fontId="13" fillId="0" borderId="8" xfId="0" quotePrefix="1" applyFont="1" applyBorder="1" applyAlignment="1">
      <alignment horizontal="center" vertical="center" wrapText="1"/>
    </xf>
    <xf numFmtId="0" fontId="13" fillId="0" borderId="9" xfId="0" quotePrefix="1" applyFont="1" applyBorder="1" applyAlignment="1">
      <alignment horizontal="center" vertical="center" wrapText="1"/>
    </xf>
    <xf numFmtId="0" fontId="13" fillId="0" borderId="3" xfId="0" quotePrefix="1" applyFont="1" applyBorder="1" applyAlignment="1">
      <alignment horizontal="center" vertical="center" wrapText="1"/>
    </xf>
    <xf numFmtId="0" fontId="13" fillId="0" borderId="2" xfId="0" quotePrefix="1" applyFont="1" applyBorder="1" applyAlignment="1">
      <alignment horizontal="center" vertical="center" wrapText="1"/>
    </xf>
    <xf numFmtId="0" fontId="13" fillId="0" borderId="4" xfId="0" quotePrefix="1" applyFont="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4" fillId="10" borderId="33" xfId="0" applyFont="1" applyFill="1" applyBorder="1" applyAlignment="1">
      <alignment horizontal="center" vertical="center" wrapText="1"/>
    </xf>
    <xf numFmtId="0" fontId="14" fillId="10" borderId="31" xfId="0" applyFont="1" applyFill="1" applyBorder="1" applyAlignment="1">
      <alignment horizontal="center" vertical="center" wrapText="1"/>
    </xf>
    <xf numFmtId="0" fontId="39" fillId="2" borderId="6" xfId="0" quotePrefix="1" applyFont="1" applyFill="1" applyBorder="1" applyAlignment="1">
      <alignment horizontal="justify" vertical="center" wrapText="1"/>
    </xf>
    <xf numFmtId="0" fontId="13" fillId="2" borderId="5" xfId="0" quotePrefix="1" applyFont="1" applyFill="1" applyBorder="1" applyAlignment="1">
      <alignment horizontal="justify" vertical="center" wrapText="1"/>
    </xf>
    <xf numFmtId="0" fontId="13" fillId="2" borderId="7" xfId="0" quotePrefix="1" applyFont="1" applyFill="1" applyBorder="1" applyAlignment="1">
      <alignment horizontal="justify"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10" xfId="0" applyFont="1" applyBorder="1" applyAlignment="1">
      <alignment horizontal="center" vertical="center" wrapText="1"/>
    </xf>
    <xf numFmtId="0" fontId="21" fillId="9" borderId="5" xfId="0" applyFont="1" applyFill="1" applyBorder="1" applyAlignment="1">
      <alignment horizontal="center" vertical="center" wrapText="1"/>
    </xf>
    <xf numFmtId="0" fontId="21" fillId="9" borderId="0" xfId="0" applyFont="1" applyFill="1" applyAlignment="1">
      <alignment horizontal="center" vertical="center" wrapText="1"/>
    </xf>
    <xf numFmtId="0" fontId="21" fillId="9" borderId="56" xfId="0" applyFont="1" applyFill="1" applyBorder="1" applyAlignment="1">
      <alignment horizontal="left" vertical="center" wrapText="1"/>
    </xf>
    <xf numFmtId="0" fontId="21" fillId="9" borderId="38" xfId="0" applyFont="1" applyFill="1" applyBorder="1" applyAlignment="1">
      <alignment horizontal="left" vertical="center" wrapText="1"/>
    </xf>
    <xf numFmtId="0" fontId="21" fillId="9" borderId="5" xfId="0" applyFont="1" applyFill="1" applyBorder="1" applyAlignment="1">
      <alignment horizontal="left" vertical="center" wrapText="1"/>
    </xf>
    <xf numFmtId="0" fontId="21" fillId="9" borderId="0" xfId="0" applyFont="1" applyFill="1" applyAlignment="1">
      <alignment horizontal="left" vertical="center" wrapText="1"/>
    </xf>
    <xf numFmtId="0" fontId="14" fillId="10" borderId="45" xfId="0" applyFont="1" applyFill="1" applyBorder="1" applyAlignment="1">
      <alignment horizontal="left" vertical="center" wrapText="1"/>
    </xf>
    <xf numFmtId="0" fontId="14" fillId="10" borderId="50" xfId="0" applyFont="1" applyFill="1" applyBorder="1" applyAlignment="1">
      <alignment horizontal="left" vertical="center" wrapText="1"/>
    </xf>
    <xf numFmtId="0" fontId="14" fillId="10" borderId="54" xfId="0" applyFont="1" applyFill="1" applyBorder="1" applyAlignment="1">
      <alignment horizontal="left" vertical="center" wrapText="1"/>
    </xf>
    <xf numFmtId="0" fontId="14" fillId="10" borderId="55" xfId="0" applyFont="1" applyFill="1" applyBorder="1" applyAlignment="1">
      <alignment horizontal="left" vertical="center" wrapText="1"/>
    </xf>
    <xf numFmtId="0" fontId="21" fillId="9" borderId="51" xfId="0" applyFont="1" applyFill="1" applyBorder="1" applyAlignment="1">
      <alignment horizontal="left" vertical="center" wrapText="1"/>
    </xf>
    <xf numFmtId="0" fontId="21" fillId="9" borderId="52" xfId="0" applyFont="1" applyFill="1" applyBorder="1" applyAlignment="1">
      <alignment horizontal="left" vertical="center" wrapText="1"/>
    </xf>
    <xf numFmtId="0" fontId="14" fillId="10" borderId="49" xfId="0" applyFont="1" applyFill="1" applyBorder="1" applyAlignment="1">
      <alignment horizontal="left" vertical="center" wrapText="1"/>
    </xf>
    <xf numFmtId="0" fontId="14" fillId="10" borderId="35" xfId="0" applyFont="1" applyFill="1" applyBorder="1" applyAlignment="1">
      <alignment horizontal="left" vertical="center" wrapText="1"/>
    </xf>
    <xf numFmtId="0" fontId="0" fillId="0" borderId="1" xfId="0" applyBorder="1" applyAlignment="1">
      <alignment horizontal="center"/>
    </xf>
    <xf numFmtId="0" fontId="13" fillId="0" borderId="46" xfId="0" quotePrefix="1" applyFont="1" applyBorder="1" applyAlignment="1">
      <alignment horizontal="center" vertical="center" wrapText="1"/>
    </xf>
    <xf numFmtId="0" fontId="13" fillId="0" borderId="47" xfId="0" quotePrefix="1" applyFont="1" applyBorder="1" applyAlignment="1">
      <alignment horizontal="center" vertical="center" wrapText="1"/>
    </xf>
    <xf numFmtId="0" fontId="13" fillId="0" borderId="53" xfId="0" quotePrefix="1" applyFont="1" applyBorder="1" applyAlignment="1">
      <alignment horizontal="center" vertical="center" wrapText="1"/>
    </xf>
    <xf numFmtId="0" fontId="13" fillId="0" borderId="33" xfId="0" quotePrefix="1" applyFont="1" applyBorder="1" applyAlignment="1">
      <alignment horizontal="center" vertical="center" wrapText="1"/>
    </xf>
    <xf numFmtId="0" fontId="13" fillId="0" borderId="32" xfId="0" quotePrefix="1" applyFont="1" applyBorder="1" applyAlignment="1">
      <alignment horizontal="center" vertical="center" wrapText="1"/>
    </xf>
    <xf numFmtId="0" fontId="13" fillId="0" borderId="31" xfId="0" quotePrefix="1" applyFont="1" applyBorder="1" applyAlignment="1">
      <alignment horizontal="center" vertical="center" wrapText="1"/>
    </xf>
    <xf numFmtId="0" fontId="13" fillId="0" borderId="48" xfId="0" quotePrefix="1" applyFont="1" applyBorder="1" applyAlignment="1">
      <alignment horizontal="center" vertical="center" wrapText="1"/>
    </xf>
    <xf numFmtId="0" fontId="40" fillId="0" borderId="33" xfId="5" quotePrefix="1" applyFont="1" applyBorder="1" applyAlignment="1">
      <alignment horizontal="center" vertical="center" wrapText="1"/>
    </xf>
    <xf numFmtId="0" fontId="13" fillId="0" borderId="42" xfId="0" quotePrefix="1" applyFont="1" applyBorder="1" applyAlignment="1">
      <alignment horizontal="center" vertical="center" wrapText="1"/>
    </xf>
    <xf numFmtId="0" fontId="27" fillId="0" borderId="33" xfId="5" quotePrefix="1" applyBorder="1" applyAlignment="1">
      <alignment horizontal="center" vertical="center" wrapText="1"/>
    </xf>
    <xf numFmtId="9" fontId="13" fillId="2" borderId="33" xfId="0" applyNumberFormat="1" applyFont="1" applyFill="1" applyBorder="1" applyAlignment="1">
      <alignment horizontal="center" vertical="center" wrapText="1"/>
    </xf>
    <xf numFmtId="0" fontId="13" fillId="2" borderId="42" xfId="0" applyFont="1" applyFill="1" applyBorder="1" applyAlignment="1">
      <alignment horizontal="center" vertical="center" wrapText="1"/>
    </xf>
    <xf numFmtId="0" fontId="13" fillId="0" borderId="0" xfId="0" quotePrefix="1" applyFont="1" applyAlignment="1">
      <alignment horizontal="left" vertical="center" wrapText="1"/>
    </xf>
    <xf numFmtId="0" fontId="13" fillId="2" borderId="6" xfId="0" quotePrefix="1" applyFont="1" applyFill="1" applyBorder="1" applyAlignment="1">
      <alignment horizontal="left" vertical="center" wrapText="1"/>
    </xf>
    <xf numFmtId="0" fontId="13" fillId="2" borderId="5" xfId="0" quotePrefix="1" applyFont="1" applyFill="1" applyBorder="1" applyAlignment="1">
      <alignment horizontal="left" vertical="center" wrapText="1"/>
    </xf>
    <xf numFmtId="0" fontId="13" fillId="2" borderId="11" xfId="0" quotePrefix="1" applyFont="1" applyFill="1" applyBorder="1" applyAlignment="1">
      <alignment horizontal="left" vertical="center" wrapText="1"/>
    </xf>
    <xf numFmtId="0" fontId="13" fillId="2" borderId="0" xfId="0" quotePrefix="1" applyFont="1" applyFill="1" applyAlignment="1">
      <alignment horizontal="left" vertical="center" wrapText="1"/>
    </xf>
    <xf numFmtId="0" fontId="13" fillId="0" borderId="11" xfId="0" quotePrefix="1" applyFont="1" applyBorder="1" applyAlignment="1">
      <alignment horizontal="left" vertical="top" wrapText="1"/>
    </xf>
    <xf numFmtId="0" fontId="13" fillId="0" borderId="0" xfId="0" quotePrefix="1" applyFont="1" applyAlignment="1">
      <alignment horizontal="left" vertical="top" wrapText="1"/>
    </xf>
    <xf numFmtId="0" fontId="13" fillId="0" borderId="12" xfId="0" quotePrefix="1" applyFont="1" applyBorder="1" applyAlignment="1">
      <alignment horizontal="left" vertical="top" wrapText="1"/>
    </xf>
    <xf numFmtId="0" fontId="13" fillId="0" borderId="11" xfId="0" quotePrefix="1" applyFont="1" applyBorder="1" applyAlignment="1">
      <alignment horizontal="justify" vertical="top" wrapText="1"/>
    </xf>
    <xf numFmtId="0" fontId="13" fillId="0" borderId="0" xfId="0" quotePrefix="1" applyFont="1" applyAlignment="1">
      <alignment horizontal="justify" vertical="top" wrapText="1"/>
    </xf>
    <xf numFmtId="0" fontId="13" fillId="0" borderId="12" xfId="0" quotePrefix="1" applyFont="1" applyBorder="1" applyAlignment="1">
      <alignment horizontal="justify" vertical="top" wrapText="1"/>
    </xf>
    <xf numFmtId="0" fontId="39" fillId="0" borderId="79" xfId="10" applyFont="1" applyBorder="1" applyAlignment="1">
      <alignment horizontal="center" vertical="top" wrapText="1"/>
    </xf>
    <xf numFmtId="0" fontId="39" fillId="0" borderId="80" xfId="10" applyFont="1" applyBorder="1" applyAlignment="1">
      <alignment horizontal="center" vertical="top" wrapText="1"/>
    </xf>
    <xf numFmtId="0" fontId="39" fillId="0" borderId="81" xfId="10" applyFont="1" applyBorder="1" applyAlignment="1">
      <alignment horizontal="center" vertical="top" wrapText="1"/>
    </xf>
    <xf numFmtId="0" fontId="39" fillId="14" borderId="73" xfId="10" applyFont="1" applyFill="1" applyBorder="1" applyAlignment="1">
      <alignment horizontal="center" vertical="top" wrapText="1"/>
    </xf>
    <xf numFmtId="0" fontId="39" fillId="14" borderId="71" xfId="10" applyFont="1" applyFill="1" applyBorder="1" applyAlignment="1">
      <alignment horizontal="center" vertical="top" wrapText="1"/>
    </xf>
    <xf numFmtId="0" fontId="39" fillId="14" borderId="72" xfId="10" applyFont="1" applyFill="1" applyBorder="1" applyAlignment="1">
      <alignment horizontal="center" vertical="top" wrapText="1"/>
    </xf>
    <xf numFmtId="0" fontId="37" fillId="12" borderId="91" xfId="12" applyFont="1" applyFill="1" applyBorder="1" applyAlignment="1">
      <alignment horizontal="center" vertical="center" wrapText="1"/>
    </xf>
    <xf numFmtId="0" fontId="37" fillId="12" borderId="95" xfId="12" applyFont="1" applyFill="1" applyBorder="1" applyAlignment="1">
      <alignment horizontal="center" vertical="center" wrapText="1"/>
    </xf>
    <xf numFmtId="0" fontId="34" fillId="0" borderId="73" xfId="12" applyFont="1" applyBorder="1" applyAlignment="1">
      <alignment horizontal="center" vertical="center" wrapText="1"/>
    </xf>
    <xf numFmtId="0" fontId="34" fillId="0" borderId="71" xfId="12" applyFont="1" applyBorder="1" applyAlignment="1">
      <alignment horizontal="center" vertical="center" wrapText="1"/>
    </xf>
    <xf numFmtId="0" fontId="54" fillId="13" borderId="80" xfId="10" applyFont="1" applyFill="1" applyBorder="1" applyAlignment="1">
      <alignment horizontal="center" vertical="center"/>
    </xf>
    <xf numFmtId="0" fontId="30" fillId="14" borderId="1" xfId="10" applyFont="1" applyFill="1" applyBorder="1" applyAlignment="1">
      <alignment horizontal="center" vertical="top" wrapText="1"/>
    </xf>
    <xf numFmtId="0" fontId="30" fillId="14" borderId="104" xfId="10" applyFont="1" applyFill="1" applyBorder="1" applyAlignment="1">
      <alignment horizontal="center" vertical="top"/>
    </xf>
    <xf numFmtId="9" fontId="55" fillId="13" borderId="80" xfId="15" applyFont="1" applyFill="1" applyBorder="1" applyAlignment="1">
      <alignment horizontal="center" vertical="top"/>
    </xf>
    <xf numFmtId="0" fontId="53" fillId="0" borderId="1" xfId="10" applyFont="1" applyBorder="1" applyAlignment="1">
      <alignment horizontal="center" vertical="top"/>
    </xf>
    <xf numFmtId="0" fontId="53" fillId="0" borderId="104" xfId="10" applyFont="1" applyBorder="1" applyAlignment="1">
      <alignment horizontal="center" vertical="top"/>
    </xf>
    <xf numFmtId="0" fontId="53" fillId="0" borderId="103" xfId="10" applyFont="1" applyBorder="1" applyAlignment="1">
      <alignment horizontal="center" vertical="top"/>
    </xf>
    <xf numFmtId="0" fontId="43" fillId="11" borderId="82" xfId="16" applyFont="1" applyFill="1" applyBorder="1" applyAlignment="1">
      <alignment horizontal="center"/>
    </xf>
    <xf numFmtId="0" fontId="43" fillId="11" borderId="1" xfId="16" applyFont="1" applyFill="1" applyBorder="1" applyAlignment="1">
      <alignment horizontal="center"/>
    </xf>
    <xf numFmtId="0" fontId="43" fillId="11" borderId="3" xfId="16" applyFont="1" applyFill="1" applyBorder="1" applyAlignment="1">
      <alignment horizontal="center"/>
    </xf>
    <xf numFmtId="0" fontId="43" fillId="11" borderId="83" xfId="16" applyFont="1" applyFill="1" applyBorder="1" applyAlignment="1">
      <alignment horizontal="center"/>
    </xf>
    <xf numFmtId="0" fontId="43" fillId="11" borderId="84" xfId="16" applyFont="1" applyFill="1" applyBorder="1" applyAlignment="1">
      <alignment horizontal="center"/>
    </xf>
    <xf numFmtId="0" fontId="43" fillId="11" borderId="85" xfId="16" applyFont="1" applyFill="1" applyBorder="1" applyAlignment="1">
      <alignment horizontal="center"/>
    </xf>
    <xf numFmtId="0" fontId="43" fillId="11" borderId="108" xfId="16" applyFont="1" applyFill="1" applyBorder="1" applyAlignment="1">
      <alignment horizontal="center"/>
    </xf>
    <xf numFmtId="0" fontId="43" fillId="11" borderId="86" xfId="16" applyFont="1" applyFill="1" applyBorder="1" applyAlignment="1">
      <alignment horizontal="center"/>
    </xf>
    <xf numFmtId="0" fontId="34" fillId="12" borderId="4" xfId="12" applyFont="1" applyFill="1" applyBorder="1" applyAlignment="1">
      <alignment horizontal="center" vertical="center"/>
    </xf>
    <xf numFmtId="0" fontId="34" fillId="12" borderId="1" xfId="12" applyFont="1" applyFill="1" applyBorder="1" applyAlignment="1">
      <alignment horizontal="center" vertical="center"/>
    </xf>
    <xf numFmtId="0" fontId="34" fillId="12" borderId="110" xfId="12" applyFont="1" applyFill="1" applyBorder="1" applyAlignment="1">
      <alignment horizontal="center" vertical="center" wrapText="1"/>
    </xf>
    <xf numFmtId="0" fontId="34" fillId="12" borderId="69" xfId="12" applyFont="1" applyFill="1" applyBorder="1" applyAlignment="1">
      <alignment horizontal="center" vertical="center" wrapText="1"/>
    </xf>
    <xf numFmtId="0" fontId="34" fillId="12" borderId="11" xfId="12" applyFont="1" applyFill="1" applyBorder="1" applyAlignment="1">
      <alignment horizontal="center" vertical="center" wrapText="1"/>
    </xf>
    <xf numFmtId="0" fontId="34" fillId="12" borderId="67" xfId="12" applyFont="1" applyFill="1" applyBorder="1" applyAlignment="1">
      <alignment horizontal="center" vertical="center" wrapText="1"/>
    </xf>
    <xf numFmtId="0" fontId="34" fillId="12" borderId="114" xfId="12" applyFont="1" applyFill="1" applyBorder="1" applyAlignment="1">
      <alignment horizontal="center" vertical="center" wrapText="1"/>
    </xf>
    <xf numFmtId="0" fontId="34" fillId="12" borderId="72" xfId="12" applyFont="1" applyFill="1" applyBorder="1" applyAlignment="1">
      <alignment horizontal="center" vertical="center" wrapText="1"/>
    </xf>
    <xf numFmtId="0" fontId="34" fillId="12" borderId="83" xfId="12" applyFont="1" applyFill="1" applyBorder="1" applyAlignment="1">
      <alignment horizontal="center" vertical="center"/>
    </xf>
    <xf numFmtId="0" fontId="34" fillId="12" borderId="86" xfId="12" applyFont="1" applyFill="1" applyBorder="1" applyAlignment="1">
      <alignment horizontal="center" vertical="center"/>
    </xf>
    <xf numFmtId="0" fontId="34" fillId="12" borderId="68" xfId="12" applyFont="1" applyFill="1" applyBorder="1" applyAlignment="1">
      <alignment horizontal="center" vertical="center" wrapText="1"/>
    </xf>
    <xf numFmtId="0" fontId="34" fillId="12" borderId="0" xfId="12" applyFont="1" applyFill="1" applyAlignment="1">
      <alignment horizontal="center" vertical="center" wrapText="1"/>
    </xf>
    <xf numFmtId="0" fontId="34" fillId="12" borderId="71" xfId="12" applyFont="1" applyFill="1" applyBorder="1" applyAlignment="1">
      <alignment horizontal="center" vertical="center" wrapText="1"/>
    </xf>
    <xf numFmtId="0" fontId="34" fillId="12" borderId="99" xfId="12" applyFont="1" applyFill="1" applyBorder="1" applyAlignment="1">
      <alignment horizontal="center" vertical="center" wrapText="1"/>
    </xf>
    <xf numFmtId="0" fontId="34" fillId="12" borderId="12" xfId="12" applyFont="1" applyFill="1" applyBorder="1" applyAlignment="1">
      <alignment horizontal="center" vertical="center" wrapText="1"/>
    </xf>
    <xf numFmtId="0" fontId="34" fillId="12" borderId="97" xfId="12" applyFont="1" applyFill="1" applyBorder="1" applyAlignment="1">
      <alignment horizontal="center" vertical="center" wrapText="1"/>
    </xf>
    <xf numFmtId="0" fontId="36" fillId="0" borderId="111" xfId="12" applyFont="1" applyBorder="1" applyAlignment="1" applyProtection="1">
      <alignment horizontal="left" vertical="center" wrapText="1"/>
      <protection locked="0"/>
    </xf>
    <xf numFmtId="0" fontId="36" fillId="0" borderId="90" xfId="12" applyFont="1" applyBorder="1" applyAlignment="1" applyProtection="1">
      <alignment horizontal="left" vertical="center" wrapText="1"/>
      <protection locked="0"/>
    </xf>
    <xf numFmtId="0" fontId="36" fillId="0" borderId="2" xfId="12" applyFont="1" applyBorder="1" applyAlignment="1" applyProtection="1">
      <alignment horizontal="left" vertical="center" wrapText="1"/>
      <protection locked="0"/>
    </xf>
    <xf numFmtId="0" fontId="36" fillId="0" borderId="4" xfId="12" applyFont="1" applyBorder="1" applyAlignment="1" applyProtection="1">
      <alignment horizontal="left" vertical="center" wrapText="1"/>
      <protection locked="0"/>
    </xf>
    <xf numFmtId="0" fontId="37" fillId="12" borderId="63" xfId="12" applyFont="1" applyFill="1" applyBorder="1" applyAlignment="1">
      <alignment horizontal="center" vertical="center" wrapText="1"/>
    </xf>
    <xf numFmtId="0" fontId="37" fillId="12" borderId="64" xfId="12" applyFont="1" applyFill="1" applyBorder="1" applyAlignment="1">
      <alignment horizontal="center" vertical="center" wrapText="1"/>
    </xf>
    <xf numFmtId="0" fontId="37" fillId="12" borderId="65" xfId="12" applyFont="1" applyFill="1" applyBorder="1" applyAlignment="1">
      <alignment horizontal="center" vertical="center" wrapText="1"/>
    </xf>
    <xf numFmtId="0" fontId="32" fillId="12" borderId="113" xfId="12" applyFont="1" applyFill="1" applyBorder="1" applyAlignment="1">
      <alignment horizontal="left" vertical="center" wrapText="1"/>
    </xf>
    <xf numFmtId="0" fontId="32" fillId="12" borderId="9" xfId="12" applyFont="1" applyFill="1" applyBorder="1" applyAlignment="1">
      <alignment horizontal="left" vertical="center" wrapText="1"/>
    </xf>
    <xf numFmtId="0" fontId="32" fillId="12" borderId="106" xfId="12" applyFont="1" applyFill="1" applyBorder="1" applyAlignment="1">
      <alignment horizontal="left" vertical="center" wrapText="1"/>
    </xf>
    <xf numFmtId="0" fontId="32" fillId="12" borderId="94" xfId="12" applyFont="1" applyFill="1" applyBorder="1" applyAlignment="1">
      <alignment horizontal="left" vertical="center" wrapText="1"/>
    </xf>
    <xf numFmtId="0" fontId="32" fillId="12" borderId="5" xfId="12" applyFont="1" applyFill="1" applyBorder="1" applyAlignment="1">
      <alignment horizontal="left" vertical="center" wrapText="1"/>
    </xf>
    <xf numFmtId="0" fontId="32" fillId="12" borderId="116" xfId="12" applyFont="1" applyFill="1" applyBorder="1" applyAlignment="1">
      <alignment horizontal="left" vertical="center" wrapText="1"/>
    </xf>
    <xf numFmtId="0" fontId="37" fillId="12" borderId="118" xfId="12" applyFont="1" applyFill="1" applyBorder="1" applyAlignment="1">
      <alignment horizontal="center" vertical="center" wrapText="1"/>
    </xf>
    <xf numFmtId="0" fontId="37" fillId="12" borderId="117" xfId="12" applyFont="1" applyFill="1" applyBorder="1" applyAlignment="1">
      <alignment horizontal="center" vertical="center" wrapText="1"/>
    </xf>
    <xf numFmtId="0" fontId="37" fillId="12" borderId="115" xfId="12" applyFont="1" applyFill="1" applyBorder="1" applyAlignment="1">
      <alignment horizontal="center" vertical="center" wrapText="1"/>
    </xf>
    <xf numFmtId="0" fontId="37" fillId="12" borderId="74" xfId="12" applyFont="1" applyFill="1" applyBorder="1" applyAlignment="1">
      <alignment horizontal="center" vertical="center" wrapText="1"/>
    </xf>
    <xf numFmtId="0" fontId="36" fillId="0" borderId="8" xfId="12" applyFont="1" applyBorder="1" applyAlignment="1" applyProtection="1">
      <alignment horizontal="center" vertical="center" wrapText="1"/>
      <protection locked="0"/>
    </xf>
    <xf numFmtId="0" fontId="36" fillId="0" borderId="10" xfId="12" applyFont="1" applyBorder="1" applyAlignment="1" applyProtection="1">
      <alignment horizontal="center" vertical="center" wrapText="1"/>
      <protection locked="0"/>
    </xf>
    <xf numFmtId="0" fontId="36" fillId="0" borderId="80" xfId="12" applyFont="1" applyBorder="1" applyAlignment="1" applyProtection="1">
      <alignment horizontal="center" vertical="center" wrapText="1"/>
      <protection locked="0"/>
    </xf>
    <xf numFmtId="0" fontId="36" fillId="0" borderId="81" xfId="12" applyFont="1" applyBorder="1" applyAlignment="1" applyProtection="1">
      <alignment horizontal="center" vertical="center" wrapText="1"/>
      <protection locked="0"/>
    </xf>
    <xf numFmtId="0" fontId="32" fillId="12" borderId="63" xfId="12" applyFont="1" applyFill="1" applyBorder="1" applyAlignment="1">
      <alignment horizontal="left" vertical="center" wrapText="1"/>
    </xf>
    <xf numFmtId="0" fontId="32" fillId="12" borderId="64" xfId="12" applyFont="1" applyFill="1" applyBorder="1" applyAlignment="1">
      <alignment horizontal="left" vertical="center" wrapText="1"/>
    </xf>
    <xf numFmtId="0" fontId="32" fillId="12" borderId="65" xfId="12" applyFont="1" applyFill="1" applyBorder="1" applyAlignment="1">
      <alignment horizontal="left" vertical="center" wrapText="1"/>
    </xf>
    <xf numFmtId="0" fontId="36" fillId="0" borderId="95" xfId="12" applyFont="1" applyBorder="1" applyAlignment="1" applyProtection="1">
      <alignment horizontal="center" vertical="center" wrapText="1"/>
      <protection locked="0"/>
    </xf>
    <xf numFmtId="0" fontId="36" fillId="0" borderId="96" xfId="12" applyFont="1" applyBorder="1" applyAlignment="1" applyProtection="1">
      <alignment horizontal="center" vertical="center" wrapText="1"/>
      <protection locked="0"/>
    </xf>
    <xf numFmtId="0" fontId="34" fillId="12" borderId="73" xfId="12" applyFont="1" applyFill="1" applyBorder="1" applyAlignment="1">
      <alignment horizontal="center" vertical="center"/>
    </xf>
    <xf numFmtId="0" fontId="34" fillId="12" borderId="71" xfId="12" applyFont="1" applyFill="1" applyBorder="1" applyAlignment="1">
      <alignment horizontal="center" vertical="center"/>
    </xf>
    <xf numFmtId="0" fontId="36" fillId="0" borderId="109" xfId="12" applyFont="1" applyBorder="1" applyAlignment="1" applyProtection="1">
      <alignment horizontal="left" vertical="center" wrapText="1"/>
      <protection locked="0"/>
    </xf>
    <xf numFmtId="0" fontId="36" fillId="0" borderId="89" xfId="12" applyFont="1" applyBorder="1" applyAlignment="1" applyProtection="1">
      <alignment horizontal="left" vertical="center" wrapText="1"/>
      <protection locked="0"/>
    </xf>
    <xf numFmtId="0" fontId="36" fillId="0" borderId="114" xfId="12" applyFont="1" applyBorder="1" applyAlignment="1" applyProtection="1">
      <alignment horizontal="center" vertical="center" wrapText="1"/>
      <protection locked="0"/>
    </xf>
    <xf numFmtId="0" fontId="36" fillId="0" borderId="97" xfId="12" applyFont="1" applyBorder="1" applyAlignment="1" applyProtection="1">
      <alignment horizontal="center" vertical="center" wrapText="1"/>
      <protection locked="0"/>
    </xf>
    <xf numFmtId="0" fontId="36" fillId="0" borderId="70" xfId="12" applyFont="1" applyBorder="1" applyAlignment="1" applyProtection="1">
      <alignment horizontal="center" vertical="center" wrapText="1"/>
      <protection locked="0"/>
    </xf>
    <xf numFmtId="0" fontId="36" fillId="0" borderId="88" xfId="12" applyFont="1" applyBorder="1" applyAlignment="1" applyProtection="1">
      <alignment horizontal="center" vertical="center" wrapText="1"/>
      <protection locked="0"/>
    </xf>
    <xf numFmtId="0" fontId="36" fillId="0" borderId="112" xfId="12" applyFont="1" applyBorder="1" applyAlignment="1" applyProtection="1">
      <alignment horizontal="center" vertical="center" wrapText="1"/>
      <protection locked="0"/>
    </xf>
    <xf numFmtId="0" fontId="36" fillId="0" borderId="90" xfId="12" applyFont="1" applyBorder="1" applyAlignment="1" applyProtection="1">
      <alignment horizontal="center" vertical="center" wrapText="1"/>
      <protection locked="0"/>
    </xf>
    <xf numFmtId="0" fontId="37" fillId="12" borderId="110" xfId="12" applyFont="1" applyFill="1" applyBorder="1" applyAlignment="1">
      <alignment horizontal="center" vertical="center" wrapText="1"/>
    </xf>
    <xf numFmtId="0" fontId="37" fillId="12" borderId="11" xfId="12" applyFont="1" applyFill="1" applyBorder="1" applyAlignment="1">
      <alignment horizontal="center" vertical="center" wrapText="1"/>
    </xf>
    <xf numFmtId="0" fontId="37" fillId="12" borderId="114" xfId="12" applyFont="1" applyFill="1" applyBorder="1" applyAlignment="1">
      <alignment horizontal="center" vertical="center" wrapText="1"/>
    </xf>
    <xf numFmtId="0" fontId="34" fillId="12" borderId="90" xfId="12" applyFont="1" applyFill="1" applyBorder="1" applyAlignment="1">
      <alignment horizontal="center" vertical="center" wrapText="1"/>
    </xf>
    <xf numFmtId="0" fontId="34" fillId="12" borderId="80" xfId="12" applyFont="1" applyFill="1" applyBorder="1" applyAlignment="1">
      <alignment horizontal="center" vertical="center" wrapText="1"/>
    </xf>
    <xf numFmtId="0" fontId="34" fillId="12" borderId="81" xfId="12" applyFont="1" applyFill="1" applyBorder="1" applyAlignment="1">
      <alignment horizontal="center" vertical="center" wrapText="1"/>
    </xf>
    <xf numFmtId="0" fontId="34" fillId="12" borderId="79" xfId="12" applyFont="1" applyFill="1" applyBorder="1" applyAlignment="1">
      <alignment horizontal="center" vertical="center" wrapText="1"/>
    </xf>
    <xf numFmtId="0" fontId="34" fillId="12" borderId="82" xfId="12" applyFont="1" applyFill="1" applyBorder="1" applyAlignment="1">
      <alignment horizontal="center" vertical="center"/>
    </xf>
    <xf numFmtId="0" fontId="34" fillId="12" borderId="92" xfId="12" applyFont="1" applyFill="1" applyBorder="1" applyAlignment="1">
      <alignment horizontal="center" vertical="center" wrapText="1"/>
    </xf>
    <xf numFmtId="0" fontId="34" fillId="12" borderId="111" xfId="12" applyFont="1" applyFill="1" applyBorder="1" applyAlignment="1">
      <alignment horizontal="center" vertical="center" wrapText="1"/>
    </xf>
    <xf numFmtId="0" fontId="34" fillId="12" borderId="105" xfId="12" applyFont="1" applyFill="1" applyBorder="1" applyAlignment="1">
      <alignment horizontal="center" vertical="center" wrapText="1"/>
    </xf>
    <xf numFmtId="9" fontId="29" fillId="11" borderId="1" xfId="13" applyFont="1" applyFill="1" applyBorder="1" applyAlignment="1" applyProtection="1">
      <alignment horizontal="center" vertical="center"/>
      <protection locked="0"/>
    </xf>
    <xf numFmtId="9" fontId="29" fillId="11" borderId="83" xfId="13" applyFont="1" applyFill="1" applyBorder="1" applyAlignment="1" applyProtection="1">
      <alignment horizontal="center" vertical="center"/>
      <protection locked="0"/>
    </xf>
    <xf numFmtId="0" fontId="29" fillId="11" borderId="1" xfId="12" applyFont="1" applyFill="1" applyBorder="1" applyAlignment="1" applyProtection="1">
      <alignment horizontal="center" vertical="center"/>
      <protection locked="0"/>
    </xf>
    <xf numFmtId="0" fontId="29" fillId="11" borderId="80" xfId="12" applyFont="1" applyFill="1" applyBorder="1" applyAlignment="1" applyProtection="1">
      <alignment horizontal="center" vertical="center"/>
      <protection locked="0"/>
    </xf>
    <xf numFmtId="9" fontId="29" fillId="11" borderId="80" xfId="13" applyFont="1" applyFill="1" applyBorder="1" applyAlignment="1" applyProtection="1">
      <alignment horizontal="center" vertical="center"/>
      <protection locked="0"/>
    </xf>
    <xf numFmtId="9" fontId="29" fillId="11" borderId="81" xfId="13" applyFont="1" applyFill="1" applyBorder="1" applyAlignment="1" applyProtection="1">
      <alignment horizontal="center" vertical="center"/>
      <protection locked="0"/>
    </xf>
    <xf numFmtId="0" fontId="34" fillId="12" borderId="112" xfId="12" applyFont="1" applyFill="1" applyBorder="1" applyAlignment="1">
      <alignment horizontal="center" vertical="center" wrapText="1"/>
    </xf>
    <xf numFmtId="9" fontId="34" fillId="12" borderId="93" xfId="12" applyNumberFormat="1" applyFont="1" applyFill="1" applyBorder="1" applyAlignment="1">
      <alignment horizontal="center" vertical="center" wrapText="1"/>
    </xf>
    <xf numFmtId="9" fontId="34" fillId="12" borderId="2" xfId="12" applyNumberFormat="1" applyFont="1" applyFill="1" applyBorder="1" applyAlignment="1">
      <alignment horizontal="center" vertical="center" wrapText="1"/>
    </xf>
    <xf numFmtId="9" fontId="34" fillId="12" borderId="4" xfId="12" applyNumberFormat="1" applyFont="1" applyFill="1" applyBorder="1" applyAlignment="1">
      <alignment horizontal="center" vertical="center" wrapText="1"/>
    </xf>
    <xf numFmtId="9" fontId="34" fillId="12" borderId="3" xfId="12" applyNumberFormat="1" applyFont="1" applyFill="1" applyBorder="1" applyAlignment="1">
      <alignment horizontal="center" vertical="center" wrapText="1"/>
    </xf>
    <xf numFmtId="9" fontId="34" fillId="12" borderId="107" xfId="12" applyNumberFormat="1" applyFont="1" applyFill="1" applyBorder="1" applyAlignment="1">
      <alignment horizontal="center" vertical="center" wrapText="1"/>
    </xf>
    <xf numFmtId="0" fontId="29" fillId="11" borderId="85" xfId="12" applyFont="1" applyFill="1" applyBorder="1" applyAlignment="1" applyProtection="1">
      <alignment horizontal="center" vertical="center"/>
      <protection locked="0"/>
    </xf>
    <xf numFmtId="9" fontId="29" fillId="11" borderId="85" xfId="13" applyFont="1" applyFill="1" applyBorder="1" applyAlignment="1" applyProtection="1">
      <alignment horizontal="center" vertical="center"/>
      <protection locked="0"/>
    </xf>
    <xf numFmtId="9" fontId="29" fillId="11" borderId="86" xfId="13" applyFont="1" applyFill="1" applyBorder="1" applyAlignment="1" applyProtection="1">
      <alignment horizontal="center" vertical="center"/>
      <protection locked="0"/>
    </xf>
    <xf numFmtId="0" fontId="34" fillId="12" borderId="73" xfId="12" applyFont="1" applyFill="1" applyBorder="1" applyAlignment="1" applyProtection="1">
      <alignment horizontal="center"/>
      <protection locked="0"/>
    </xf>
    <xf numFmtId="0" fontId="34" fillId="12" borderId="71" xfId="12" applyFont="1" applyFill="1" applyBorder="1" applyAlignment="1" applyProtection="1">
      <alignment horizontal="center"/>
      <protection locked="0"/>
    </xf>
    <xf numFmtId="0" fontId="29" fillId="0" borderId="0" xfId="12" applyFont="1" applyAlignment="1" applyProtection="1">
      <alignment horizontal="center"/>
      <protection locked="0"/>
    </xf>
    <xf numFmtId="0" fontId="34" fillId="12" borderId="85" xfId="12" applyFont="1" applyFill="1" applyBorder="1" applyAlignment="1">
      <alignment horizontal="center" vertical="center" wrapText="1"/>
    </xf>
    <xf numFmtId="0" fontId="34" fillId="12" borderId="86" xfId="12" applyFont="1" applyFill="1" applyBorder="1" applyAlignment="1">
      <alignment horizontal="center" vertical="center" wrapText="1"/>
    </xf>
    <xf numFmtId="0" fontId="29" fillId="11" borderId="70" xfId="12" applyFont="1" applyFill="1" applyBorder="1" applyAlignment="1" applyProtection="1">
      <alignment horizontal="center"/>
      <protection locked="0"/>
    </xf>
    <xf numFmtId="0" fontId="32" fillId="11" borderId="8" xfId="12" applyFont="1" applyFill="1" applyBorder="1" applyAlignment="1" applyProtection="1">
      <alignment horizontal="center" vertical="center" wrapText="1"/>
      <protection locked="0"/>
    </xf>
    <xf numFmtId="0" fontId="32" fillId="11" borderId="9" xfId="12" applyFont="1" applyFill="1" applyBorder="1" applyAlignment="1" applyProtection="1">
      <alignment horizontal="center" vertical="center" wrapText="1"/>
      <protection locked="0"/>
    </xf>
    <xf numFmtId="0" fontId="32" fillId="11" borderId="106" xfId="12" applyFont="1" applyFill="1" applyBorder="1" applyAlignment="1" applyProtection="1">
      <alignment horizontal="center" vertical="center" wrapText="1"/>
      <protection locked="0"/>
    </xf>
    <xf numFmtId="0" fontId="29" fillId="11" borderId="1" xfId="12" applyFont="1" applyFill="1" applyBorder="1" applyAlignment="1" applyProtection="1">
      <alignment horizontal="center"/>
      <protection locked="0"/>
    </xf>
    <xf numFmtId="0" fontId="32" fillId="11" borderId="3" xfId="12" applyFont="1" applyFill="1" applyBorder="1" applyAlignment="1" applyProtection="1">
      <alignment horizontal="center" vertical="center" wrapText="1"/>
      <protection locked="0"/>
    </xf>
    <xf numFmtId="0" fontId="32" fillId="11" borderId="2" xfId="12" applyFont="1" applyFill="1" applyBorder="1" applyAlignment="1" applyProtection="1">
      <alignment horizontal="center" vertical="center" wrapText="1"/>
      <protection locked="0"/>
    </xf>
    <xf numFmtId="0" fontId="32" fillId="11" borderId="107" xfId="12" applyFont="1" applyFill="1" applyBorder="1" applyAlignment="1" applyProtection="1">
      <alignment horizontal="center" vertical="center" wrapText="1"/>
      <protection locked="0"/>
    </xf>
    <xf numFmtId="0" fontId="34" fillId="12" borderId="75" xfId="12" applyFont="1" applyFill="1" applyBorder="1" applyAlignment="1">
      <alignment horizontal="center" vertical="center"/>
    </xf>
    <xf numFmtId="0" fontId="34" fillId="12" borderId="68" xfId="12" applyFont="1" applyFill="1" applyBorder="1" applyAlignment="1">
      <alignment horizontal="center" vertical="center"/>
    </xf>
    <xf numFmtId="0" fontId="34" fillId="12" borderId="69" xfId="12" applyFont="1" applyFill="1" applyBorder="1" applyAlignment="1">
      <alignment horizontal="center" vertical="center"/>
    </xf>
    <xf numFmtId="0" fontId="34" fillId="12" borderId="75" xfId="12" applyFont="1" applyFill="1" applyBorder="1" applyAlignment="1">
      <alignment horizontal="center" vertical="center" wrapText="1"/>
    </xf>
    <xf numFmtId="0" fontId="34" fillId="12" borderId="113" xfId="12" applyFont="1" applyFill="1" applyBorder="1" applyAlignment="1">
      <alignment horizontal="center" vertical="center" wrapText="1"/>
    </xf>
    <xf numFmtId="0" fontId="34" fillId="12" borderId="9" xfId="12" applyFont="1" applyFill="1" applyBorder="1" applyAlignment="1">
      <alignment horizontal="center" vertical="center" wrapText="1"/>
    </xf>
    <xf numFmtId="0" fontId="34" fillId="12" borderId="106" xfId="12" applyFont="1" applyFill="1" applyBorder="1" applyAlignment="1">
      <alignment horizontal="center" vertical="center" wrapText="1"/>
    </xf>
    <xf numFmtId="0" fontId="37" fillId="12" borderId="75" xfId="12" applyFont="1" applyFill="1" applyBorder="1" applyAlignment="1">
      <alignment horizontal="center" vertical="center" wrapText="1"/>
    </xf>
    <xf numFmtId="0" fontId="37" fillId="12" borderId="66" xfId="12" applyFont="1" applyFill="1" applyBorder="1" applyAlignment="1">
      <alignment horizontal="center" vertical="center" wrapText="1"/>
    </xf>
    <xf numFmtId="0" fontId="37" fillId="12" borderId="80" xfId="12" applyFont="1" applyFill="1" applyBorder="1" applyAlignment="1">
      <alignment horizontal="center" vertical="center" wrapText="1"/>
    </xf>
    <xf numFmtId="0" fontId="37" fillId="12" borderId="1" xfId="12" applyFont="1" applyFill="1" applyBorder="1" applyAlignment="1">
      <alignment horizontal="center" vertical="center" wrapText="1"/>
    </xf>
    <xf numFmtId="0" fontId="37" fillId="12" borderId="104" xfId="12" applyFont="1" applyFill="1" applyBorder="1" applyAlignment="1">
      <alignment horizontal="center" vertical="center" wrapText="1"/>
    </xf>
    <xf numFmtId="0" fontId="37" fillId="12" borderId="99" xfId="12" applyFont="1" applyFill="1" applyBorder="1" applyAlignment="1">
      <alignment horizontal="center" vertical="center" wrapText="1"/>
    </xf>
    <xf numFmtId="0" fontId="37" fillId="12" borderId="12" xfId="12" applyFont="1" applyFill="1" applyBorder="1" applyAlignment="1">
      <alignment horizontal="center" vertical="center" wrapText="1"/>
    </xf>
    <xf numFmtId="0" fontId="37" fillId="12" borderId="97" xfId="12" applyFont="1" applyFill="1" applyBorder="1" applyAlignment="1">
      <alignment horizontal="center" vertical="center" wrapText="1"/>
    </xf>
    <xf numFmtId="0" fontId="34" fillId="12" borderId="80" xfId="12" applyFont="1" applyFill="1" applyBorder="1" applyAlignment="1" applyProtection="1">
      <alignment horizontal="center" vertical="center" wrapText="1"/>
      <protection locked="0"/>
    </xf>
    <xf numFmtId="0" fontId="34" fillId="12" borderId="1" xfId="12" applyFont="1" applyFill="1" applyBorder="1" applyAlignment="1" applyProtection="1">
      <alignment horizontal="center" vertical="center" wrapText="1"/>
      <protection locked="0"/>
    </xf>
    <xf numFmtId="0" fontId="34" fillId="12" borderId="104" xfId="12" applyFont="1" applyFill="1" applyBorder="1" applyAlignment="1" applyProtection="1">
      <alignment horizontal="center" vertical="center" wrapText="1"/>
      <protection locked="0"/>
    </xf>
    <xf numFmtId="0" fontId="37" fillId="12" borderId="68" xfId="12" applyFont="1" applyFill="1" applyBorder="1" applyAlignment="1">
      <alignment horizontal="center" vertical="center" wrapText="1"/>
    </xf>
    <xf numFmtId="0" fontId="37" fillId="12" borderId="69" xfId="12" applyFont="1" applyFill="1" applyBorder="1" applyAlignment="1">
      <alignment horizontal="center" vertical="center" wrapText="1"/>
    </xf>
    <xf numFmtId="0" fontId="37" fillId="12" borderId="0" xfId="12" applyFont="1" applyFill="1" applyAlignment="1">
      <alignment horizontal="center" vertical="center" wrapText="1"/>
    </xf>
    <xf numFmtId="0" fontId="37" fillId="12" borderId="67" xfId="12" applyFont="1" applyFill="1" applyBorder="1" applyAlignment="1">
      <alignment horizontal="center" vertical="center" wrapText="1"/>
    </xf>
    <xf numFmtId="0" fontId="34" fillId="12" borderId="102" xfId="12" applyFont="1" applyFill="1" applyBorder="1" applyAlignment="1">
      <alignment horizontal="center" vertical="center"/>
    </xf>
    <xf numFmtId="0" fontId="34" fillId="12" borderId="117" xfId="12" applyFont="1" applyFill="1" applyBorder="1" applyAlignment="1">
      <alignment horizontal="center" vertical="center"/>
    </xf>
    <xf numFmtId="0" fontId="34" fillId="12" borderId="104" xfId="12" applyFont="1" applyFill="1" applyBorder="1" applyAlignment="1">
      <alignment horizontal="center" vertical="center"/>
    </xf>
    <xf numFmtId="0" fontId="34" fillId="12" borderId="74" xfId="12" applyFont="1" applyFill="1" applyBorder="1" applyAlignment="1">
      <alignment horizontal="center" vertical="center"/>
    </xf>
    <xf numFmtId="0" fontId="34" fillId="12" borderId="103" xfId="12" applyFont="1" applyFill="1" applyBorder="1" applyAlignment="1">
      <alignment horizontal="center" vertical="center"/>
    </xf>
    <xf numFmtId="0" fontId="34" fillId="12" borderId="100" xfId="12" applyFont="1" applyFill="1" applyBorder="1" applyAlignment="1">
      <alignment horizontal="center" vertical="center"/>
    </xf>
    <xf numFmtId="0" fontId="53" fillId="0" borderId="68" xfId="10" applyFont="1" applyBorder="1"/>
    <xf numFmtId="0" fontId="55" fillId="13" borderId="80" xfId="10" applyFont="1" applyFill="1" applyBorder="1" applyAlignment="1">
      <alignment horizontal="center" vertical="top"/>
    </xf>
    <xf numFmtId="0" fontId="53" fillId="15" borderId="1" xfId="10" applyFont="1" applyFill="1" applyBorder="1" applyAlignment="1">
      <alignment horizontal="center" vertical="top"/>
    </xf>
    <xf numFmtId="9" fontId="55" fillId="13" borderId="81" xfId="15" applyFont="1" applyFill="1" applyBorder="1" applyAlignment="1">
      <alignment horizontal="center" vertical="top"/>
    </xf>
    <xf numFmtId="0" fontId="53" fillId="0" borderId="83" xfId="10" applyFont="1" applyBorder="1" applyAlignment="1">
      <alignment horizontal="center" vertical="top"/>
    </xf>
    <xf numFmtId="0" fontId="31" fillId="0" borderId="75" xfId="12" applyFont="1" applyBorder="1" applyAlignment="1" applyProtection="1">
      <alignment horizontal="center" vertical="center" wrapText="1"/>
      <protection locked="0"/>
    </xf>
    <xf numFmtId="0" fontId="31" fillId="0" borderId="66" xfId="12" applyFont="1" applyBorder="1" applyAlignment="1" applyProtection="1">
      <alignment horizontal="center" vertical="center" wrapText="1"/>
      <protection locked="0"/>
    </xf>
    <xf numFmtId="0" fontId="31" fillId="0" borderId="73" xfId="12" applyFont="1" applyBorder="1" applyAlignment="1" applyProtection="1">
      <alignment horizontal="center" vertical="center" wrapText="1"/>
      <protection locked="0"/>
    </xf>
    <xf numFmtId="0" fontId="37" fillId="12" borderId="79" xfId="12" applyFont="1" applyFill="1" applyBorder="1" applyAlignment="1">
      <alignment horizontal="center" vertical="center" wrapText="1"/>
    </xf>
    <xf numFmtId="0" fontId="37" fillId="12" borderId="84" xfId="12" applyFont="1" applyFill="1" applyBorder="1" applyAlignment="1">
      <alignment horizontal="center" vertical="center" wrapText="1"/>
    </xf>
    <xf numFmtId="0" fontId="37" fillId="12" borderId="85" xfId="12" applyFont="1" applyFill="1" applyBorder="1" applyAlignment="1">
      <alignment horizontal="center" vertical="center" wrapText="1"/>
    </xf>
    <xf numFmtId="0" fontId="30" fillId="0" borderId="75" xfId="16" applyFont="1" applyBorder="1" applyAlignment="1" applyProtection="1">
      <alignment horizontal="center" vertical="center" wrapText="1"/>
      <protection locked="0"/>
    </xf>
    <xf numFmtId="0" fontId="30" fillId="0" borderId="68" xfId="16" applyFont="1" applyBorder="1" applyAlignment="1" applyProtection="1">
      <alignment horizontal="center" vertical="center" wrapText="1"/>
      <protection locked="0"/>
    </xf>
    <xf numFmtId="0" fontId="30" fillId="0" borderId="66" xfId="16" applyFont="1" applyBorder="1" applyAlignment="1" applyProtection="1">
      <alignment horizontal="center" vertical="center" wrapText="1"/>
      <protection locked="0"/>
    </xf>
    <xf numFmtId="0" fontId="30" fillId="0" borderId="0" xfId="16" applyFont="1" applyAlignment="1" applyProtection="1">
      <alignment horizontal="center" vertical="center" wrapText="1"/>
      <protection locked="0"/>
    </xf>
    <xf numFmtId="0" fontId="30" fillId="0" borderId="73" xfId="16" applyFont="1" applyBorder="1" applyAlignment="1" applyProtection="1">
      <alignment horizontal="center" vertical="center" wrapText="1"/>
      <protection locked="0"/>
    </xf>
    <xf numFmtId="0" fontId="30" fillId="0" borderId="71" xfId="16" applyFont="1" applyBorder="1" applyAlignment="1" applyProtection="1">
      <alignment horizontal="center" vertical="center" wrapText="1"/>
      <protection locked="0"/>
    </xf>
    <xf numFmtId="0" fontId="45" fillId="0" borderId="79" xfId="16" applyFont="1" applyBorder="1" applyAlignment="1" applyProtection="1">
      <alignment horizontal="left" vertical="top" wrapText="1"/>
      <protection locked="0"/>
    </xf>
    <xf numFmtId="0" fontId="45" fillId="0" borderId="112" xfId="16" applyFont="1" applyBorder="1" applyAlignment="1" applyProtection="1">
      <alignment horizontal="left" vertical="top" wrapText="1"/>
      <protection locked="0"/>
    </xf>
    <xf numFmtId="0" fontId="45" fillId="0" borderId="82" xfId="16" applyFont="1" applyBorder="1" applyAlignment="1" applyProtection="1">
      <alignment horizontal="left" vertical="top" wrapText="1"/>
      <protection locked="0"/>
    </xf>
    <xf numFmtId="0" fontId="45" fillId="0" borderId="3" xfId="16" applyFont="1" applyBorder="1" applyAlignment="1" applyProtection="1">
      <alignment horizontal="left" vertical="top" wrapText="1"/>
      <protection locked="0"/>
    </xf>
    <xf numFmtId="0" fontId="45" fillId="0" borderId="84" xfId="16" applyFont="1" applyBorder="1" applyAlignment="1" applyProtection="1">
      <alignment horizontal="left" vertical="top" wrapText="1"/>
      <protection locked="0"/>
    </xf>
    <xf numFmtId="0" fontId="45" fillId="0" borderId="108" xfId="16" applyFont="1" applyBorder="1" applyAlignment="1" applyProtection="1">
      <alignment horizontal="left" vertical="top" wrapText="1"/>
      <protection locked="0"/>
    </xf>
    <xf numFmtId="0" fontId="44" fillId="0" borderId="63" xfId="16" applyFont="1" applyBorder="1" applyAlignment="1" applyProtection="1">
      <alignment horizontal="center" vertical="center" wrapText="1"/>
      <protection locked="0"/>
    </xf>
    <xf numFmtId="0" fontId="44" fillId="0" borderId="64" xfId="16" applyFont="1" applyBorder="1" applyAlignment="1" applyProtection="1">
      <alignment horizontal="center" vertical="center" wrapText="1"/>
      <protection locked="0"/>
    </xf>
    <xf numFmtId="0" fontId="44" fillId="0" borderId="65" xfId="16" applyFont="1" applyBorder="1" applyAlignment="1" applyProtection="1">
      <alignment horizontal="center" vertical="center" wrapText="1"/>
      <protection locked="0"/>
    </xf>
    <xf numFmtId="0" fontId="43" fillId="11" borderId="79" xfId="16" applyFont="1" applyFill="1" applyBorder="1" applyAlignment="1">
      <alignment horizontal="center"/>
    </xf>
    <xf numFmtId="0" fontId="43" fillId="11" borderId="80" xfId="16" applyFont="1" applyFill="1" applyBorder="1" applyAlignment="1">
      <alignment horizontal="center"/>
    </xf>
    <xf numFmtId="0" fontId="43" fillId="11" borderId="112" xfId="16" applyFont="1" applyFill="1" applyBorder="1" applyAlignment="1">
      <alignment horizontal="center"/>
    </xf>
    <xf numFmtId="0" fontId="43" fillId="11" borderId="81" xfId="16" applyFont="1" applyFill="1" applyBorder="1" applyAlignment="1">
      <alignment horizontal="center"/>
    </xf>
    <xf numFmtId="0" fontId="29" fillId="11" borderId="85" xfId="12" applyFont="1" applyFill="1" applyBorder="1" applyAlignment="1" applyProtection="1">
      <alignment horizontal="center"/>
      <protection locked="0"/>
    </xf>
    <xf numFmtId="0" fontId="32" fillId="11" borderId="108" xfId="12" applyFont="1" applyFill="1" applyBorder="1" applyAlignment="1" applyProtection="1">
      <alignment horizontal="center" vertical="center" wrapText="1"/>
      <protection locked="0"/>
    </xf>
    <xf numFmtId="0" fontId="32" fillId="11" borderId="109" xfId="12" applyFont="1" applyFill="1" applyBorder="1" applyAlignment="1" applyProtection="1">
      <alignment horizontal="center" vertical="center" wrapText="1"/>
      <protection locked="0"/>
    </xf>
    <xf numFmtId="0" fontId="32" fillId="11" borderId="98" xfId="12" applyFont="1" applyFill="1" applyBorder="1" applyAlignment="1" applyProtection="1">
      <alignment horizontal="center" vertical="center" wrapText="1"/>
      <protection locked="0"/>
    </xf>
    <xf numFmtId="0" fontId="43" fillId="0" borderId="0" xfId="10" applyFont="1" applyAlignment="1">
      <alignment horizontal="right" vertical="top"/>
    </xf>
    <xf numFmtId="0" fontId="13" fillId="0" borderId="63" xfId="10" applyFont="1" applyFill="1" applyBorder="1" applyAlignment="1">
      <alignment horizontal="center" vertical="center" wrapText="1"/>
    </xf>
    <xf numFmtId="0" fontId="13" fillId="0" borderId="64" xfId="10" applyFont="1" applyFill="1" applyBorder="1" applyAlignment="1">
      <alignment horizontal="center" vertical="center" wrapText="1"/>
    </xf>
    <xf numFmtId="0" fontId="13" fillId="0" borderId="65" xfId="10" applyFont="1" applyFill="1" applyBorder="1" applyAlignment="1">
      <alignment horizontal="center" vertical="center" wrapText="1"/>
    </xf>
    <xf numFmtId="0" fontId="41" fillId="0" borderId="63" xfId="2" applyFont="1" applyFill="1" applyBorder="1" applyAlignment="1">
      <alignment horizontal="center" vertical="center" wrapText="1"/>
    </xf>
    <xf numFmtId="0" fontId="41" fillId="0" borderId="64" xfId="2" applyFont="1" applyFill="1" applyBorder="1" applyAlignment="1">
      <alignment horizontal="center" vertical="center" wrapText="1"/>
    </xf>
    <xf numFmtId="0" fontId="41" fillId="0" borderId="65" xfId="2" applyFont="1" applyFill="1" applyBorder="1" applyAlignment="1">
      <alignment horizontal="center" vertical="center" wrapText="1"/>
    </xf>
    <xf numFmtId="0" fontId="41" fillId="0" borderId="63" xfId="10" applyFont="1" applyFill="1" applyBorder="1" applyAlignment="1">
      <alignment horizontal="center" vertical="center" wrapText="1"/>
    </xf>
    <xf numFmtId="0" fontId="41" fillId="0" borderId="64" xfId="10" applyFont="1" applyFill="1" applyBorder="1" applyAlignment="1">
      <alignment horizontal="center" vertical="center" wrapText="1"/>
    </xf>
    <xf numFmtId="0" fontId="41" fillId="0" borderId="65" xfId="10" applyFont="1" applyFill="1" applyBorder="1" applyAlignment="1">
      <alignment horizontal="center" vertical="center" wrapText="1"/>
    </xf>
    <xf numFmtId="0" fontId="41" fillId="0" borderId="73" xfId="2" applyFont="1" applyFill="1" applyBorder="1" applyAlignment="1">
      <alignment horizontal="left" vertical="center" wrapText="1"/>
    </xf>
    <xf numFmtId="0" fontId="41" fillId="0" borderId="71" xfId="2" applyFont="1" applyFill="1" applyBorder="1" applyAlignment="1">
      <alignment horizontal="left" vertical="center" wrapText="1"/>
    </xf>
    <xf numFmtId="0" fontId="41" fillId="0" borderId="71" xfId="2" applyFont="1" applyFill="1" applyBorder="1" applyAlignment="1">
      <alignment vertical="center" wrapText="1"/>
    </xf>
    <xf numFmtId="0" fontId="41" fillId="0" borderId="71" xfId="2" applyFont="1" applyFill="1" applyBorder="1" applyAlignment="1">
      <alignment horizontal="center" vertical="center" wrapText="1"/>
    </xf>
    <xf numFmtId="0" fontId="41" fillId="0" borderId="72" xfId="2" applyFont="1" applyFill="1" applyBorder="1" applyAlignment="1">
      <alignment horizontal="center" vertical="center" wrapText="1"/>
    </xf>
    <xf numFmtId="0" fontId="41" fillId="0" borderId="63" xfId="10" quotePrefix="1" applyFont="1" applyFill="1" applyBorder="1" applyAlignment="1">
      <alignment horizontal="left" vertical="center" wrapText="1"/>
    </xf>
    <xf numFmtId="0" fontId="41" fillId="0" borderId="64" xfId="10" applyFont="1" applyFill="1" applyBorder="1" applyAlignment="1">
      <alignment horizontal="left" vertical="center" wrapText="1"/>
    </xf>
    <xf numFmtId="0" fontId="41" fillId="0" borderId="65" xfId="10" applyFont="1" applyFill="1" applyBorder="1" applyAlignment="1">
      <alignment horizontal="left" vertical="center" wrapText="1"/>
    </xf>
  </cellXfs>
  <cellStyles count="18">
    <cellStyle name="Hipervínculo" xfId="5" builtinId="8"/>
    <cellStyle name="Hipervínculo 2" xfId="3" xr:uid="{03713F8A-5CA3-4CE7-8A4E-7DCA77237F80}"/>
    <cellStyle name="Millares 2" xfId="14" xr:uid="{F4197F4D-7782-4E02-A672-F6F3924467E7}"/>
    <cellStyle name="Normal" xfId="0" builtinId="0"/>
    <cellStyle name="Normal 2" xfId="1" xr:uid="{3218A608-01E7-41C9-B45D-EE13E8FBB0D3}"/>
    <cellStyle name="Normal 2 2" xfId="2" xr:uid="{FBE06B55-C221-40F4-9C03-C7C951123A74}"/>
    <cellStyle name="Normal 2 3" xfId="16" xr:uid="{E058023D-73DA-40A9-8ED1-102698E9C27B}"/>
    <cellStyle name="Normal 3" xfId="6" xr:uid="{EF3AEC33-9438-4852-8D71-280EC2937192}"/>
    <cellStyle name="Normal 4" xfId="8" xr:uid="{95162567-CF85-4210-8548-B5285C4E6406}"/>
    <cellStyle name="Normal 5" xfId="10" xr:uid="{15639966-8B51-4E28-B4AF-679C0F02A4EB}"/>
    <cellStyle name="Normal 6" xfId="12" xr:uid="{8351719F-93DD-4F2B-B21A-1B1C4AB26F14}"/>
    <cellStyle name="Porcentaje" xfId="17" builtinId="5"/>
    <cellStyle name="Porcentaje 2" xfId="4" xr:uid="{19C99528-6A09-4013-BA63-2EF619257BD9}"/>
    <cellStyle name="Porcentaje 3" xfId="7" xr:uid="{1BFED2B9-D005-474F-97E8-FC92D1328BEE}"/>
    <cellStyle name="Porcentaje 4" xfId="9" xr:uid="{5018CD81-0A68-4C06-8554-1ACF85173556}"/>
    <cellStyle name="Porcentaje 5" xfId="11" xr:uid="{213E69E7-2B79-4389-8120-647539CEC9A2}"/>
    <cellStyle name="Porcentaje 5 2" xfId="15" xr:uid="{1DC5AE0C-C38C-4DB1-ABB4-B4E5740161D7}"/>
    <cellStyle name="Porcentaje 6" xfId="13" xr:uid="{EA6A53EB-DF0E-4CAB-BD68-A61C1591878B}"/>
  </cellStyles>
  <dxfs count="9">
    <dxf>
      <fill>
        <patternFill>
          <bgColor rgb="FFFF0000"/>
        </patternFill>
      </fill>
    </dxf>
    <dxf>
      <fill>
        <patternFill>
          <bgColor rgb="FFFF0000"/>
        </patternFill>
      </fill>
    </dxf>
    <dxf>
      <fill>
        <patternFill>
          <bgColor rgb="FFFF0000"/>
        </patternFill>
      </fill>
    </dxf>
    <dxf>
      <font>
        <color theme="0"/>
      </font>
    </dxf>
    <dxf>
      <font>
        <color theme="0"/>
      </font>
    </dxf>
    <dxf>
      <fill>
        <patternFill>
          <bgColor rgb="FFFF0000"/>
        </patternFill>
      </fill>
    </dxf>
    <dxf>
      <fill>
        <patternFill>
          <bgColor rgb="FFFF0000"/>
        </patternFill>
      </fill>
    </dxf>
    <dxf>
      <font>
        <color theme="0"/>
      </font>
    </dxf>
    <dxf>
      <font>
        <color theme="0"/>
      </font>
    </dxf>
  </dxfs>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16</xdr:col>
      <xdr:colOff>76025</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404813</xdr:colOff>
      <xdr:row>34</xdr:row>
      <xdr:rowOff>150812</xdr:rowOff>
    </xdr:from>
    <xdr:to>
      <xdr:col>8</xdr:col>
      <xdr:colOff>416907</xdr:colOff>
      <xdr:row>34</xdr:row>
      <xdr:rowOff>793750</xdr:rowOff>
    </xdr:to>
    <xdr:pic>
      <xdr:nvPicPr>
        <xdr:cNvPr id="5" name="Imagen 4">
          <a:extLst>
            <a:ext uri="{FF2B5EF4-FFF2-40B4-BE49-F238E27FC236}">
              <a16:creationId xmlns:a16="http://schemas.microsoft.com/office/drawing/2014/main" id="{40D35905-3014-F6A6-8160-558074C9B371}"/>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73483" b="71438"/>
        <a:stretch/>
      </xdr:blipFill>
      <xdr:spPr bwMode="auto">
        <a:xfrm>
          <a:off x="2278063" y="27328812"/>
          <a:ext cx="2869594" cy="642938"/>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47625</xdr:colOff>
      <xdr:row>36</xdr:row>
      <xdr:rowOff>258534</xdr:rowOff>
    </xdr:from>
    <xdr:to>
      <xdr:col>16</xdr:col>
      <xdr:colOff>190500</xdr:colOff>
      <xdr:row>36</xdr:row>
      <xdr:rowOff>1601333</xdr:rowOff>
    </xdr:to>
    <xdr:pic>
      <xdr:nvPicPr>
        <xdr:cNvPr id="15" name="Imagen 14">
          <a:extLst>
            <a:ext uri="{FF2B5EF4-FFF2-40B4-BE49-F238E27FC236}">
              <a16:creationId xmlns:a16="http://schemas.microsoft.com/office/drawing/2014/main" id="{3AEBA358-FBED-D4B0-6116-D4145FE32377}"/>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911804" y="32691159"/>
          <a:ext cx="7456714" cy="13427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68731</xdr:colOff>
      <xdr:row>37</xdr:row>
      <xdr:rowOff>265726</xdr:rowOff>
    </xdr:from>
    <xdr:to>
      <xdr:col>16</xdr:col>
      <xdr:colOff>172641</xdr:colOff>
      <xdr:row>37</xdr:row>
      <xdr:rowOff>925329</xdr:rowOff>
    </xdr:to>
    <xdr:pic>
      <xdr:nvPicPr>
        <xdr:cNvPr id="19" name="Imagen 18">
          <a:extLst>
            <a:ext uri="{FF2B5EF4-FFF2-40B4-BE49-F238E27FC236}">
              <a16:creationId xmlns:a16="http://schemas.microsoft.com/office/drawing/2014/main" id="{26258699-EA3E-F044-00C6-6433343AAB45}"/>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938012" y="35597523"/>
          <a:ext cx="7438160" cy="6596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51954</xdr:colOff>
      <xdr:row>36</xdr:row>
      <xdr:rowOff>1720356</xdr:rowOff>
    </xdr:from>
    <xdr:to>
      <xdr:col>16</xdr:col>
      <xdr:colOff>183134</xdr:colOff>
      <xdr:row>36</xdr:row>
      <xdr:rowOff>2900795</xdr:rowOff>
    </xdr:to>
    <xdr:pic>
      <xdr:nvPicPr>
        <xdr:cNvPr id="4" name="Imagen 3">
          <a:extLst>
            <a:ext uri="{FF2B5EF4-FFF2-40B4-BE49-F238E27FC236}">
              <a16:creationId xmlns:a16="http://schemas.microsoft.com/office/drawing/2014/main" id="{0C9EB200-93BB-54A2-8565-05ABE3D3DC34}"/>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1913659" y="34114015"/>
          <a:ext cx="7456770" cy="11804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76200</xdr:colOff>
      <xdr:row>35</xdr:row>
      <xdr:rowOff>1180574</xdr:rowOff>
    </xdr:from>
    <xdr:to>
      <xdr:col>16</xdr:col>
      <xdr:colOff>57150</xdr:colOff>
      <xdr:row>35</xdr:row>
      <xdr:rowOff>2759188</xdr:rowOff>
    </xdr:to>
    <xdr:pic>
      <xdr:nvPicPr>
        <xdr:cNvPr id="3" name="Imagen 2">
          <a:extLst>
            <a:ext uri="{FF2B5EF4-FFF2-40B4-BE49-F238E27FC236}">
              <a16:creationId xmlns:a16="http://schemas.microsoft.com/office/drawing/2014/main" id="{EBAC0621-B96B-5739-8567-594D91304FF2}"/>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943100" y="30298499"/>
          <a:ext cx="7305675" cy="15786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228600</xdr:colOff>
      <xdr:row>0</xdr:row>
      <xdr:rowOff>123825</xdr:rowOff>
    </xdr:from>
    <xdr:to>
      <xdr:col>6</xdr:col>
      <xdr:colOff>114300</xdr:colOff>
      <xdr:row>1</xdr:row>
      <xdr:rowOff>2424</xdr:rowOff>
    </xdr:to>
    <xdr:pic>
      <xdr:nvPicPr>
        <xdr:cNvPr id="6" name="Imagen 5">
          <a:extLst>
            <a:ext uri="{FF2B5EF4-FFF2-40B4-BE49-F238E27FC236}">
              <a16:creationId xmlns:a16="http://schemas.microsoft.com/office/drawing/2014/main" id="{07A95BE6-2804-62BF-6C90-4BCCB420BEC2}"/>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719" t="17748" r="5943" b="17765"/>
        <a:stretch/>
      </xdr:blipFill>
      <xdr:spPr>
        <a:xfrm>
          <a:off x="533400" y="123825"/>
          <a:ext cx="3581400" cy="115494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C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gacarrionb@minambiente.gov.co"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20" t="s">
        <v>0</v>
      </c>
      <c r="D2" s="22" t="s">
        <v>1</v>
      </c>
    </row>
    <row r="3" spans="2:4" x14ac:dyDescent="0.2">
      <c r="B3" s="20" t="s">
        <v>2</v>
      </c>
      <c r="D3" s="22" t="s">
        <v>3</v>
      </c>
    </row>
    <row r="4" spans="2:4" x14ac:dyDescent="0.2">
      <c r="B4" s="20" t="s">
        <v>4</v>
      </c>
      <c r="D4" s="22" t="s">
        <v>5</v>
      </c>
    </row>
    <row r="5" spans="2:4" x14ac:dyDescent="0.2">
      <c r="B5" s="20" t="s">
        <v>6</v>
      </c>
      <c r="D5" s="22" t="s">
        <v>7</v>
      </c>
    </row>
    <row r="6" spans="2:4" x14ac:dyDescent="0.2">
      <c r="B6" s="19" t="s">
        <v>8</v>
      </c>
      <c r="D6" s="22" t="s">
        <v>9</v>
      </c>
    </row>
    <row r="7" spans="2:4" x14ac:dyDescent="0.2">
      <c r="B7" s="19" t="s">
        <v>10</v>
      </c>
      <c r="D7" s="22" t="s">
        <v>11</v>
      </c>
    </row>
    <row r="8" spans="2:4" x14ac:dyDescent="0.2">
      <c r="B8" s="19" t="s">
        <v>12</v>
      </c>
      <c r="D8" s="22" t="s">
        <v>13</v>
      </c>
    </row>
    <row r="9" spans="2:4" x14ac:dyDescent="0.2">
      <c r="B9" s="19" t="s">
        <v>14</v>
      </c>
      <c r="D9" s="22" t="s">
        <v>15</v>
      </c>
    </row>
    <row r="10" spans="2:4" x14ac:dyDescent="0.2">
      <c r="D10" s="22" t="s">
        <v>16</v>
      </c>
    </row>
    <row r="11" spans="2:4" x14ac:dyDescent="0.2">
      <c r="B11" s="18" t="s">
        <v>17</v>
      </c>
      <c r="D11" s="22" t="s">
        <v>18</v>
      </c>
    </row>
    <row r="12" spans="2:4" x14ac:dyDescent="0.2">
      <c r="B12" s="18" t="s">
        <v>19</v>
      </c>
      <c r="D12" s="22" t="s">
        <v>20</v>
      </c>
    </row>
    <row r="13" spans="2:4" x14ac:dyDescent="0.2">
      <c r="B13" s="18" t="s">
        <v>21</v>
      </c>
      <c r="D13" s="22" t="s">
        <v>22</v>
      </c>
    </row>
    <row r="14" spans="2:4" x14ac:dyDescent="0.2">
      <c r="B14" s="18" t="s">
        <v>23</v>
      </c>
      <c r="D14" s="22" t="s">
        <v>24</v>
      </c>
    </row>
    <row r="15" spans="2:4" x14ac:dyDescent="0.2">
      <c r="B15" s="18" t="s">
        <v>25</v>
      </c>
      <c r="D15" s="22" t="s">
        <v>26</v>
      </c>
    </row>
    <row r="16" spans="2:4" x14ac:dyDescent="0.2">
      <c r="B16" s="18" t="s">
        <v>27</v>
      </c>
      <c r="D16" s="22" t="s">
        <v>28</v>
      </c>
    </row>
    <row r="17" spans="2:4" x14ac:dyDescent="0.2">
      <c r="B17" s="18" t="s">
        <v>29</v>
      </c>
      <c r="D17" s="22" t="s">
        <v>30</v>
      </c>
    </row>
    <row r="18" spans="2:4" x14ac:dyDescent="0.2">
      <c r="B18" s="18" t="s">
        <v>31</v>
      </c>
      <c r="D18" s="22" t="s">
        <v>32</v>
      </c>
    </row>
    <row r="19" spans="2:4" x14ac:dyDescent="0.2">
      <c r="B19" s="18" t="s">
        <v>33</v>
      </c>
      <c r="D19" s="22" t="s">
        <v>34</v>
      </c>
    </row>
    <row r="21" spans="2:4" x14ac:dyDescent="0.2">
      <c r="B21" s="21" t="s">
        <v>35</v>
      </c>
      <c r="D21" s="23" t="s">
        <v>36</v>
      </c>
    </row>
    <row r="22" spans="2:4" x14ac:dyDescent="0.2">
      <c r="B22" s="21" t="s">
        <v>37</v>
      </c>
      <c r="D22" s="23" t="s">
        <v>38</v>
      </c>
    </row>
    <row r="23" spans="2:4" x14ac:dyDescent="0.2">
      <c r="B23" s="21" t="s">
        <v>39</v>
      </c>
      <c r="D23" s="23" t="s">
        <v>40</v>
      </c>
    </row>
    <row r="24" spans="2:4" x14ac:dyDescent="0.2">
      <c r="B24" s="21" t="s">
        <v>41</v>
      </c>
      <c r="D24" s="23" t="s">
        <v>42</v>
      </c>
    </row>
    <row r="25" spans="2:4" x14ac:dyDescent="0.2">
      <c r="B25" s="21" t="s">
        <v>43</v>
      </c>
      <c r="D25" s="23" t="s">
        <v>44</v>
      </c>
    </row>
    <row r="26" spans="2:4" x14ac:dyDescent="0.2">
      <c r="B26" s="21" t="s">
        <v>45</v>
      </c>
      <c r="D26" s="23" t="s">
        <v>46</v>
      </c>
    </row>
    <row r="27" spans="2:4" x14ac:dyDescent="0.2">
      <c r="B27" s="21" t="s">
        <v>47</v>
      </c>
      <c r="D27" s="23" t="s">
        <v>48</v>
      </c>
    </row>
    <row r="28" spans="2:4" x14ac:dyDescent="0.2">
      <c r="B28" s="21" t="s">
        <v>49</v>
      </c>
    </row>
    <row r="29" spans="2:4" x14ac:dyDescent="0.2">
      <c r="B29" s="21" t="s">
        <v>50</v>
      </c>
      <c r="D29" s="20" t="s">
        <v>51</v>
      </c>
    </row>
    <row r="30" spans="2:4" x14ac:dyDescent="0.2">
      <c r="B30" s="21" t="s">
        <v>52</v>
      </c>
      <c r="D30" s="20" t="s">
        <v>53</v>
      </c>
    </row>
    <row r="31" spans="2:4" x14ac:dyDescent="0.2">
      <c r="B31" s="21" t="s">
        <v>54</v>
      </c>
      <c r="D31" s="20" t="s">
        <v>55</v>
      </c>
    </row>
    <row r="32" spans="2:4" x14ac:dyDescent="0.2">
      <c r="B32" s="21" t="s">
        <v>56</v>
      </c>
      <c r="D32" s="20" t="s">
        <v>57</v>
      </c>
    </row>
    <row r="33" spans="2:4" x14ac:dyDescent="0.2">
      <c r="B33" s="21" t="s">
        <v>58</v>
      </c>
      <c r="D33" s="20" t="s">
        <v>59</v>
      </c>
    </row>
    <row r="34" spans="2:4" x14ac:dyDescent="0.2">
      <c r="D34" s="20" t="s">
        <v>60</v>
      </c>
    </row>
    <row r="35" spans="2:4" x14ac:dyDescent="0.2">
      <c r="B35" s="21" t="s">
        <v>61</v>
      </c>
      <c r="D35" s="20" t="s">
        <v>58</v>
      </c>
    </row>
    <row r="36" spans="2:4" x14ac:dyDescent="0.2">
      <c r="B36" s="48" t="s">
        <v>62</v>
      </c>
    </row>
    <row r="37" spans="2:4" x14ac:dyDescent="0.2">
      <c r="B37" s="48" t="s">
        <v>63</v>
      </c>
      <c r="D37" s="49" t="s">
        <v>64</v>
      </c>
    </row>
    <row r="38" spans="2:4" x14ac:dyDescent="0.2">
      <c r="B38" s="48" t="s">
        <v>65</v>
      </c>
      <c r="D38" s="49" t="s">
        <v>66</v>
      </c>
    </row>
    <row r="39" spans="2:4" x14ac:dyDescent="0.2">
      <c r="B39" s="48" t="s">
        <v>67</v>
      </c>
      <c r="D39" s="49" t="s">
        <v>68</v>
      </c>
    </row>
    <row r="40" spans="2:4" x14ac:dyDescent="0.2">
      <c r="B40" s="48" t="s">
        <v>69</v>
      </c>
      <c r="D40" s="49"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topLeftCell="A25" zoomScale="115" zoomScaleNormal="115" workbookViewId="0">
      <selection activeCell="D30" sqref="D30:K30"/>
    </sheetView>
  </sheetViews>
  <sheetFormatPr baseColWidth="10" defaultColWidth="11.42578125"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6" customWidth="1"/>
    <col min="30" max="48" width="11.5703125" style="26"/>
  </cols>
  <sheetData>
    <row r="1" spans="2:48" s="1" customFormat="1" ht="37.5" customHeight="1" x14ac:dyDescent="0.2">
      <c r="B1" s="278" t="s">
        <v>70</v>
      </c>
      <c r="C1" s="279"/>
      <c r="D1" s="282" t="s">
        <v>71</v>
      </c>
      <c r="E1" s="283"/>
      <c r="F1" s="283"/>
      <c r="G1" s="283"/>
      <c r="H1" s="283"/>
      <c r="I1" s="283"/>
      <c r="J1" s="283"/>
      <c r="K1" s="283"/>
      <c r="L1" s="283"/>
      <c r="M1" s="283"/>
      <c r="N1" s="284"/>
      <c r="O1" s="285"/>
      <c r="P1" s="286"/>
      <c r="Q1" s="287"/>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row>
    <row r="2" spans="2:48" s="1" customFormat="1" ht="17.25" customHeight="1" x14ac:dyDescent="0.2">
      <c r="B2" s="280"/>
      <c r="C2" s="281"/>
      <c r="D2" s="291" t="s">
        <v>72</v>
      </c>
      <c r="E2" s="292"/>
      <c r="F2" s="292"/>
      <c r="G2" s="292"/>
      <c r="H2" s="292"/>
      <c r="I2" s="292"/>
      <c r="J2" s="292"/>
      <c r="K2" s="292"/>
      <c r="L2" s="292"/>
      <c r="M2" s="292"/>
      <c r="N2" s="293"/>
      <c r="O2" s="288"/>
      <c r="P2" s="289"/>
      <c r="Q2" s="290"/>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row>
    <row r="3" spans="2:48" s="1" customFormat="1" ht="17.25" customHeight="1" x14ac:dyDescent="0.2">
      <c r="B3" s="294" t="s">
        <v>73</v>
      </c>
      <c r="C3" s="295"/>
      <c r="D3" s="294" t="s">
        <v>74</v>
      </c>
      <c r="E3" s="296"/>
      <c r="F3" s="296"/>
      <c r="G3" s="296"/>
      <c r="H3" s="296"/>
      <c r="I3" s="296"/>
      <c r="J3" s="296"/>
      <c r="K3" s="296"/>
      <c r="L3" s="296"/>
      <c r="M3" s="296"/>
      <c r="N3" s="295"/>
      <c r="O3" s="294" t="s">
        <v>75</v>
      </c>
      <c r="P3" s="296"/>
      <c r="Q3" s="295"/>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row>
    <row r="4" spans="2:48" s="2" customFormat="1" ht="4.5" customHeight="1" x14ac:dyDescent="0.2">
      <c r="B4" s="58"/>
      <c r="C4" s="59"/>
      <c r="D4" s="59"/>
      <c r="E4" s="59"/>
      <c r="F4" s="59"/>
      <c r="G4" s="59"/>
      <c r="H4" s="59"/>
      <c r="I4" s="59"/>
      <c r="J4" s="59"/>
      <c r="K4" s="59"/>
      <c r="L4" s="59"/>
      <c r="M4" s="59"/>
      <c r="N4" s="59"/>
      <c r="O4" s="59"/>
      <c r="P4" s="59"/>
      <c r="Q4" s="60"/>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row>
    <row r="5" spans="2:48" ht="24.75" customHeight="1" x14ac:dyDescent="0.2">
      <c r="B5" s="297" t="s">
        <v>76</v>
      </c>
      <c r="C5" s="298"/>
      <c r="D5" s="298"/>
      <c r="E5" s="298"/>
      <c r="F5" s="298"/>
      <c r="G5" s="298"/>
      <c r="H5" s="298"/>
      <c r="I5" s="298"/>
      <c r="J5" s="298"/>
      <c r="K5" s="298"/>
      <c r="L5" s="298"/>
      <c r="M5" s="298"/>
      <c r="N5" s="298"/>
      <c r="O5" s="298"/>
      <c r="P5" s="298"/>
      <c r="Q5" s="299"/>
    </row>
    <row r="6" spans="2:48" s="2" customFormat="1" ht="4.5" customHeight="1" x14ac:dyDescent="0.2">
      <c r="B6" s="61"/>
      <c r="C6" s="62"/>
      <c r="D6" s="62"/>
      <c r="E6" s="62"/>
      <c r="F6" s="62"/>
      <c r="G6" s="62"/>
      <c r="H6" s="62"/>
      <c r="I6" s="62"/>
      <c r="J6" s="62"/>
      <c r="K6" s="62"/>
      <c r="L6" s="62"/>
      <c r="M6" s="62"/>
      <c r="N6" s="62"/>
      <c r="O6" s="62"/>
      <c r="P6" s="62"/>
      <c r="Q6" s="63"/>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row>
    <row r="7" spans="2:48" ht="5.0999999999999996" customHeight="1" x14ac:dyDescent="0.2">
      <c r="B7" s="340"/>
      <c r="C7" s="340"/>
      <c r="D7" s="340"/>
      <c r="E7" s="340"/>
      <c r="F7" s="340"/>
      <c r="G7" s="340"/>
      <c r="H7" s="340"/>
      <c r="I7" s="340"/>
      <c r="J7" s="340"/>
      <c r="K7" s="340"/>
      <c r="L7" s="340"/>
      <c r="M7" s="340"/>
      <c r="N7" s="340"/>
      <c r="O7" s="340"/>
      <c r="P7" s="340"/>
      <c r="Q7" s="340"/>
    </row>
    <row r="8" spans="2:48" ht="40.5" customHeight="1" x14ac:dyDescent="0.2">
      <c r="B8" s="269" t="s">
        <v>77</v>
      </c>
      <c r="C8" s="270"/>
      <c r="D8" s="271" t="s">
        <v>78</v>
      </c>
      <c r="E8" s="272"/>
      <c r="F8" s="272"/>
      <c r="G8" s="272"/>
      <c r="H8" s="272"/>
      <c r="I8" s="272"/>
      <c r="J8" s="272"/>
      <c r="K8" s="272"/>
      <c r="L8" s="272"/>
      <c r="M8" s="272"/>
      <c r="N8" s="272"/>
      <c r="O8" s="272"/>
      <c r="P8" s="272"/>
      <c r="Q8" s="273"/>
    </row>
    <row r="9" spans="2:48" ht="40.5" customHeight="1" x14ac:dyDescent="0.2">
      <c r="B9" s="269" t="s">
        <v>79</v>
      </c>
      <c r="C9" s="270"/>
      <c r="D9" s="271" t="s">
        <v>80</v>
      </c>
      <c r="E9" s="272"/>
      <c r="F9" s="272"/>
      <c r="G9" s="272"/>
      <c r="H9" s="272"/>
      <c r="I9" s="272"/>
      <c r="J9" s="272"/>
      <c r="K9" s="272"/>
      <c r="L9" s="272"/>
      <c r="M9" s="272"/>
      <c r="N9" s="272"/>
      <c r="O9" s="272"/>
      <c r="P9" s="272"/>
      <c r="Q9" s="273"/>
    </row>
    <row r="10" spans="2:48" ht="40.5" customHeight="1" x14ac:dyDescent="0.2">
      <c r="B10" s="269" t="s">
        <v>81</v>
      </c>
      <c r="C10" s="270"/>
      <c r="D10" s="271" t="s">
        <v>82</v>
      </c>
      <c r="E10" s="272"/>
      <c r="F10" s="272"/>
      <c r="G10" s="272"/>
      <c r="H10" s="272"/>
      <c r="I10" s="272"/>
      <c r="J10" s="272"/>
      <c r="K10" s="272"/>
      <c r="L10" s="272"/>
      <c r="M10" s="272"/>
      <c r="N10" s="272"/>
      <c r="O10" s="272"/>
      <c r="P10" s="272"/>
      <c r="Q10" s="273"/>
    </row>
    <row r="11" spans="2:48" ht="40.5" customHeight="1" x14ac:dyDescent="0.2">
      <c r="B11" s="269" t="s">
        <v>83</v>
      </c>
      <c r="C11" s="270"/>
      <c r="D11" s="271" t="s">
        <v>84</v>
      </c>
      <c r="E11" s="272"/>
      <c r="F11" s="272"/>
      <c r="G11" s="272"/>
      <c r="H11" s="272"/>
      <c r="I11" s="272"/>
      <c r="J11" s="272"/>
      <c r="K11" s="272"/>
      <c r="L11" s="272"/>
      <c r="M11" s="272"/>
      <c r="N11" s="272"/>
      <c r="O11" s="272"/>
      <c r="P11" s="272"/>
      <c r="Q11" s="273"/>
    </row>
    <row r="12" spans="2:48" ht="40.5" customHeight="1" x14ac:dyDescent="0.2">
      <c r="B12" s="269" t="s">
        <v>85</v>
      </c>
      <c r="C12" s="270"/>
      <c r="D12" s="271" t="s">
        <v>86</v>
      </c>
      <c r="E12" s="272"/>
      <c r="F12" s="272"/>
      <c r="G12" s="272"/>
      <c r="H12" s="272"/>
      <c r="I12" s="272"/>
      <c r="J12" s="272"/>
      <c r="K12" s="272"/>
      <c r="L12" s="272"/>
      <c r="M12" s="272"/>
      <c r="N12" s="272"/>
      <c r="O12" s="272"/>
      <c r="P12" s="272"/>
      <c r="Q12" s="273"/>
    </row>
    <row r="13" spans="2:48" s="2" customFormat="1" ht="4.5" customHeight="1" x14ac:dyDescent="0.2">
      <c r="B13" s="58"/>
      <c r="C13" s="59"/>
      <c r="D13" s="59"/>
      <c r="E13" s="59"/>
      <c r="F13" s="59"/>
      <c r="G13" s="59"/>
      <c r="H13" s="59"/>
      <c r="I13" s="59"/>
      <c r="J13" s="59"/>
      <c r="K13" s="59"/>
      <c r="L13" s="59"/>
      <c r="M13" s="59"/>
      <c r="N13" s="59"/>
      <c r="O13" s="59"/>
      <c r="P13" s="59"/>
      <c r="Q13" s="60"/>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row>
    <row r="14" spans="2:48" ht="24.75" customHeight="1" x14ac:dyDescent="0.2">
      <c r="B14" s="297" t="s">
        <v>87</v>
      </c>
      <c r="C14" s="298"/>
      <c r="D14" s="298"/>
      <c r="E14" s="298"/>
      <c r="F14" s="298"/>
      <c r="G14" s="298"/>
      <c r="H14" s="298"/>
      <c r="I14" s="298"/>
      <c r="J14" s="298"/>
      <c r="K14" s="298"/>
      <c r="L14" s="298"/>
      <c r="M14" s="298"/>
      <c r="N14" s="298"/>
      <c r="O14" s="298"/>
      <c r="P14" s="298"/>
      <c r="Q14" s="299"/>
    </row>
    <row r="15" spans="2:48" s="2" customFormat="1" ht="4.5" customHeight="1" x14ac:dyDescent="0.2">
      <c r="B15" s="61"/>
      <c r="C15" s="62"/>
      <c r="D15" s="62"/>
      <c r="E15" s="62"/>
      <c r="F15" s="62"/>
      <c r="G15" s="62"/>
      <c r="H15" s="62"/>
      <c r="I15" s="62"/>
      <c r="J15" s="62"/>
      <c r="K15" s="62"/>
      <c r="L15" s="62"/>
      <c r="M15" s="62"/>
      <c r="N15" s="62"/>
      <c r="O15" s="62"/>
      <c r="P15" s="62"/>
      <c r="Q15" s="63"/>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row>
    <row r="16" spans="2:48" ht="40.5" customHeight="1" x14ac:dyDescent="0.2">
      <c r="B16" s="269" t="s">
        <v>88</v>
      </c>
      <c r="C16" s="270"/>
      <c r="D16" s="308" t="s">
        <v>89</v>
      </c>
      <c r="E16" s="309"/>
      <c r="F16" s="309"/>
      <c r="G16" s="309"/>
      <c r="H16" s="309"/>
      <c r="I16" s="309"/>
      <c r="J16" s="309"/>
      <c r="K16" s="310"/>
      <c r="L16" s="300" t="s">
        <v>90</v>
      </c>
      <c r="M16" s="301"/>
      <c r="N16" s="304" t="s">
        <v>91</v>
      </c>
      <c r="O16" s="304"/>
      <c r="P16" s="304"/>
      <c r="Q16" s="305"/>
    </row>
    <row r="17" spans="2:48" ht="40.5" customHeight="1" x14ac:dyDescent="0.2">
      <c r="B17" s="269" t="s">
        <v>92</v>
      </c>
      <c r="C17" s="270"/>
      <c r="D17" s="311" t="s">
        <v>93</v>
      </c>
      <c r="E17" s="312"/>
      <c r="F17" s="312"/>
      <c r="G17" s="312"/>
      <c r="H17" s="312"/>
      <c r="I17" s="312"/>
      <c r="J17" s="312"/>
      <c r="K17" s="312"/>
      <c r="L17" s="312"/>
      <c r="M17" s="312"/>
      <c r="N17" s="312"/>
      <c r="O17" s="312"/>
      <c r="P17" s="312"/>
      <c r="Q17" s="313"/>
    </row>
    <row r="18" spans="2:48" ht="40.5" customHeight="1" x14ac:dyDescent="0.2">
      <c r="B18" s="269" t="s">
        <v>94</v>
      </c>
      <c r="C18" s="270"/>
      <c r="D18" s="311" t="s">
        <v>95</v>
      </c>
      <c r="E18" s="312"/>
      <c r="F18" s="312"/>
      <c r="G18" s="312"/>
      <c r="H18" s="312"/>
      <c r="I18" s="312"/>
      <c r="J18" s="312"/>
      <c r="K18" s="312"/>
      <c r="L18" s="312"/>
      <c r="M18" s="312"/>
      <c r="N18" s="312"/>
      <c r="O18" s="312"/>
      <c r="P18" s="312"/>
      <c r="Q18" s="313"/>
    </row>
    <row r="19" spans="2:48" ht="182.25" customHeight="1" x14ac:dyDescent="0.2">
      <c r="B19" s="269" t="s">
        <v>96</v>
      </c>
      <c r="C19" s="270"/>
      <c r="D19" s="321" t="s">
        <v>97</v>
      </c>
      <c r="E19" s="322"/>
      <c r="F19" s="322"/>
      <c r="G19" s="303" t="s">
        <v>98</v>
      </c>
      <c r="H19" s="303"/>
      <c r="I19" s="319" t="s">
        <v>99</v>
      </c>
      <c r="J19" s="319"/>
      <c r="K19" s="319"/>
      <c r="L19" s="303" t="s">
        <v>100</v>
      </c>
      <c r="M19" s="303"/>
      <c r="N19" s="303"/>
      <c r="O19" s="319" t="s">
        <v>101</v>
      </c>
      <c r="P19" s="319"/>
      <c r="Q19" s="320"/>
      <c r="AT19"/>
      <c r="AU19"/>
      <c r="AV19"/>
    </row>
    <row r="20" spans="2:48" ht="40.5" customHeight="1" x14ac:dyDescent="0.2">
      <c r="B20" s="269" t="s">
        <v>102</v>
      </c>
      <c r="C20" s="270"/>
      <c r="D20" s="314" t="s">
        <v>103</v>
      </c>
      <c r="E20" s="315"/>
      <c r="F20" s="315"/>
      <c r="G20" s="315"/>
      <c r="H20" s="315"/>
      <c r="I20" s="316"/>
      <c r="J20" s="317" t="s">
        <v>104</v>
      </c>
      <c r="K20" s="318"/>
      <c r="L20" s="318"/>
      <c r="M20" s="315" t="s">
        <v>105</v>
      </c>
      <c r="N20" s="315"/>
      <c r="O20" s="315"/>
      <c r="P20" s="315"/>
      <c r="Q20" s="316"/>
    </row>
    <row r="21" spans="2:48" ht="40.5" customHeight="1" x14ac:dyDescent="0.2">
      <c r="B21" s="269" t="s">
        <v>106</v>
      </c>
      <c r="C21" s="270"/>
      <c r="D21" s="311" t="s">
        <v>107</v>
      </c>
      <c r="E21" s="312"/>
      <c r="F21" s="312"/>
      <c r="G21" s="312"/>
      <c r="H21" s="312"/>
      <c r="I21" s="312"/>
      <c r="J21" s="312"/>
      <c r="K21" s="313"/>
      <c r="L21" s="302" t="s">
        <v>108</v>
      </c>
      <c r="M21" s="303"/>
      <c r="N21" s="303"/>
      <c r="O21" s="306" t="s">
        <v>109</v>
      </c>
      <c r="P21" s="306"/>
      <c r="Q21" s="307"/>
    </row>
    <row r="22" spans="2:48" ht="44.25" customHeight="1" x14ac:dyDescent="0.2">
      <c r="B22" s="269" t="s">
        <v>110</v>
      </c>
      <c r="C22" s="270"/>
      <c r="D22" s="311" t="s">
        <v>111</v>
      </c>
      <c r="E22" s="312"/>
      <c r="F22" s="312"/>
      <c r="G22" s="312"/>
      <c r="H22" s="312"/>
      <c r="I22" s="312"/>
      <c r="J22" s="312"/>
      <c r="K22" s="312"/>
      <c r="L22" s="312"/>
      <c r="M22" s="312"/>
      <c r="N22" s="312"/>
      <c r="O22" s="312"/>
      <c r="P22" s="312"/>
      <c r="Q22" s="313"/>
    </row>
    <row r="23" spans="2:48" ht="40.5" customHeight="1" x14ac:dyDescent="0.2">
      <c r="B23" s="269" t="s">
        <v>112</v>
      </c>
      <c r="C23" s="270"/>
      <c r="D23" s="271" t="s">
        <v>113</v>
      </c>
      <c r="E23" s="272"/>
      <c r="F23" s="272"/>
      <c r="G23" s="273"/>
      <c r="H23" s="300" t="s">
        <v>114</v>
      </c>
      <c r="I23" s="301"/>
      <c r="J23" s="272" t="s">
        <v>115</v>
      </c>
      <c r="K23" s="272"/>
      <c r="L23" s="273"/>
      <c r="M23" s="302" t="s">
        <v>116</v>
      </c>
      <c r="N23" s="303"/>
      <c r="O23" s="306" t="s">
        <v>117</v>
      </c>
      <c r="P23" s="306"/>
      <c r="Q23" s="307"/>
    </row>
    <row r="24" spans="2:48" ht="68.650000000000006" customHeight="1" x14ac:dyDescent="0.2">
      <c r="B24" s="269" t="s">
        <v>118</v>
      </c>
      <c r="C24" s="270"/>
      <c r="D24" s="271" t="s">
        <v>119</v>
      </c>
      <c r="E24" s="272"/>
      <c r="F24" s="272"/>
      <c r="G24" s="272"/>
      <c r="H24" s="272"/>
      <c r="I24" s="272"/>
      <c r="J24" s="272"/>
      <c r="K24" s="272"/>
      <c r="L24" s="272"/>
      <c r="M24" s="272"/>
      <c r="N24" s="272"/>
      <c r="O24" s="272"/>
      <c r="P24" s="272"/>
      <c r="Q24" s="273"/>
    </row>
    <row r="25" spans="2:48" ht="40.5" customHeight="1" x14ac:dyDescent="0.2">
      <c r="B25" s="269" t="s">
        <v>120</v>
      </c>
      <c r="C25" s="270"/>
      <c r="D25" s="271" t="s">
        <v>121</v>
      </c>
      <c r="E25" s="272"/>
      <c r="F25" s="272"/>
      <c r="G25" s="272"/>
      <c r="H25" s="272"/>
      <c r="I25" s="272"/>
      <c r="J25" s="272"/>
      <c r="K25" s="272"/>
      <c r="L25" s="272"/>
      <c r="M25" s="272"/>
      <c r="N25" s="272"/>
      <c r="O25" s="272"/>
      <c r="P25" s="272"/>
      <c r="Q25" s="273"/>
    </row>
    <row r="26" spans="2:48" ht="20.25" customHeight="1" x14ac:dyDescent="0.2">
      <c r="B26" s="274" t="s">
        <v>122</v>
      </c>
      <c r="C26" s="275"/>
      <c r="D26" s="375" t="s">
        <v>123</v>
      </c>
      <c r="E26" s="376"/>
      <c r="F26" s="376"/>
      <c r="G26" s="379" t="s">
        <v>124</v>
      </c>
      <c r="H26" s="325"/>
      <c r="I26" s="54" t="s">
        <v>125</v>
      </c>
      <c r="J26" s="302" t="s">
        <v>126</v>
      </c>
      <c r="K26" s="323"/>
      <c r="L26" s="324" t="s">
        <v>127</v>
      </c>
      <c r="M26" s="325"/>
      <c r="N26" s="328" t="s">
        <v>128</v>
      </c>
      <c r="O26" s="329"/>
      <c r="P26" s="329"/>
      <c r="Q26" s="330"/>
    </row>
    <row r="27" spans="2:48" ht="21.75" customHeight="1" x14ac:dyDescent="0.2">
      <c r="B27" s="276"/>
      <c r="C27" s="277"/>
      <c r="D27" s="377"/>
      <c r="E27" s="378"/>
      <c r="F27" s="378"/>
      <c r="G27" s="380"/>
      <c r="H27" s="327"/>
      <c r="I27" s="9"/>
      <c r="J27" s="334"/>
      <c r="K27" s="335"/>
      <c r="L27" s="326"/>
      <c r="M27" s="327"/>
      <c r="N27" s="331"/>
      <c r="O27" s="332"/>
      <c r="P27" s="332"/>
      <c r="Q27" s="333"/>
    </row>
    <row r="28" spans="2:48" ht="33.75" customHeight="1" x14ac:dyDescent="0.2">
      <c r="B28" s="269" t="s">
        <v>129</v>
      </c>
      <c r="C28" s="270"/>
      <c r="D28" s="271" t="s">
        <v>130</v>
      </c>
      <c r="E28" s="272"/>
      <c r="F28" s="272"/>
      <c r="G28" s="272"/>
      <c r="H28" s="272"/>
      <c r="I28" s="272"/>
      <c r="J28" s="272"/>
      <c r="K28" s="272"/>
      <c r="L28" s="272"/>
      <c r="M28" s="272"/>
      <c r="N28" s="272"/>
      <c r="O28" s="272"/>
      <c r="P28" s="272"/>
      <c r="Q28" s="273"/>
    </row>
    <row r="29" spans="2:48" ht="40.5" customHeight="1" x14ac:dyDescent="0.2">
      <c r="B29" s="269" t="s">
        <v>131</v>
      </c>
      <c r="C29" s="270"/>
      <c r="D29" s="314" t="s">
        <v>132</v>
      </c>
      <c r="E29" s="315"/>
      <c r="F29" s="315"/>
      <c r="G29" s="315"/>
      <c r="H29" s="315"/>
      <c r="I29" s="315"/>
      <c r="J29" s="315"/>
      <c r="K29" s="315"/>
      <c r="L29" s="315"/>
      <c r="M29" s="315"/>
      <c r="N29" s="315"/>
      <c r="O29" s="315"/>
      <c r="P29" s="315"/>
      <c r="Q29" s="316"/>
    </row>
    <row r="30" spans="2:48" ht="40.5" customHeight="1" x14ac:dyDescent="0.2">
      <c r="B30" s="269" t="s">
        <v>133</v>
      </c>
      <c r="C30" s="270"/>
      <c r="D30" s="314" t="s">
        <v>134</v>
      </c>
      <c r="E30" s="315"/>
      <c r="F30" s="315"/>
      <c r="G30" s="315"/>
      <c r="H30" s="315"/>
      <c r="I30" s="315"/>
      <c r="J30" s="315"/>
      <c r="K30" s="316"/>
      <c r="L30" s="300" t="s">
        <v>135</v>
      </c>
      <c r="M30" s="336"/>
      <c r="N30" s="337" t="s">
        <v>136</v>
      </c>
      <c r="O30" s="306"/>
      <c r="P30" s="306"/>
      <c r="Q30" s="307"/>
    </row>
    <row r="31" spans="2:48" ht="71.650000000000006" customHeight="1" x14ac:dyDescent="0.2">
      <c r="B31" s="269" t="s">
        <v>137</v>
      </c>
      <c r="C31" s="270"/>
      <c r="D31" s="271" t="s">
        <v>138</v>
      </c>
      <c r="E31" s="272"/>
      <c r="F31" s="272"/>
      <c r="G31" s="272"/>
      <c r="H31" s="272"/>
      <c r="I31" s="272"/>
      <c r="J31" s="272"/>
      <c r="K31" s="272"/>
      <c r="L31" s="272"/>
      <c r="M31" s="272"/>
      <c r="N31" s="272"/>
      <c r="O31" s="272"/>
      <c r="P31" s="272"/>
      <c r="Q31" s="273"/>
    </row>
    <row r="32" spans="2:48" ht="40.5" customHeight="1" x14ac:dyDescent="0.2">
      <c r="B32" s="269" t="s">
        <v>139</v>
      </c>
      <c r="C32" s="270"/>
      <c r="D32" s="271" t="s">
        <v>140</v>
      </c>
      <c r="E32" s="272"/>
      <c r="F32" s="272"/>
      <c r="G32" s="272"/>
      <c r="H32" s="272"/>
      <c r="I32" s="272"/>
      <c r="J32" s="272"/>
      <c r="K32" s="272"/>
      <c r="L32" s="272"/>
      <c r="M32" s="272"/>
      <c r="N32" s="272"/>
      <c r="O32" s="272"/>
      <c r="P32" s="272"/>
      <c r="Q32" s="273"/>
    </row>
    <row r="33" spans="2:48" ht="40.5" customHeight="1" x14ac:dyDescent="0.2">
      <c r="B33" s="269" t="s">
        <v>141</v>
      </c>
      <c r="C33" s="270"/>
      <c r="D33" s="271" t="s">
        <v>142</v>
      </c>
      <c r="E33" s="272"/>
      <c r="F33" s="272"/>
      <c r="G33" s="272"/>
      <c r="H33" s="272"/>
      <c r="I33" s="272"/>
      <c r="J33" s="272"/>
      <c r="K33" s="272"/>
      <c r="L33" s="272"/>
      <c r="M33" s="272"/>
      <c r="N33" s="272"/>
      <c r="O33" s="272"/>
      <c r="P33" s="272"/>
      <c r="Q33" s="273"/>
    </row>
    <row r="34" spans="2:48" ht="40.5" customHeight="1" x14ac:dyDescent="0.2">
      <c r="B34" s="269" t="s">
        <v>143</v>
      </c>
      <c r="C34" s="270"/>
      <c r="D34" s="271" t="s">
        <v>144</v>
      </c>
      <c r="E34" s="272"/>
      <c r="F34" s="272"/>
      <c r="G34" s="272"/>
      <c r="H34" s="272"/>
      <c r="I34" s="272"/>
      <c r="J34" s="272"/>
      <c r="K34" s="272"/>
      <c r="L34" s="272"/>
      <c r="M34" s="272"/>
      <c r="N34" s="272"/>
      <c r="O34" s="272"/>
      <c r="P34" s="272"/>
      <c r="Q34" s="273"/>
    </row>
    <row r="35" spans="2:48" s="2" customFormat="1" ht="4.5" customHeight="1" x14ac:dyDescent="0.2">
      <c r="B35" s="64"/>
      <c r="C35" s="65"/>
      <c r="D35" s="65"/>
      <c r="E35" s="65"/>
      <c r="F35" s="65"/>
      <c r="G35" s="65"/>
      <c r="H35" s="65"/>
      <c r="I35" s="65"/>
      <c r="J35" s="65"/>
      <c r="K35" s="65"/>
      <c r="L35" s="65"/>
      <c r="M35" s="65"/>
      <c r="N35" s="65"/>
      <c r="O35" s="65"/>
      <c r="P35" s="65"/>
      <c r="Q35" s="66"/>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row>
    <row r="36" spans="2:48" ht="24.75" customHeight="1" x14ac:dyDescent="0.2">
      <c r="B36" s="297" t="s">
        <v>145</v>
      </c>
      <c r="C36" s="298"/>
      <c r="D36" s="298"/>
      <c r="E36" s="298"/>
      <c r="F36" s="298"/>
      <c r="G36" s="298"/>
      <c r="H36" s="298"/>
      <c r="I36" s="298"/>
      <c r="J36" s="298"/>
      <c r="K36" s="298"/>
      <c r="L36" s="298"/>
      <c r="M36" s="298"/>
      <c r="N36" s="298"/>
      <c r="O36" s="298"/>
      <c r="P36" s="298"/>
      <c r="Q36" s="299"/>
    </row>
    <row r="37" spans="2:48" s="2" customFormat="1" ht="4.5" customHeight="1" x14ac:dyDescent="0.2">
      <c r="B37" s="61"/>
      <c r="C37" s="62"/>
      <c r="D37" s="62"/>
      <c r="E37" s="62"/>
      <c r="F37" s="62"/>
      <c r="G37" s="62"/>
      <c r="H37" s="62"/>
      <c r="I37" s="62"/>
      <c r="J37" s="62"/>
      <c r="K37" s="62"/>
      <c r="L37" s="62"/>
      <c r="M37" s="62"/>
      <c r="N37" s="62"/>
      <c r="O37" s="62"/>
      <c r="P37" s="62"/>
      <c r="Q37" s="63"/>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row>
    <row r="38" spans="2:48" ht="40.5" customHeight="1" x14ac:dyDescent="0.2">
      <c r="B38" s="269" t="s">
        <v>146</v>
      </c>
      <c r="C38" s="270"/>
      <c r="D38" s="371" t="s">
        <v>147</v>
      </c>
      <c r="E38" s="372"/>
      <c r="F38" s="372"/>
      <c r="G38" s="372"/>
      <c r="H38" s="372"/>
      <c r="I38" s="372"/>
      <c r="J38" s="372"/>
      <c r="K38" s="372"/>
      <c r="L38" s="372"/>
      <c r="M38" s="372"/>
      <c r="N38" s="372"/>
      <c r="O38" s="372"/>
      <c r="P38" s="372"/>
      <c r="Q38" s="373"/>
    </row>
    <row r="39" spans="2:48" ht="6.75" customHeight="1" x14ac:dyDescent="0.2">
      <c r="B39" s="274" t="s">
        <v>148</v>
      </c>
      <c r="C39" s="275"/>
      <c r="D39" s="10"/>
      <c r="E39" s="11"/>
      <c r="F39" s="11"/>
      <c r="G39" s="11"/>
      <c r="H39" s="11"/>
      <c r="I39" s="11"/>
      <c r="J39" s="11"/>
      <c r="K39" s="11"/>
      <c r="L39" s="11"/>
      <c r="M39" s="11"/>
      <c r="N39" s="11"/>
      <c r="O39" s="11"/>
      <c r="P39" s="27"/>
      <c r="Q39" s="28"/>
    </row>
    <row r="40" spans="2:48" ht="17.25" customHeight="1" x14ac:dyDescent="0.2">
      <c r="B40" s="346"/>
      <c r="C40" s="374"/>
      <c r="D40" s="13"/>
      <c r="E40" s="17" t="s">
        <v>149</v>
      </c>
      <c r="F40" s="17" t="s">
        <v>150</v>
      </c>
      <c r="G40" s="6"/>
      <c r="H40" s="17" t="s">
        <v>126</v>
      </c>
      <c r="I40" s="17" t="s">
        <v>150</v>
      </c>
      <c r="J40" s="6"/>
      <c r="K40" s="17" t="s">
        <v>126</v>
      </c>
      <c r="L40" s="17" t="s">
        <v>150</v>
      </c>
      <c r="M40" s="6"/>
      <c r="N40" s="17" t="s">
        <v>126</v>
      </c>
      <c r="O40" s="17" t="s">
        <v>150</v>
      </c>
      <c r="P40" s="29"/>
      <c r="Q40" s="30"/>
    </row>
    <row r="41" spans="2:48" ht="17.25" customHeight="1" x14ac:dyDescent="0.2">
      <c r="B41" s="346"/>
      <c r="C41" s="374"/>
      <c r="D41" s="13"/>
      <c r="E41" s="17">
        <v>2000</v>
      </c>
      <c r="F41" s="17"/>
      <c r="G41" s="6"/>
      <c r="H41" s="17">
        <v>2008</v>
      </c>
      <c r="I41" s="17"/>
      <c r="J41" s="6"/>
      <c r="K41" s="17">
        <v>2016</v>
      </c>
      <c r="L41" s="17"/>
      <c r="M41" s="6"/>
      <c r="N41" s="17">
        <v>2024</v>
      </c>
      <c r="O41" s="17"/>
      <c r="P41" s="29"/>
      <c r="Q41" s="30"/>
    </row>
    <row r="42" spans="2:48" ht="17.25" customHeight="1" x14ac:dyDescent="0.2">
      <c r="B42" s="346"/>
      <c r="C42" s="374"/>
      <c r="D42" s="13"/>
      <c r="E42" s="17">
        <v>2001</v>
      </c>
      <c r="F42" s="17"/>
      <c r="G42" s="6"/>
      <c r="H42" s="17">
        <v>2009</v>
      </c>
      <c r="I42" s="17"/>
      <c r="J42" s="6"/>
      <c r="K42" s="17">
        <v>2017</v>
      </c>
      <c r="L42" s="17"/>
      <c r="M42" s="6"/>
      <c r="N42" s="17">
        <v>2025</v>
      </c>
      <c r="O42" s="17"/>
      <c r="P42" s="29"/>
      <c r="Q42" s="30"/>
    </row>
    <row r="43" spans="2:48" ht="17.25" customHeight="1" x14ac:dyDescent="0.2">
      <c r="B43" s="346"/>
      <c r="C43" s="374"/>
      <c r="D43" s="13"/>
      <c r="E43" s="17">
        <v>2002</v>
      </c>
      <c r="F43" s="17"/>
      <c r="G43" s="6"/>
      <c r="H43" s="17">
        <v>2010</v>
      </c>
      <c r="I43" s="17"/>
      <c r="J43" s="6"/>
      <c r="K43" s="17">
        <v>2018</v>
      </c>
      <c r="L43" s="17"/>
      <c r="M43" s="6"/>
      <c r="N43" s="17">
        <v>2026</v>
      </c>
      <c r="O43" s="17"/>
      <c r="P43" s="29"/>
      <c r="Q43" s="30"/>
    </row>
    <row r="44" spans="2:48" ht="17.25" customHeight="1" x14ac:dyDescent="0.2">
      <c r="B44" s="346"/>
      <c r="C44" s="374"/>
      <c r="D44" s="13"/>
      <c r="E44" s="17">
        <v>2003</v>
      </c>
      <c r="F44" s="17"/>
      <c r="G44" s="6"/>
      <c r="H44" s="17">
        <v>2011</v>
      </c>
      <c r="I44" s="17"/>
      <c r="J44" s="6"/>
      <c r="K44" s="17">
        <v>2019</v>
      </c>
      <c r="L44" s="17"/>
      <c r="M44" s="6"/>
      <c r="N44" s="17">
        <v>2027</v>
      </c>
      <c r="O44" s="17"/>
      <c r="P44" s="29"/>
      <c r="Q44" s="30"/>
    </row>
    <row r="45" spans="2:48" ht="17.25" customHeight="1" x14ac:dyDescent="0.2">
      <c r="B45" s="346"/>
      <c r="C45" s="374"/>
      <c r="D45" s="13"/>
      <c r="E45" s="17">
        <v>2004</v>
      </c>
      <c r="F45" s="17"/>
      <c r="G45" s="6"/>
      <c r="H45" s="17">
        <v>2012</v>
      </c>
      <c r="I45" s="17"/>
      <c r="J45" s="6"/>
      <c r="K45" s="17">
        <v>2020</v>
      </c>
      <c r="L45" s="17"/>
      <c r="M45" s="6"/>
      <c r="N45" s="17">
        <v>2028</v>
      </c>
      <c r="O45" s="17"/>
      <c r="P45" s="29"/>
      <c r="Q45" s="30"/>
    </row>
    <row r="46" spans="2:48" ht="17.25" customHeight="1" x14ac:dyDescent="0.2">
      <c r="B46" s="346"/>
      <c r="C46" s="374"/>
      <c r="D46" s="13"/>
      <c r="E46" s="17">
        <v>2005</v>
      </c>
      <c r="F46" s="17"/>
      <c r="G46" s="6"/>
      <c r="H46" s="17">
        <v>2013</v>
      </c>
      <c r="I46" s="17"/>
      <c r="J46" s="6"/>
      <c r="K46" s="17">
        <v>2021</v>
      </c>
      <c r="L46" s="17"/>
      <c r="M46" s="6"/>
      <c r="N46" s="17">
        <v>2029</v>
      </c>
      <c r="O46" s="17"/>
      <c r="P46" s="29"/>
      <c r="Q46" s="30"/>
    </row>
    <row r="47" spans="2:48" ht="17.25" customHeight="1" x14ac:dyDescent="0.2">
      <c r="B47" s="346"/>
      <c r="C47" s="374"/>
      <c r="D47" s="13"/>
      <c r="E47" s="17">
        <v>2006</v>
      </c>
      <c r="F47" s="17"/>
      <c r="G47" s="6"/>
      <c r="H47" s="17">
        <v>2014</v>
      </c>
      <c r="I47" s="17"/>
      <c r="J47" s="6"/>
      <c r="K47" s="17">
        <v>2022</v>
      </c>
      <c r="L47" s="17"/>
      <c r="M47" s="6"/>
      <c r="N47" s="17">
        <v>2030</v>
      </c>
      <c r="O47" s="17"/>
      <c r="P47" s="29"/>
      <c r="Q47" s="30"/>
    </row>
    <row r="48" spans="2:48" ht="17.25" customHeight="1" x14ac:dyDescent="0.2">
      <c r="B48" s="346"/>
      <c r="C48" s="374"/>
      <c r="D48" s="13"/>
      <c r="E48" s="17">
        <v>2007</v>
      </c>
      <c r="F48" s="17"/>
      <c r="G48" s="6"/>
      <c r="H48" s="17">
        <v>2015</v>
      </c>
      <c r="I48" s="17"/>
      <c r="J48" s="6"/>
      <c r="K48" s="17">
        <v>2023</v>
      </c>
      <c r="L48" s="17"/>
      <c r="M48" s="6"/>
      <c r="N48" s="17">
        <v>2031</v>
      </c>
      <c r="O48" s="17"/>
      <c r="P48" s="29"/>
      <c r="Q48" s="30"/>
    </row>
    <row r="49" spans="2:48" ht="6.75" customHeight="1" x14ac:dyDescent="0.2">
      <c r="B49" s="276"/>
      <c r="C49" s="277"/>
      <c r="D49" s="15"/>
      <c r="E49" s="4"/>
      <c r="F49" s="7"/>
      <c r="G49" s="7"/>
      <c r="H49" s="7"/>
      <c r="I49" s="7"/>
      <c r="J49" s="7"/>
      <c r="K49" s="7"/>
      <c r="L49" s="8"/>
      <c r="M49" s="8"/>
      <c r="N49" s="7"/>
      <c r="O49" s="7"/>
      <c r="P49" s="31"/>
      <c r="Q49" s="32"/>
    </row>
    <row r="50" spans="2:48" ht="36" customHeight="1" x14ac:dyDescent="0.2">
      <c r="B50" s="269" t="s">
        <v>151</v>
      </c>
      <c r="C50" s="270"/>
      <c r="D50" s="271" t="s">
        <v>152</v>
      </c>
      <c r="E50" s="272"/>
      <c r="F50" s="272"/>
      <c r="G50" s="272"/>
      <c r="H50" s="272"/>
      <c r="I50" s="272"/>
      <c r="J50" s="272"/>
      <c r="K50" s="272"/>
      <c r="L50" s="272"/>
      <c r="M50" s="272"/>
      <c r="N50" s="272"/>
      <c r="O50" s="272"/>
      <c r="P50" s="272"/>
      <c r="Q50" s="273"/>
    </row>
    <row r="51" spans="2:48" ht="36" customHeight="1" x14ac:dyDescent="0.2">
      <c r="B51" s="269" t="s">
        <v>153</v>
      </c>
      <c r="C51" s="270"/>
      <c r="D51" s="271" t="s">
        <v>154</v>
      </c>
      <c r="E51" s="272"/>
      <c r="F51" s="272"/>
      <c r="G51" s="272"/>
      <c r="H51" s="272"/>
      <c r="I51" s="272"/>
      <c r="J51" s="272"/>
      <c r="K51" s="272"/>
      <c r="L51" s="272"/>
      <c r="M51" s="272"/>
      <c r="N51" s="272"/>
      <c r="O51" s="272"/>
      <c r="P51" s="272"/>
      <c r="Q51" s="273"/>
    </row>
    <row r="52" spans="2:48" s="2" customFormat="1" ht="4.5" customHeight="1" x14ac:dyDescent="0.2">
      <c r="B52" s="64"/>
      <c r="C52" s="65"/>
      <c r="D52" s="65"/>
      <c r="E52" s="65"/>
      <c r="F52" s="65"/>
      <c r="G52" s="65"/>
      <c r="H52" s="65"/>
      <c r="I52" s="65"/>
      <c r="J52" s="65"/>
      <c r="K52" s="65"/>
      <c r="L52" s="65"/>
      <c r="M52" s="65"/>
      <c r="N52" s="65"/>
      <c r="O52" s="65"/>
      <c r="P52" s="65"/>
      <c r="Q52" s="66"/>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row>
    <row r="53" spans="2:48" ht="24.75" customHeight="1" x14ac:dyDescent="0.2">
      <c r="B53" s="297" t="s">
        <v>155</v>
      </c>
      <c r="C53" s="298"/>
      <c r="D53" s="298"/>
      <c r="E53" s="298"/>
      <c r="F53" s="298"/>
      <c r="G53" s="298"/>
      <c r="H53" s="298"/>
      <c r="I53" s="298"/>
      <c r="J53" s="298"/>
      <c r="K53" s="298"/>
      <c r="L53" s="298"/>
      <c r="M53" s="298"/>
      <c r="N53" s="298"/>
      <c r="O53" s="298"/>
      <c r="P53" s="298"/>
      <c r="Q53" s="299"/>
    </row>
    <row r="54" spans="2:48" s="2" customFormat="1" ht="4.5" customHeight="1" x14ac:dyDescent="0.2">
      <c r="B54" s="61"/>
      <c r="C54" s="62"/>
      <c r="D54" s="62"/>
      <c r="E54" s="62"/>
      <c r="F54" s="62"/>
      <c r="G54" s="62"/>
      <c r="H54" s="62"/>
      <c r="I54" s="62"/>
      <c r="J54" s="62"/>
      <c r="K54" s="62"/>
      <c r="L54" s="62"/>
      <c r="M54" s="62"/>
      <c r="N54" s="62"/>
      <c r="O54" s="62"/>
      <c r="P54" s="62"/>
      <c r="Q54" s="63"/>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row>
    <row r="55" spans="2:48" ht="58.5" customHeight="1" x14ac:dyDescent="0.2">
      <c r="B55" s="359" t="s">
        <v>156</v>
      </c>
      <c r="C55" s="360"/>
      <c r="D55" s="360"/>
      <c r="E55" s="360"/>
      <c r="F55" s="360"/>
      <c r="G55" s="360"/>
      <c r="H55" s="360"/>
      <c r="I55" s="360"/>
      <c r="J55" s="360"/>
      <c r="K55" s="360"/>
      <c r="L55" s="360"/>
      <c r="M55" s="360"/>
      <c r="N55" s="360"/>
      <c r="O55" s="360"/>
      <c r="P55" s="360"/>
      <c r="Q55" s="361"/>
    </row>
    <row r="56" spans="2:48" s="2" customFormat="1" ht="4.5" customHeight="1" x14ac:dyDescent="0.2">
      <c r="B56" s="64"/>
      <c r="C56" s="65"/>
      <c r="D56" s="65"/>
      <c r="E56" s="65"/>
      <c r="F56" s="65"/>
      <c r="G56" s="65"/>
      <c r="H56" s="65"/>
      <c r="I56" s="65"/>
      <c r="J56" s="65"/>
      <c r="K56" s="65"/>
      <c r="L56" s="65"/>
      <c r="M56" s="65"/>
      <c r="N56" s="65"/>
      <c r="O56" s="65"/>
      <c r="P56" s="65"/>
      <c r="Q56" s="66"/>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row>
    <row r="57" spans="2:48" ht="24.75" customHeight="1" x14ac:dyDescent="0.2">
      <c r="B57" s="297" t="s">
        <v>157</v>
      </c>
      <c r="C57" s="298"/>
      <c r="D57" s="298"/>
      <c r="E57" s="298"/>
      <c r="F57" s="298"/>
      <c r="G57" s="298"/>
      <c r="H57" s="298"/>
      <c r="I57" s="298"/>
      <c r="J57" s="298"/>
      <c r="K57" s="298"/>
      <c r="L57" s="298"/>
      <c r="M57" s="298"/>
      <c r="N57" s="298"/>
      <c r="O57" s="298"/>
      <c r="P57" s="298"/>
      <c r="Q57" s="299"/>
    </row>
    <row r="58" spans="2:48" s="2" customFormat="1" ht="4.5" customHeight="1" x14ac:dyDescent="0.2">
      <c r="B58" s="61"/>
      <c r="C58" s="62"/>
      <c r="D58" s="62"/>
      <c r="E58" s="62"/>
      <c r="F58" s="62"/>
      <c r="G58" s="62"/>
      <c r="H58" s="62"/>
      <c r="I58" s="62"/>
      <c r="J58" s="62"/>
      <c r="K58" s="62"/>
      <c r="L58" s="62"/>
      <c r="M58" s="62"/>
      <c r="N58" s="62"/>
      <c r="O58" s="62"/>
      <c r="P58" s="62"/>
      <c r="Q58" s="63"/>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row>
    <row r="59" spans="2:48" ht="27" customHeight="1" x14ac:dyDescent="0.2">
      <c r="B59" s="274" t="s">
        <v>158</v>
      </c>
      <c r="C59" s="362"/>
      <c r="D59" s="363" t="s">
        <v>159</v>
      </c>
      <c r="E59" s="364"/>
      <c r="F59" s="365"/>
      <c r="G59" s="366"/>
      <c r="H59" s="366"/>
      <c r="I59" s="366"/>
      <c r="J59" s="367"/>
      <c r="K59" s="363" t="s">
        <v>1</v>
      </c>
      <c r="L59" s="368"/>
      <c r="M59" s="369"/>
      <c r="N59" s="366"/>
      <c r="O59" s="366"/>
      <c r="P59" s="366"/>
      <c r="Q59" s="370"/>
    </row>
    <row r="60" spans="2:48" ht="27" customHeight="1" x14ac:dyDescent="0.2">
      <c r="B60" s="346"/>
      <c r="C60" s="347"/>
      <c r="D60" s="350" t="s">
        <v>160</v>
      </c>
      <c r="E60" s="351"/>
      <c r="F60" s="352"/>
      <c r="G60" s="353"/>
      <c r="H60" s="353"/>
      <c r="I60" s="353"/>
      <c r="J60" s="354"/>
      <c r="K60" s="355" t="s">
        <v>161</v>
      </c>
      <c r="L60" s="356"/>
      <c r="M60" s="357"/>
      <c r="N60" s="353"/>
      <c r="O60" s="353"/>
      <c r="P60" s="353"/>
      <c r="Q60" s="354"/>
    </row>
    <row r="61" spans="2:48" ht="27" customHeight="1" x14ac:dyDescent="0.2">
      <c r="B61" s="348"/>
      <c r="C61" s="349"/>
      <c r="D61" s="350" t="s">
        <v>162</v>
      </c>
      <c r="E61" s="351"/>
      <c r="F61" s="352"/>
      <c r="G61" s="353"/>
      <c r="H61" s="353"/>
      <c r="I61" s="353"/>
      <c r="J61" s="358"/>
      <c r="K61" s="350" t="s">
        <v>163</v>
      </c>
      <c r="L61" s="356"/>
      <c r="M61" s="357"/>
      <c r="N61" s="353"/>
      <c r="O61" s="353"/>
      <c r="P61" s="353"/>
      <c r="Q61" s="354"/>
    </row>
    <row r="62" spans="2:48" ht="27" customHeight="1" x14ac:dyDescent="0.2">
      <c r="B62" s="344" t="s">
        <v>164</v>
      </c>
      <c r="C62" s="345"/>
      <c r="D62" s="350" t="s">
        <v>159</v>
      </c>
      <c r="E62" s="351"/>
      <c r="F62" s="352"/>
      <c r="G62" s="353"/>
      <c r="H62" s="353"/>
      <c r="I62" s="353"/>
      <c r="J62" s="354"/>
      <c r="K62" s="355" t="s">
        <v>1</v>
      </c>
      <c r="L62" s="356"/>
      <c r="M62" s="357"/>
      <c r="N62" s="353"/>
      <c r="O62" s="353"/>
      <c r="P62" s="353"/>
      <c r="Q62" s="354"/>
    </row>
    <row r="63" spans="2:48" ht="27" customHeight="1" x14ac:dyDescent="0.2">
      <c r="B63" s="346"/>
      <c r="C63" s="347"/>
      <c r="D63" s="350" t="s">
        <v>160</v>
      </c>
      <c r="E63" s="351"/>
      <c r="F63" s="352"/>
      <c r="G63" s="353"/>
      <c r="H63" s="353"/>
      <c r="I63" s="353"/>
      <c r="J63" s="354"/>
      <c r="K63" s="355" t="s">
        <v>161</v>
      </c>
      <c r="L63" s="356"/>
      <c r="M63" s="357"/>
      <c r="N63" s="353"/>
      <c r="O63" s="353"/>
      <c r="P63" s="353"/>
      <c r="Q63" s="354"/>
    </row>
    <row r="64" spans="2:48" ht="27" customHeight="1" x14ac:dyDescent="0.2">
      <c r="B64" s="348"/>
      <c r="C64" s="349"/>
      <c r="D64" s="350" t="s">
        <v>162</v>
      </c>
      <c r="E64" s="351"/>
      <c r="F64" s="352"/>
      <c r="G64" s="353"/>
      <c r="H64" s="353"/>
      <c r="I64" s="353"/>
      <c r="J64" s="354"/>
      <c r="K64" s="355" t="s">
        <v>163</v>
      </c>
      <c r="L64" s="356"/>
      <c r="M64" s="357"/>
      <c r="N64" s="353"/>
      <c r="O64" s="353"/>
      <c r="P64" s="353"/>
      <c r="Q64" s="354"/>
    </row>
    <row r="65" spans="2:17" ht="27" customHeight="1" x14ac:dyDescent="0.2">
      <c r="B65" s="338" t="s">
        <v>165</v>
      </c>
      <c r="C65" s="339"/>
      <c r="D65" s="341" t="s">
        <v>166</v>
      </c>
      <c r="E65" s="342"/>
      <c r="F65" s="342"/>
      <c r="G65" s="342"/>
      <c r="H65" s="342"/>
      <c r="I65" s="342"/>
      <c r="J65" s="342"/>
      <c r="K65" s="342"/>
      <c r="L65" s="342"/>
      <c r="M65" s="342"/>
      <c r="N65" s="342"/>
      <c r="O65" s="342"/>
      <c r="P65" s="342"/>
      <c r="Q65" s="343"/>
    </row>
  </sheetData>
  <mergeCells count="116">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F85"/>
  <sheetViews>
    <sheetView showGridLines="0" topLeftCell="A36" zoomScaleNormal="100" zoomScaleSheetLayoutView="112" workbookViewId="0">
      <selection activeCell="D23" sqref="D23:Q23"/>
    </sheetView>
  </sheetViews>
  <sheetFormatPr baseColWidth="10" defaultColWidth="11.42578125" defaultRowHeight="12.75" x14ac:dyDescent="0.2"/>
  <cols>
    <col min="1" max="2" width="4.7109375" customWidth="1"/>
    <col min="3" max="3" width="18.5703125" customWidth="1"/>
    <col min="4" max="4" width="8.710937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8.5703125" style="3" customWidth="1"/>
    <col min="15" max="15" width="12.28515625" style="3" customWidth="1"/>
    <col min="16" max="16" width="6.28515625" customWidth="1"/>
    <col min="17" max="17" width="3.28515625" customWidth="1"/>
    <col min="18" max="18" width="4.42578125" customWidth="1"/>
    <col min="19" max="20" width="4" customWidth="1"/>
    <col min="21" max="29" width="4.42578125" customWidth="1"/>
  </cols>
  <sheetData>
    <row r="1" spans="2:17" s="1" customFormat="1" ht="37.5" customHeight="1" x14ac:dyDescent="0.2">
      <c r="B1" s="278" t="s">
        <v>70</v>
      </c>
      <c r="C1" s="279"/>
      <c r="D1" s="282" t="s">
        <v>167</v>
      </c>
      <c r="E1" s="283"/>
      <c r="F1" s="283"/>
      <c r="G1" s="283"/>
      <c r="H1" s="283"/>
      <c r="I1" s="283"/>
      <c r="J1" s="283"/>
      <c r="K1" s="283"/>
      <c r="L1" s="283"/>
      <c r="M1" s="283"/>
      <c r="N1" s="284"/>
      <c r="O1" s="285"/>
      <c r="P1" s="286"/>
      <c r="Q1" s="287"/>
    </row>
    <row r="2" spans="2:17" s="1" customFormat="1" ht="17.25" customHeight="1" x14ac:dyDescent="0.2">
      <c r="B2" s="280"/>
      <c r="C2" s="281"/>
      <c r="D2" s="429" t="s">
        <v>168</v>
      </c>
      <c r="E2" s="430"/>
      <c r="F2" s="430"/>
      <c r="G2" s="430"/>
      <c r="H2" s="430"/>
      <c r="I2" s="430"/>
      <c r="J2" s="430"/>
      <c r="K2" s="430"/>
      <c r="L2" s="430"/>
      <c r="M2" s="430"/>
      <c r="N2" s="431"/>
      <c r="O2" s="288"/>
      <c r="P2" s="289"/>
      <c r="Q2" s="290"/>
    </row>
    <row r="3" spans="2:17" s="1" customFormat="1" ht="17.25" customHeight="1" x14ac:dyDescent="0.2">
      <c r="B3" s="294" t="s">
        <v>73</v>
      </c>
      <c r="C3" s="295"/>
      <c r="D3" s="294" t="s">
        <v>192</v>
      </c>
      <c r="E3" s="296"/>
      <c r="F3" s="296"/>
      <c r="G3" s="296"/>
      <c r="H3" s="296"/>
      <c r="I3" s="296"/>
      <c r="J3" s="296"/>
      <c r="K3" s="296"/>
      <c r="L3" s="296"/>
      <c r="M3" s="296"/>
      <c r="N3" s="295"/>
      <c r="O3" s="294" t="s">
        <v>169</v>
      </c>
      <c r="P3" s="296"/>
      <c r="Q3" s="295"/>
    </row>
    <row r="4" spans="2:17" s="2" customFormat="1" ht="4.5" customHeight="1" x14ac:dyDescent="0.2">
      <c r="B4" s="58"/>
      <c r="C4" s="59"/>
      <c r="D4" s="59"/>
      <c r="E4" s="59"/>
      <c r="F4" s="59"/>
      <c r="G4" s="59"/>
      <c r="H4" s="59"/>
      <c r="I4" s="59"/>
      <c r="J4" s="59"/>
      <c r="K4" s="59"/>
      <c r="L4" s="59"/>
      <c r="M4" s="59"/>
      <c r="N4" s="59"/>
      <c r="O4" s="59"/>
      <c r="P4" s="59"/>
      <c r="Q4" s="60"/>
    </row>
    <row r="5" spans="2:17" ht="24.75" customHeight="1" x14ac:dyDescent="0.2">
      <c r="B5" s="297" t="s">
        <v>76</v>
      </c>
      <c r="C5" s="298"/>
      <c r="D5" s="298"/>
      <c r="E5" s="298"/>
      <c r="F5" s="298"/>
      <c r="G5" s="298"/>
      <c r="H5" s="298"/>
      <c r="I5" s="298"/>
      <c r="J5" s="298"/>
      <c r="K5" s="298"/>
      <c r="L5" s="298"/>
      <c r="M5" s="298"/>
      <c r="N5" s="298"/>
      <c r="O5" s="298"/>
      <c r="P5" s="298"/>
      <c r="Q5" s="299"/>
    </row>
    <row r="6" spans="2:17" s="2" customFormat="1" ht="4.5" customHeight="1" x14ac:dyDescent="0.2">
      <c r="B6" s="58"/>
      <c r="C6" s="59"/>
      <c r="D6" s="59"/>
      <c r="E6" s="59"/>
      <c r="F6" s="59"/>
      <c r="G6" s="59"/>
      <c r="H6" s="59"/>
      <c r="I6" s="59"/>
      <c r="J6" s="59"/>
      <c r="K6" s="59"/>
      <c r="L6" s="59"/>
      <c r="M6" s="59"/>
      <c r="N6" s="59"/>
      <c r="O6" s="59"/>
      <c r="P6" s="59"/>
      <c r="Q6" s="60"/>
    </row>
    <row r="7" spans="2:17" ht="5.0999999999999996" customHeight="1" x14ac:dyDescent="0.2">
      <c r="B7" s="58"/>
      <c r="C7" s="59"/>
      <c r="D7" s="59"/>
      <c r="E7" s="59"/>
      <c r="F7" s="59"/>
      <c r="G7" s="59"/>
      <c r="H7" s="59"/>
      <c r="I7" s="59"/>
      <c r="J7" s="59"/>
      <c r="K7" s="59"/>
      <c r="L7" s="59"/>
      <c r="M7" s="59"/>
      <c r="N7" s="59"/>
      <c r="O7" s="59"/>
      <c r="P7" s="59"/>
      <c r="Q7" s="60"/>
    </row>
    <row r="8" spans="2:17" ht="40.5" customHeight="1" x14ac:dyDescent="0.2">
      <c r="B8" s="269" t="s">
        <v>77</v>
      </c>
      <c r="C8" s="270"/>
      <c r="D8" s="417" t="s">
        <v>170</v>
      </c>
      <c r="E8" s="418"/>
      <c r="F8" s="418"/>
      <c r="G8" s="418"/>
      <c r="H8" s="418"/>
      <c r="I8" s="418"/>
      <c r="J8" s="418"/>
      <c r="K8" s="418"/>
      <c r="L8" s="418"/>
      <c r="M8" s="418"/>
      <c r="N8" s="418"/>
      <c r="O8" s="418"/>
      <c r="P8" s="418"/>
      <c r="Q8" s="419"/>
    </row>
    <row r="9" spans="2:17" ht="40.5" customHeight="1" x14ac:dyDescent="0.2">
      <c r="B9" s="269" t="s">
        <v>79</v>
      </c>
      <c r="C9" s="270"/>
      <c r="D9" s="417" t="s">
        <v>247</v>
      </c>
      <c r="E9" s="418"/>
      <c r="F9" s="418"/>
      <c r="G9" s="418"/>
      <c r="H9" s="418"/>
      <c r="I9" s="418"/>
      <c r="J9" s="418"/>
      <c r="K9" s="418"/>
      <c r="L9" s="418"/>
      <c r="M9" s="418"/>
      <c r="N9" s="418"/>
      <c r="O9" s="418"/>
      <c r="P9" s="418"/>
      <c r="Q9" s="419"/>
    </row>
    <row r="10" spans="2:17" ht="40.5" customHeight="1" x14ac:dyDescent="0.2">
      <c r="B10" s="269" t="s">
        <v>81</v>
      </c>
      <c r="C10" s="270"/>
      <c r="D10" s="417" t="s">
        <v>172</v>
      </c>
      <c r="E10" s="418"/>
      <c r="F10" s="418"/>
      <c r="G10" s="418"/>
      <c r="H10" s="418"/>
      <c r="I10" s="418"/>
      <c r="J10" s="418"/>
      <c r="K10" s="418"/>
      <c r="L10" s="418"/>
      <c r="M10" s="418"/>
      <c r="N10" s="418"/>
      <c r="O10" s="418"/>
      <c r="P10" s="418"/>
      <c r="Q10" s="419"/>
    </row>
    <row r="11" spans="2:17" ht="40.5" customHeight="1" x14ac:dyDescent="0.2">
      <c r="B11" s="269" t="s">
        <v>83</v>
      </c>
      <c r="C11" s="270"/>
      <c r="D11" s="390" t="s">
        <v>173</v>
      </c>
      <c r="E11" s="391"/>
      <c r="F11" s="391"/>
      <c r="G11" s="391"/>
      <c r="H11" s="391"/>
      <c r="I11" s="391"/>
      <c r="J11" s="391"/>
      <c r="K11" s="391"/>
      <c r="L11" s="391"/>
      <c r="M11" s="391"/>
      <c r="N11" s="391"/>
      <c r="O11" s="391"/>
      <c r="P11" s="391"/>
      <c r="Q11" s="392"/>
    </row>
    <row r="12" spans="2:17" ht="40.5" customHeight="1" x14ac:dyDescent="0.2">
      <c r="B12" s="269" t="s">
        <v>85</v>
      </c>
      <c r="C12" s="270"/>
      <c r="D12" s="417"/>
      <c r="E12" s="418"/>
      <c r="F12" s="418"/>
      <c r="G12" s="418"/>
      <c r="H12" s="418"/>
      <c r="I12" s="418"/>
      <c r="J12" s="418"/>
      <c r="K12" s="418"/>
      <c r="L12" s="418"/>
      <c r="M12" s="418"/>
      <c r="N12" s="418"/>
      <c r="O12" s="418"/>
      <c r="P12" s="418"/>
      <c r="Q12" s="419"/>
    </row>
    <row r="13" spans="2:17" s="2" customFormat="1" ht="4.5" customHeight="1" x14ac:dyDescent="0.2">
      <c r="B13" s="58"/>
      <c r="C13" s="59"/>
      <c r="D13" s="67"/>
      <c r="E13" s="67"/>
      <c r="F13" s="67"/>
      <c r="G13" s="67"/>
      <c r="H13" s="67"/>
      <c r="I13" s="67"/>
      <c r="J13" s="67"/>
      <c r="K13" s="67"/>
      <c r="L13" s="67"/>
      <c r="M13" s="67"/>
      <c r="N13" s="67"/>
      <c r="O13" s="67"/>
      <c r="P13" s="67"/>
      <c r="Q13" s="68"/>
    </row>
    <row r="14" spans="2:17" ht="24.75" customHeight="1" x14ac:dyDescent="0.2">
      <c r="B14" s="297" t="s">
        <v>87</v>
      </c>
      <c r="C14" s="298"/>
      <c r="D14" s="298"/>
      <c r="E14" s="298"/>
      <c r="F14" s="298"/>
      <c r="G14" s="298"/>
      <c r="H14" s="298"/>
      <c r="I14" s="298"/>
      <c r="J14" s="298"/>
      <c r="K14" s="298"/>
      <c r="L14" s="298"/>
      <c r="M14" s="298"/>
      <c r="N14" s="298"/>
      <c r="O14" s="298"/>
      <c r="P14" s="298"/>
      <c r="Q14" s="299"/>
    </row>
    <row r="15" spans="2:17" s="2" customFormat="1" ht="4.5" customHeight="1" x14ac:dyDescent="0.2">
      <c r="B15" s="58"/>
      <c r="C15" s="59"/>
      <c r="D15" s="59"/>
      <c r="E15" s="59"/>
      <c r="F15" s="59"/>
      <c r="G15" s="59"/>
      <c r="H15" s="59"/>
      <c r="I15" s="59"/>
      <c r="J15" s="59"/>
      <c r="K15" s="59"/>
      <c r="L15" s="59"/>
      <c r="M15" s="59"/>
      <c r="N15" s="59"/>
      <c r="O15" s="59"/>
      <c r="P15" s="59"/>
      <c r="Q15" s="60"/>
    </row>
    <row r="16" spans="2:17" ht="40.5" customHeight="1" x14ac:dyDescent="0.2">
      <c r="B16" s="269" t="s">
        <v>88</v>
      </c>
      <c r="C16" s="270"/>
      <c r="D16" s="417" t="s">
        <v>262</v>
      </c>
      <c r="E16" s="418"/>
      <c r="F16" s="418"/>
      <c r="G16" s="418"/>
      <c r="H16" s="418"/>
      <c r="I16" s="418"/>
      <c r="J16" s="418"/>
      <c r="K16" s="419"/>
      <c r="L16" s="300" t="s">
        <v>90</v>
      </c>
      <c r="M16" s="301"/>
      <c r="N16" s="437" t="s">
        <v>48</v>
      </c>
      <c r="O16" s="437"/>
      <c r="P16" s="437"/>
      <c r="Q16" s="438"/>
    </row>
    <row r="17" spans="2:19" ht="69" customHeight="1" x14ac:dyDescent="0.2">
      <c r="B17" s="269" t="s">
        <v>92</v>
      </c>
      <c r="C17" s="270"/>
      <c r="D17" s="441" t="s">
        <v>255</v>
      </c>
      <c r="E17" s="442"/>
      <c r="F17" s="442"/>
      <c r="G17" s="442"/>
      <c r="H17" s="442"/>
      <c r="I17" s="442"/>
      <c r="J17" s="442"/>
      <c r="K17" s="442"/>
      <c r="L17" s="442"/>
      <c r="M17" s="442"/>
      <c r="N17" s="442"/>
      <c r="O17" s="442"/>
      <c r="P17" s="442"/>
      <c r="Q17" s="443"/>
    </row>
    <row r="18" spans="2:19" ht="40.5" customHeight="1" x14ac:dyDescent="0.2">
      <c r="B18" s="381" t="s">
        <v>94</v>
      </c>
      <c r="C18" s="382"/>
      <c r="D18" s="475" t="s">
        <v>198</v>
      </c>
      <c r="E18" s="476"/>
      <c r="F18" s="476"/>
      <c r="G18" s="442" t="s">
        <v>193</v>
      </c>
      <c r="H18" s="442"/>
      <c r="I18" s="442"/>
      <c r="J18" s="442"/>
      <c r="K18" s="442"/>
      <c r="L18" s="442"/>
      <c r="M18" s="442"/>
      <c r="N18" s="442"/>
      <c r="O18" s="442"/>
      <c r="P18" s="442"/>
      <c r="Q18" s="443"/>
    </row>
    <row r="19" spans="2:19" ht="104.25" customHeight="1" x14ac:dyDescent="0.2">
      <c r="B19" s="383"/>
      <c r="C19" s="384"/>
      <c r="D19" s="477" t="s">
        <v>252</v>
      </c>
      <c r="E19" s="478"/>
      <c r="F19" s="478"/>
      <c r="G19" s="421" t="s">
        <v>280</v>
      </c>
      <c r="H19" s="421"/>
      <c r="I19" s="421"/>
      <c r="J19" s="421"/>
      <c r="K19" s="421"/>
      <c r="L19" s="421"/>
      <c r="M19" s="421"/>
      <c r="N19" s="421"/>
      <c r="O19" s="421"/>
      <c r="P19" s="421"/>
      <c r="Q19" s="422"/>
    </row>
    <row r="20" spans="2:19" ht="195.75" customHeight="1" x14ac:dyDescent="0.2">
      <c r="B20" s="383"/>
      <c r="C20" s="384"/>
      <c r="D20" s="477" t="s">
        <v>251</v>
      </c>
      <c r="E20" s="478"/>
      <c r="F20" s="478"/>
      <c r="G20" s="421" t="s">
        <v>281</v>
      </c>
      <c r="H20" s="421"/>
      <c r="I20" s="421"/>
      <c r="J20" s="421"/>
      <c r="K20" s="421"/>
      <c r="L20" s="421"/>
      <c r="M20" s="421"/>
      <c r="N20" s="421"/>
      <c r="O20" s="421"/>
      <c r="P20" s="421"/>
      <c r="Q20" s="422"/>
    </row>
    <row r="21" spans="2:19" ht="40.5" customHeight="1" x14ac:dyDescent="0.2">
      <c r="B21" s="383"/>
      <c r="C21" s="384"/>
      <c r="D21" s="477" t="s">
        <v>283</v>
      </c>
      <c r="E21" s="478"/>
      <c r="F21" s="478"/>
      <c r="G21" s="421" t="s">
        <v>284</v>
      </c>
      <c r="H21" s="421"/>
      <c r="I21" s="421"/>
      <c r="J21" s="421"/>
      <c r="K21" s="421"/>
      <c r="L21" s="421"/>
      <c r="M21" s="421"/>
      <c r="N21" s="421"/>
      <c r="O21" s="421"/>
      <c r="P21" s="421"/>
      <c r="Q21" s="422"/>
    </row>
    <row r="22" spans="2:19" ht="40.5" customHeight="1" x14ac:dyDescent="0.2">
      <c r="B22" s="383"/>
      <c r="C22" s="384"/>
      <c r="D22" s="477" t="s">
        <v>253</v>
      </c>
      <c r="E22" s="478"/>
      <c r="F22" s="478"/>
      <c r="G22" s="421" t="s">
        <v>254</v>
      </c>
      <c r="H22" s="421"/>
      <c r="I22" s="421"/>
      <c r="J22" s="421"/>
      <c r="K22" s="421"/>
      <c r="L22" s="421"/>
      <c r="M22" s="421"/>
      <c r="N22" s="421"/>
      <c r="O22" s="421"/>
      <c r="P22" s="421"/>
      <c r="Q22" s="422"/>
    </row>
    <row r="23" spans="2:19" ht="138.75" customHeight="1" x14ac:dyDescent="0.2">
      <c r="B23" s="383"/>
      <c r="C23" s="384"/>
      <c r="D23" s="420" t="s">
        <v>285</v>
      </c>
      <c r="E23" s="421"/>
      <c r="F23" s="421"/>
      <c r="G23" s="421"/>
      <c r="H23" s="421"/>
      <c r="I23" s="421"/>
      <c r="J23" s="421"/>
      <c r="K23" s="421"/>
      <c r="L23" s="421"/>
      <c r="M23" s="421"/>
      <c r="N23" s="421"/>
      <c r="O23" s="421"/>
      <c r="P23" s="421"/>
      <c r="Q23" s="422"/>
      <c r="S23" s="162"/>
    </row>
    <row r="24" spans="2:19" ht="111.75" customHeight="1" x14ac:dyDescent="0.2">
      <c r="B24" s="383"/>
      <c r="C24" s="384"/>
      <c r="D24" s="420" t="s">
        <v>249</v>
      </c>
      <c r="E24" s="421"/>
      <c r="F24" s="421"/>
      <c r="G24" s="421"/>
      <c r="H24" s="421"/>
      <c r="I24" s="421"/>
      <c r="J24" s="421"/>
      <c r="K24" s="421"/>
      <c r="L24" s="421"/>
      <c r="M24" s="421"/>
      <c r="N24" s="421"/>
      <c r="O24" s="421"/>
      <c r="P24" s="421"/>
      <c r="Q24" s="422"/>
    </row>
    <row r="25" spans="2:19" ht="145.5" customHeight="1" x14ac:dyDescent="0.2">
      <c r="B25" s="383"/>
      <c r="C25" s="384"/>
      <c r="D25" s="420"/>
      <c r="E25" s="421"/>
      <c r="F25" s="421"/>
      <c r="G25" s="421"/>
      <c r="H25" s="421"/>
      <c r="I25" s="421"/>
      <c r="J25" s="421"/>
      <c r="K25" s="421"/>
      <c r="L25" s="421"/>
      <c r="M25" s="421"/>
      <c r="N25" s="421"/>
      <c r="O25" s="421"/>
      <c r="P25" s="421"/>
      <c r="Q25" s="422"/>
    </row>
    <row r="26" spans="2:19" ht="159" customHeight="1" x14ac:dyDescent="0.2">
      <c r="B26" s="383"/>
      <c r="C26" s="384"/>
      <c r="D26" s="420"/>
      <c r="E26" s="421"/>
      <c r="F26" s="421"/>
      <c r="G26" s="421"/>
      <c r="H26" s="421"/>
      <c r="I26" s="421"/>
      <c r="J26" s="421"/>
      <c r="K26" s="421"/>
      <c r="L26" s="421"/>
      <c r="M26" s="421"/>
      <c r="N26" s="421"/>
      <c r="O26" s="421"/>
      <c r="P26" s="421"/>
      <c r="Q26" s="422"/>
    </row>
    <row r="27" spans="2:19" ht="159.75" customHeight="1" x14ac:dyDescent="0.2">
      <c r="B27" s="383"/>
      <c r="C27" s="384"/>
      <c r="D27" s="420"/>
      <c r="E27" s="421"/>
      <c r="F27" s="421"/>
      <c r="G27" s="421"/>
      <c r="H27" s="421"/>
      <c r="I27" s="421"/>
      <c r="J27" s="421"/>
      <c r="K27" s="421"/>
      <c r="L27" s="421"/>
      <c r="M27" s="421"/>
      <c r="N27" s="421"/>
      <c r="O27" s="421"/>
      <c r="P27" s="421"/>
      <c r="Q27" s="422"/>
    </row>
    <row r="28" spans="2:19" ht="263.25" customHeight="1" x14ac:dyDescent="0.2">
      <c r="B28" s="385"/>
      <c r="C28" s="386"/>
      <c r="D28" s="423" t="s">
        <v>250</v>
      </c>
      <c r="E28" s="424"/>
      <c r="F28" s="424"/>
      <c r="G28" s="424"/>
      <c r="H28" s="424"/>
      <c r="I28" s="424"/>
      <c r="J28" s="424"/>
      <c r="K28" s="424"/>
      <c r="L28" s="424"/>
      <c r="M28" s="424"/>
      <c r="N28" s="424"/>
      <c r="O28" s="424"/>
      <c r="P28" s="424"/>
      <c r="Q28" s="425"/>
    </row>
    <row r="29" spans="2:19" ht="40.5" customHeight="1" x14ac:dyDescent="0.2">
      <c r="B29" s="269" t="s">
        <v>96</v>
      </c>
      <c r="C29" s="270"/>
      <c r="D29" s="432" t="s">
        <v>10</v>
      </c>
      <c r="E29" s="433"/>
      <c r="F29" s="433"/>
      <c r="G29" s="426" t="s">
        <v>98</v>
      </c>
      <c r="H29" s="426"/>
      <c r="I29" s="427" t="s">
        <v>65</v>
      </c>
      <c r="J29" s="427"/>
      <c r="K29" s="427"/>
      <c r="L29" s="426" t="s">
        <v>100</v>
      </c>
      <c r="M29" s="426"/>
      <c r="N29" s="426"/>
      <c r="O29" s="427" t="s">
        <v>66</v>
      </c>
      <c r="P29" s="427"/>
      <c r="Q29" s="428"/>
    </row>
    <row r="30" spans="2:19" ht="40.5" customHeight="1" x14ac:dyDescent="0.2">
      <c r="B30" s="269" t="s">
        <v>102</v>
      </c>
      <c r="C30" s="270"/>
      <c r="D30" s="434" t="s">
        <v>45</v>
      </c>
      <c r="E30" s="435"/>
      <c r="F30" s="435"/>
      <c r="G30" s="435"/>
      <c r="H30" s="435"/>
      <c r="I30" s="436"/>
      <c r="J30" s="317" t="s">
        <v>174</v>
      </c>
      <c r="K30" s="318"/>
      <c r="L30" s="318"/>
      <c r="M30" s="435" t="s">
        <v>48</v>
      </c>
      <c r="N30" s="435"/>
      <c r="O30" s="435"/>
      <c r="P30" s="435"/>
      <c r="Q30" s="436"/>
    </row>
    <row r="31" spans="2:19" ht="40.5" customHeight="1" x14ac:dyDescent="0.2">
      <c r="B31" s="269" t="s">
        <v>106</v>
      </c>
      <c r="C31" s="270"/>
      <c r="D31" s="417" t="s">
        <v>175</v>
      </c>
      <c r="E31" s="418"/>
      <c r="F31" s="418"/>
      <c r="G31" s="418"/>
      <c r="H31" s="418"/>
      <c r="I31" s="418"/>
      <c r="J31" s="418"/>
      <c r="K31" s="418"/>
      <c r="L31" s="302" t="s">
        <v>108</v>
      </c>
      <c r="M31" s="303"/>
      <c r="N31" s="303"/>
      <c r="O31" s="435" t="s">
        <v>2</v>
      </c>
      <c r="P31" s="435"/>
      <c r="Q31" s="436"/>
    </row>
    <row r="32" spans="2:19" ht="44.25" customHeight="1" x14ac:dyDescent="0.2">
      <c r="B32" s="269" t="s">
        <v>110</v>
      </c>
      <c r="C32" s="270"/>
      <c r="D32" s="417" t="s">
        <v>175</v>
      </c>
      <c r="E32" s="418"/>
      <c r="F32" s="418"/>
      <c r="G32" s="418"/>
      <c r="H32" s="418"/>
      <c r="I32" s="418"/>
      <c r="J32" s="418"/>
      <c r="K32" s="418"/>
      <c r="L32" s="418"/>
      <c r="M32" s="418"/>
      <c r="N32" s="418"/>
      <c r="O32" s="418"/>
      <c r="P32" s="418"/>
      <c r="Q32" s="419"/>
    </row>
    <row r="33" spans="2:17" ht="40.5" customHeight="1" x14ac:dyDescent="0.2">
      <c r="B33" s="269" t="s">
        <v>112</v>
      </c>
      <c r="C33" s="270"/>
      <c r="D33" s="434" t="s">
        <v>29</v>
      </c>
      <c r="E33" s="435"/>
      <c r="F33" s="435"/>
      <c r="G33" s="303" t="s">
        <v>114</v>
      </c>
      <c r="H33" s="303"/>
      <c r="I33" s="303"/>
      <c r="J33" s="435" t="s">
        <v>29</v>
      </c>
      <c r="K33" s="435"/>
      <c r="L33" s="436"/>
      <c r="M33" s="302" t="s">
        <v>116</v>
      </c>
      <c r="N33" s="303"/>
      <c r="O33" s="435" t="s">
        <v>176</v>
      </c>
      <c r="P33" s="435"/>
      <c r="Q33" s="436"/>
    </row>
    <row r="34" spans="2:17" ht="40.5" customHeight="1" x14ac:dyDescent="0.2">
      <c r="B34" s="269" t="s">
        <v>118</v>
      </c>
      <c r="C34" s="270"/>
      <c r="D34" s="434" t="s">
        <v>29</v>
      </c>
      <c r="E34" s="435"/>
      <c r="F34" s="435"/>
      <c r="G34" s="435"/>
      <c r="H34" s="435"/>
      <c r="I34" s="435"/>
      <c r="J34" s="435"/>
      <c r="K34" s="435"/>
      <c r="L34" s="435"/>
      <c r="M34" s="435"/>
      <c r="N34" s="435"/>
      <c r="O34" s="435"/>
      <c r="P34" s="435"/>
      <c r="Q34" s="436"/>
    </row>
    <row r="35" spans="2:17" ht="190.5" customHeight="1" x14ac:dyDescent="0.2">
      <c r="B35" s="381" t="s">
        <v>120</v>
      </c>
      <c r="C35" s="382"/>
      <c r="D35" s="409" t="s">
        <v>256</v>
      </c>
      <c r="E35" s="410"/>
      <c r="F35" s="410"/>
      <c r="G35" s="410"/>
      <c r="H35" s="410"/>
      <c r="I35" s="410"/>
      <c r="J35" s="410"/>
      <c r="K35" s="410"/>
      <c r="L35" s="410"/>
      <c r="M35" s="410"/>
      <c r="N35" s="410"/>
      <c r="O35" s="410"/>
      <c r="P35" s="410"/>
      <c r="Q35" s="411"/>
    </row>
    <row r="36" spans="2:17" ht="227.25" customHeight="1" x14ac:dyDescent="0.2">
      <c r="B36" s="383"/>
      <c r="C36" s="384"/>
      <c r="D36" s="412" t="s">
        <v>259</v>
      </c>
      <c r="E36" s="413"/>
      <c r="F36" s="413"/>
      <c r="G36" s="413"/>
      <c r="H36" s="413"/>
      <c r="I36" s="413"/>
      <c r="J36" s="413"/>
      <c r="K36" s="413"/>
      <c r="L36" s="413"/>
      <c r="M36" s="413"/>
      <c r="N36" s="413"/>
      <c r="O36" s="413"/>
      <c r="P36" s="413"/>
      <c r="Q36" s="414"/>
    </row>
    <row r="37" spans="2:17" ht="234" customHeight="1" x14ac:dyDescent="0.2">
      <c r="B37" s="383"/>
      <c r="C37" s="384"/>
      <c r="D37" s="479" t="s">
        <v>257</v>
      </c>
      <c r="E37" s="480"/>
      <c r="F37" s="480"/>
      <c r="G37" s="480"/>
      <c r="H37" s="480"/>
      <c r="I37" s="480"/>
      <c r="J37" s="480"/>
      <c r="K37" s="480"/>
      <c r="L37" s="480"/>
      <c r="M37" s="480"/>
      <c r="N37" s="480"/>
      <c r="O37" s="480"/>
      <c r="P37" s="480"/>
      <c r="Q37" s="481"/>
    </row>
    <row r="38" spans="2:17" ht="78.75" customHeight="1" x14ac:dyDescent="0.2">
      <c r="B38" s="71"/>
      <c r="C38" s="72"/>
      <c r="D38" s="479" t="s">
        <v>258</v>
      </c>
      <c r="E38" s="480"/>
      <c r="F38" s="480"/>
      <c r="G38" s="480"/>
      <c r="H38" s="480"/>
      <c r="I38" s="480"/>
      <c r="J38" s="480"/>
      <c r="K38" s="480"/>
      <c r="L38" s="480"/>
      <c r="M38" s="480"/>
      <c r="N38" s="480"/>
      <c r="O38" s="480"/>
      <c r="P38" s="480"/>
      <c r="Q38" s="481"/>
    </row>
    <row r="39" spans="2:17" ht="35.25" customHeight="1" x14ac:dyDescent="0.2">
      <c r="B39" s="71"/>
      <c r="C39" s="72"/>
      <c r="D39" s="482" t="s">
        <v>240</v>
      </c>
      <c r="E39" s="483"/>
      <c r="F39" s="483"/>
      <c r="G39" s="483"/>
      <c r="H39" s="483"/>
      <c r="I39" s="483"/>
      <c r="J39" s="483"/>
      <c r="K39" s="483"/>
      <c r="L39" s="483"/>
      <c r="M39" s="483"/>
      <c r="N39" s="483"/>
      <c r="O39" s="483"/>
      <c r="P39" s="483"/>
      <c r="Q39" s="484"/>
    </row>
    <row r="40" spans="2:17" ht="20.25" customHeight="1" x14ac:dyDescent="0.2">
      <c r="B40" s="274" t="s">
        <v>122</v>
      </c>
      <c r="C40" s="275"/>
      <c r="D40" s="396"/>
      <c r="E40" s="397"/>
      <c r="F40" s="397"/>
      <c r="G40" s="379" t="s">
        <v>124</v>
      </c>
      <c r="H40" s="379"/>
      <c r="I40" s="54" t="s">
        <v>125</v>
      </c>
      <c r="J40" s="302" t="s">
        <v>126</v>
      </c>
      <c r="K40" s="323"/>
      <c r="L40" s="400" t="s">
        <v>127</v>
      </c>
      <c r="M40" s="400"/>
      <c r="N40" s="444" t="s">
        <v>177</v>
      </c>
      <c r="O40" s="397"/>
      <c r="P40" s="397"/>
      <c r="Q40" s="445"/>
    </row>
    <row r="41" spans="2:17" ht="21.75" customHeight="1" x14ac:dyDescent="0.2">
      <c r="B41" s="276"/>
      <c r="C41" s="277"/>
      <c r="D41" s="398"/>
      <c r="E41" s="399"/>
      <c r="F41" s="399"/>
      <c r="G41" s="380"/>
      <c r="H41" s="380"/>
      <c r="I41" s="69"/>
      <c r="J41" s="334"/>
      <c r="K41" s="335"/>
      <c r="L41" s="400"/>
      <c r="M41" s="400"/>
      <c r="N41" s="398"/>
      <c r="O41" s="399"/>
      <c r="P41" s="399"/>
      <c r="Q41" s="446"/>
    </row>
    <row r="42" spans="2:17" ht="3" customHeight="1" x14ac:dyDescent="0.2">
      <c r="B42" s="274" t="s">
        <v>129</v>
      </c>
      <c r="C42" s="275"/>
      <c r="D42" s="37"/>
      <c r="E42" s="36"/>
      <c r="F42" s="35"/>
      <c r="G42" s="34"/>
      <c r="H42" s="34"/>
      <c r="I42" s="33"/>
      <c r="J42" s="38"/>
      <c r="K42" s="38"/>
      <c r="L42" s="39"/>
      <c r="M42" s="39"/>
      <c r="N42" s="35"/>
      <c r="O42" s="35"/>
      <c r="P42" s="36"/>
      <c r="Q42" s="40"/>
    </row>
    <row r="43" spans="2:17" ht="16.5" customHeight="1" x14ac:dyDescent="0.2">
      <c r="B43" s="346"/>
      <c r="C43" s="374"/>
      <c r="D43" s="55">
        <v>2022</v>
      </c>
      <c r="E43" s="56">
        <v>2023</v>
      </c>
      <c r="F43" s="56">
        <v>2024</v>
      </c>
      <c r="G43" s="439">
        <v>2025</v>
      </c>
      <c r="H43" s="440"/>
      <c r="I43" s="56">
        <v>2026</v>
      </c>
      <c r="J43" s="439">
        <v>2027</v>
      </c>
      <c r="K43" s="440"/>
      <c r="L43" s="57">
        <v>2028</v>
      </c>
      <c r="M43" s="439">
        <v>2029</v>
      </c>
      <c r="N43" s="440"/>
      <c r="O43" s="56">
        <v>2030</v>
      </c>
      <c r="P43" s="415" t="s">
        <v>178</v>
      </c>
      <c r="Q43" s="416"/>
    </row>
    <row r="44" spans="2:17" ht="18" customHeight="1" x14ac:dyDescent="0.2">
      <c r="B44" s="346"/>
      <c r="C44" s="374"/>
      <c r="D44" s="70"/>
      <c r="E44" s="41"/>
      <c r="F44" s="41"/>
      <c r="G44" s="42"/>
      <c r="H44" s="42"/>
      <c r="I44" s="43"/>
      <c r="J44" s="44"/>
      <c r="K44" s="45"/>
      <c r="L44" s="46"/>
      <c r="M44" s="46"/>
      <c r="N44" s="47"/>
      <c r="O44" s="45"/>
      <c r="P44" s="472"/>
      <c r="Q44" s="473"/>
    </row>
    <row r="45" spans="2:17" ht="4.5" customHeight="1" x14ac:dyDescent="0.2">
      <c r="B45" s="276"/>
      <c r="C45" s="277"/>
      <c r="D45" s="406"/>
      <c r="E45" s="407"/>
      <c r="F45" s="407"/>
      <c r="G45" s="407"/>
      <c r="H45" s="407"/>
      <c r="I45" s="407"/>
      <c r="J45" s="407"/>
      <c r="K45" s="407"/>
      <c r="L45" s="407"/>
      <c r="M45" s="407"/>
      <c r="N45" s="407"/>
      <c r="O45" s="407"/>
      <c r="P45" s="407"/>
      <c r="Q45" s="408"/>
    </row>
    <row r="46" spans="2:17" ht="40.5" customHeight="1" x14ac:dyDescent="0.2">
      <c r="B46" s="269" t="s">
        <v>131</v>
      </c>
      <c r="C46" s="270"/>
      <c r="D46" s="434" t="s">
        <v>58</v>
      </c>
      <c r="E46" s="435"/>
      <c r="F46" s="435"/>
      <c r="G46" s="435"/>
      <c r="H46" s="435"/>
      <c r="I46" s="435"/>
      <c r="J46" s="303" t="s">
        <v>179</v>
      </c>
      <c r="K46" s="303"/>
      <c r="L46" s="303"/>
      <c r="M46" s="405" t="s">
        <v>180</v>
      </c>
      <c r="N46" s="405"/>
      <c r="O46" s="405"/>
      <c r="P46" s="405"/>
      <c r="Q46" s="335"/>
    </row>
    <row r="47" spans="2:17" ht="40.5" customHeight="1" x14ac:dyDescent="0.2">
      <c r="B47" s="269" t="s">
        <v>133</v>
      </c>
      <c r="C47" s="270"/>
      <c r="D47" s="434" t="s">
        <v>48</v>
      </c>
      <c r="E47" s="435"/>
      <c r="F47" s="435"/>
      <c r="G47" s="435"/>
      <c r="H47" s="435"/>
      <c r="I47" s="435"/>
      <c r="J47" s="435"/>
      <c r="K47" s="436"/>
      <c r="L47" s="400" t="s">
        <v>135</v>
      </c>
      <c r="M47" s="400"/>
      <c r="N47" s="434" t="s">
        <v>48</v>
      </c>
      <c r="O47" s="435"/>
      <c r="P47" s="435"/>
      <c r="Q47" s="436"/>
    </row>
    <row r="48" spans="2:17" ht="40.5" customHeight="1" x14ac:dyDescent="0.2">
      <c r="B48" s="269" t="s">
        <v>137</v>
      </c>
      <c r="C48" s="270"/>
      <c r="D48" s="434" t="s">
        <v>48</v>
      </c>
      <c r="E48" s="435"/>
      <c r="F48" s="435"/>
      <c r="G48" s="435"/>
      <c r="H48" s="435"/>
      <c r="I48" s="435"/>
      <c r="J48" s="435"/>
      <c r="K48" s="435"/>
      <c r="L48" s="435"/>
      <c r="M48" s="435"/>
      <c r="N48" s="435"/>
      <c r="O48" s="435"/>
      <c r="P48" s="435"/>
      <c r="Q48" s="436"/>
    </row>
    <row r="49" spans="2:32" ht="46.5" customHeight="1" x14ac:dyDescent="0.2">
      <c r="B49" s="269" t="s">
        <v>139</v>
      </c>
      <c r="C49" s="270"/>
      <c r="D49" s="390" t="s">
        <v>263</v>
      </c>
      <c r="E49" s="391"/>
      <c r="F49" s="391"/>
      <c r="G49" s="391"/>
      <c r="H49" s="391"/>
      <c r="I49" s="391"/>
      <c r="J49" s="391"/>
      <c r="K49" s="391"/>
      <c r="L49" s="391"/>
      <c r="M49" s="391"/>
      <c r="N49" s="391"/>
      <c r="O49" s="391"/>
      <c r="P49" s="391"/>
      <c r="Q49" s="392"/>
    </row>
    <row r="50" spans="2:32" ht="40.5" customHeight="1" x14ac:dyDescent="0.2">
      <c r="B50" s="269" t="s">
        <v>141</v>
      </c>
      <c r="C50" s="270"/>
      <c r="D50" s="393" t="s">
        <v>181</v>
      </c>
      <c r="E50" s="394"/>
      <c r="F50" s="394"/>
      <c r="G50" s="394"/>
      <c r="H50" s="394"/>
      <c r="I50" s="394"/>
      <c r="J50" s="394"/>
      <c r="K50" s="394"/>
      <c r="L50" s="394"/>
      <c r="M50" s="394"/>
      <c r="N50" s="394"/>
      <c r="O50" s="394"/>
      <c r="P50" s="394"/>
      <c r="Q50" s="395"/>
    </row>
    <row r="51" spans="2:32" ht="204" customHeight="1" x14ac:dyDescent="0.2">
      <c r="B51" s="381" t="s">
        <v>143</v>
      </c>
      <c r="C51" s="447"/>
      <c r="D51" s="401" t="s">
        <v>248</v>
      </c>
      <c r="E51" s="401"/>
      <c r="F51" s="401"/>
      <c r="G51" s="401"/>
      <c r="H51" s="401"/>
      <c r="I51" s="401"/>
      <c r="J51" s="401"/>
      <c r="K51" s="401"/>
      <c r="L51" s="401"/>
      <c r="M51" s="401"/>
      <c r="N51" s="401"/>
      <c r="O51" s="401"/>
      <c r="P51" s="401"/>
      <c r="Q51" s="402"/>
    </row>
    <row r="52" spans="2:32" ht="217.5" customHeight="1" x14ac:dyDescent="0.2">
      <c r="B52" s="383"/>
      <c r="C52" s="448"/>
      <c r="D52" s="403"/>
      <c r="E52" s="403"/>
      <c r="F52" s="403"/>
      <c r="G52" s="403"/>
      <c r="H52" s="403"/>
      <c r="I52" s="403"/>
      <c r="J52" s="403"/>
      <c r="K52" s="403"/>
      <c r="L52" s="403"/>
      <c r="M52" s="403"/>
      <c r="N52" s="403"/>
      <c r="O52" s="403"/>
      <c r="P52" s="403"/>
      <c r="Q52" s="404"/>
      <c r="S52" s="474"/>
      <c r="T52" s="474"/>
      <c r="U52" s="474"/>
      <c r="V52" s="474"/>
      <c r="W52" s="474"/>
      <c r="X52" s="474"/>
      <c r="Y52" s="474"/>
      <c r="Z52" s="474"/>
      <c r="AA52" s="474"/>
      <c r="AB52" s="474"/>
      <c r="AC52" s="474"/>
      <c r="AD52" s="474"/>
      <c r="AE52" s="474"/>
      <c r="AF52" s="474"/>
    </row>
    <row r="53" spans="2:32" ht="234.75" customHeight="1" x14ac:dyDescent="0.2">
      <c r="B53" s="383"/>
      <c r="C53" s="448"/>
      <c r="D53" s="403"/>
      <c r="E53" s="403"/>
      <c r="F53" s="403"/>
      <c r="G53" s="403"/>
      <c r="H53" s="403"/>
      <c r="I53" s="403"/>
      <c r="J53" s="403"/>
      <c r="K53" s="403"/>
      <c r="L53" s="403"/>
      <c r="M53" s="403"/>
      <c r="N53" s="403"/>
      <c r="O53" s="403"/>
      <c r="P53" s="403"/>
      <c r="Q53" s="404"/>
      <c r="S53" s="474"/>
      <c r="T53" s="474"/>
      <c r="U53" s="474"/>
      <c r="V53" s="474"/>
      <c r="W53" s="474"/>
      <c r="X53" s="474"/>
      <c r="Y53" s="474"/>
      <c r="Z53" s="474"/>
      <c r="AA53" s="474"/>
      <c r="AB53" s="474"/>
      <c r="AC53" s="474"/>
      <c r="AD53" s="474"/>
      <c r="AE53" s="474"/>
      <c r="AF53" s="474"/>
    </row>
    <row r="54" spans="2:32" ht="282" customHeight="1" x14ac:dyDescent="0.2">
      <c r="B54" s="71"/>
      <c r="C54" s="73"/>
      <c r="D54" s="403"/>
      <c r="E54" s="403"/>
      <c r="F54" s="403"/>
      <c r="G54" s="403"/>
      <c r="H54" s="403"/>
      <c r="I54" s="403"/>
      <c r="J54" s="403"/>
      <c r="K54" s="403"/>
      <c r="L54" s="403"/>
      <c r="M54" s="403"/>
      <c r="N54" s="403"/>
      <c r="O54" s="403"/>
      <c r="P54" s="403"/>
      <c r="Q54" s="404"/>
      <c r="S54" s="6"/>
      <c r="T54" s="6"/>
      <c r="U54" s="6"/>
      <c r="V54" s="6"/>
      <c r="W54" s="6"/>
      <c r="X54" s="6"/>
      <c r="Y54" s="6"/>
      <c r="Z54" s="6"/>
      <c r="AA54" s="6"/>
      <c r="AB54" s="6"/>
      <c r="AC54" s="6"/>
      <c r="AD54" s="6"/>
      <c r="AE54" s="6"/>
      <c r="AF54" s="6"/>
    </row>
    <row r="55" spans="2:32" s="2" customFormat="1" ht="4.5" customHeight="1" x14ac:dyDescent="0.2">
      <c r="B55" s="58"/>
      <c r="C55" s="59"/>
      <c r="D55" s="65"/>
      <c r="E55" s="65"/>
      <c r="F55" s="65"/>
      <c r="G55" s="65"/>
      <c r="H55" s="65"/>
      <c r="I55" s="65"/>
      <c r="J55" s="65"/>
      <c r="K55" s="65"/>
      <c r="L55" s="65"/>
      <c r="M55" s="65"/>
      <c r="N55" s="65"/>
      <c r="O55" s="65"/>
      <c r="P55" s="65"/>
      <c r="Q55" s="66"/>
    </row>
    <row r="56" spans="2:32" ht="24.75" customHeight="1" x14ac:dyDescent="0.2">
      <c r="B56" s="297" t="s">
        <v>145</v>
      </c>
      <c r="C56" s="298"/>
      <c r="D56" s="298"/>
      <c r="E56" s="298"/>
      <c r="F56" s="298"/>
      <c r="G56" s="298"/>
      <c r="H56" s="298"/>
      <c r="I56" s="298"/>
      <c r="J56" s="298"/>
      <c r="K56" s="298"/>
      <c r="L56" s="298"/>
      <c r="M56" s="298"/>
      <c r="N56" s="298"/>
      <c r="O56" s="298"/>
      <c r="P56" s="298"/>
      <c r="Q56" s="299"/>
    </row>
    <row r="57" spans="2:32" s="2" customFormat="1" ht="4.5" customHeight="1" x14ac:dyDescent="0.2">
      <c r="B57" s="58"/>
      <c r="C57" s="59"/>
      <c r="D57" s="59"/>
      <c r="E57" s="59"/>
      <c r="F57" s="59"/>
      <c r="G57" s="59"/>
      <c r="H57" s="59"/>
      <c r="I57" s="59"/>
      <c r="J57" s="59"/>
      <c r="K57" s="59"/>
      <c r="L57" s="59"/>
      <c r="M57" s="59"/>
      <c r="N57" s="59"/>
      <c r="O57" s="59"/>
      <c r="P57" s="59"/>
      <c r="Q57" s="60"/>
    </row>
    <row r="58" spans="2:32" ht="40.5" customHeight="1" x14ac:dyDescent="0.2">
      <c r="B58" s="269" t="s">
        <v>146</v>
      </c>
      <c r="C58" s="270"/>
      <c r="D58" s="434"/>
      <c r="E58" s="435"/>
      <c r="F58" s="435"/>
      <c r="G58" s="435"/>
      <c r="H58" s="435"/>
      <c r="I58" s="435"/>
      <c r="J58" s="435"/>
      <c r="K58" s="435"/>
      <c r="L58" s="435"/>
      <c r="M58" s="435"/>
      <c r="N58" s="435"/>
      <c r="O58" s="435"/>
      <c r="P58" s="435"/>
      <c r="Q58" s="436"/>
    </row>
    <row r="59" spans="2:32" ht="6.75" customHeight="1" x14ac:dyDescent="0.2">
      <c r="B59" s="274" t="s">
        <v>148</v>
      </c>
      <c r="C59" s="275"/>
      <c r="D59" s="10"/>
      <c r="E59" s="11"/>
      <c r="F59" s="11"/>
      <c r="G59" s="11"/>
      <c r="H59" s="11"/>
      <c r="I59" s="11"/>
      <c r="J59" s="11"/>
      <c r="K59" s="11"/>
      <c r="L59" s="11"/>
      <c r="M59" s="11"/>
      <c r="N59" s="11"/>
      <c r="O59" s="11"/>
      <c r="P59" s="5"/>
      <c r="Q59" s="12"/>
    </row>
    <row r="60" spans="2:32" ht="17.25" customHeight="1" x14ac:dyDescent="0.2">
      <c r="B60" s="346"/>
      <c r="C60" s="374"/>
      <c r="D60" s="13"/>
      <c r="E60" s="74" t="s">
        <v>149</v>
      </c>
      <c r="F60" s="74" t="s">
        <v>150</v>
      </c>
      <c r="G60" s="75"/>
      <c r="H60" s="74" t="s">
        <v>126</v>
      </c>
      <c r="I60" s="74" t="s">
        <v>150</v>
      </c>
      <c r="J60" s="75"/>
      <c r="K60" s="74" t="s">
        <v>126</v>
      </c>
      <c r="L60" s="74" t="s">
        <v>150</v>
      </c>
      <c r="M60" s="75"/>
      <c r="N60" s="74" t="s">
        <v>126</v>
      </c>
      <c r="O60" s="74" t="s">
        <v>150</v>
      </c>
      <c r="P60" s="6"/>
      <c r="Q60" s="14"/>
    </row>
    <row r="61" spans="2:32" ht="17.25" customHeight="1" x14ac:dyDescent="0.2">
      <c r="B61" s="346"/>
      <c r="C61" s="374"/>
      <c r="D61" s="13"/>
      <c r="E61" s="74">
        <v>2000</v>
      </c>
      <c r="F61" s="76" t="s">
        <v>48</v>
      </c>
      <c r="G61" s="75"/>
      <c r="H61" s="74">
        <v>2008</v>
      </c>
      <c r="I61" s="76" t="s">
        <v>48</v>
      </c>
      <c r="J61" s="75"/>
      <c r="K61" s="74">
        <v>2016</v>
      </c>
      <c r="L61" s="76">
        <v>0</v>
      </c>
      <c r="M61" s="75"/>
      <c r="N61" s="74">
        <v>2024</v>
      </c>
      <c r="O61" s="74"/>
      <c r="P61" s="6"/>
      <c r="Q61" s="14"/>
    </row>
    <row r="62" spans="2:32" ht="17.25" customHeight="1" x14ac:dyDescent="0.2">
      <c r="B62" s="346"/>
      <c r="C62" s="374"/>
      <c r="D62" s="13"/>
      <c r="E62" s="74">
        <v>2001</v>
      </c>
      <c r="F62" s="76" t="s">
        <v>48</v>
      </c>
      <c r="G62" s="75"/>
      <c r="H62" s="74">
        <v>2009</v>
      </c>
      <c r="I62" s="76" t="s">
        <v>48</v>
      </c>
      <c r="J62" s="75"/>
      <c r="K62" s="74">
        <v>2017</v>
      </c>
      <c r="L62" s="76">
        <v>0</v>
      </c>
      <c r="M62" s="75"/>
      <c r="N62" s="74">
        <v>2025</v>
      </c>
      <c r="O62" s="74"/>
      <c r="P62" s="6"/>
      <c r="Q62" s="14"/>
    </row>
    <row r="63" spans="2:32" ht="17.25" customHeight="1" x14ac:dyDescent="0.2">
      <c r="B63" s="346"/>
      <c r="C63" s="374"/>
      <c r="D63" s="13"/>
      <c r="E63" s="74">
        <v>2002</v>
      </c>
      <c r="F63" s="76" t="s">
        <v>48</v>
      </c>
      <c r="G63" s="75"/>
      <c r="H63" s="74">
        <v>2010</v>
      </c>
      <c r="I63" s="76" t="s">
        <v>48</v>
      </c>
      <c r="J63" s="75"/>
      <c r="K63" s="74">
        <v>2018</v>
      </c>
      <c r="L63" s="76">
        <v>0</v>
      </c>
      <c r="M63" s="75"/>
      <c r="N63" s="74">
        <v>2026</v>
      </c>
      <c r="O63" s="74"/>
      <c r="P63" s="6"/>
      <c r="Q63" s="14"/>
    </row>
    <row r="64" spans="2:32" ht="17.25" customHeight="1" x14ac:dyDescent="0.2">
      <c r="B64" s="346"/>
      <c r="C64" s="374"/>
      <c r="D64" s="13"/>
      <c r="E64" s="74">
        <v>2003</v>
      </c>
      <c r="F64" s="76" t="s">
        <v>48</v>
      </c>
      <c r="G64" s="75"/>
      <c r="H64" s="74">
        <v>2011</v>
      </c>
      <c r="I64" s="76">
        <v>0</v>
      </c>
      <c r="J64" s="75"/>
      <c r="K64" s="74">
        <v>2019</v>
      </c>
      <c r="L64" s="76">
        <v>0</v>
      </c>
      <c r="M64" s="75"/>
      <c r="N64" s="74">
        <v>2027</v>
      </c>
      <c r="O64" s="74"/>
      <c r="P64" s="6"/>
      <c r="Q64" s="14"/>
    </row>
    <row r="65" spans="2:17" ht="17.25" customHeight="1" x14ac:dyDescent="0.2">
      <c r="B65" s="346"/>
      <c r="C65" s="374"/>
      <c r="D65" s="13"/>
      <c r="E65" s="74">
        <v>2004</v>
      </c>
      <c r="F65" s="76" t="s">
        <v>48</v>
      </c>
      <c r="G65" s="75"/>
      <c r="H65" s="74">
        <v>2012</v>
      </c>
      <c r="I65" s="76">
        <v>0</v>
      </c>
      <c r="J65" s="75"/>
      <c r="K65" s="74">
        <v>2020</v>
      </c>
      <c r="L65" s="76">
        <v>0</v>
      </c>
      <c r="M65" s="75"/>
      <c r="N65" s="74">
        <v>2028</v>
      </c>
      <c r="O65" s="74"/>
      <c r="P65" s="6"/>
      <c r="Q65" s="14"/>
    </row>
    <row r="66" spans="2:17" ht="17.25" customHeight="1" x14ac:dyDescent="0.2">
      <c r="B66" s="346"/>
      <c r="C66" s="374"/>
      <c r="D66" s="13"/>
      <c r="E66" s="74">
        <v>2005</v>
      </c>
      <c r="F66" s="76" t="s">
        <v>48</v>
      </c>
      <c r="G66" s="75"/>
      <c r="H66" s="74">
        <v>2013</v>
      </c>
      <c r="I66" s="76">
        <v>0</v>
      </c>
      <c r="J66" s="75"/>
      <c r="K66" s="74">
        <v>2021</v>
      </c>
      <c r="L66" s="76">
        <v>0</v>
      </c>
      <c r="M66" s="75"/>
      <c r="N66" s="74">
        <v>2029</v>
      </c>
      <c r="O66" s="74"/>
      <c r="P66" s="6"/>
      <c r="Q66" s="14"/>
    </row>
    <row r="67" spans="2:17" ht="17.25" customHeight="1" x14ac:dyDescent="0.2">
      <c r="B67" s="346"/>
      <c r="C67" s="374"/>
      <c r="D67" s="13"/>
      <c r="E67" s="74">
        <v>2006</v>
      </c>
      <c r="F67" s="76" t="s">
        <v>48</v>
      </c>
      <c r="G67" s="75"/>
      <c r="H67" s="74">
        <v>2014</v>
      </c>
      <c r="I67" s="76">
        <v>0</v>
      </c>
      <c r="J67" s="75"/>
      <c r="K67" s="74">
        <v>2022</v>
      </c>
      <c r="L67" s="76">
        <v>0</v>
      </c>
      <c r="M67" s="75"/>
      <c r="N67" s="74">
        <v>2030</v>
      </c>
      <c r="O67" s="74"/>
      <c r="P67" s="6"/>
      <c r="Q67" s="14"/>
    </row>
    <row r="68" spans="2:17" ht="17.25" customHeight="1" x14ac:dyDescent="0.2">
      <c r="B68" s="346"/>
      <c r="C68" s="374"/>
      <c r="D68" s="13"/>
      <c r="E68" s="74">
        <v>2007</v>
      </c>
      <c r="F68" s="76" t="s">
        <v>48</v>
      </c>
      <c r="G68" s="75"/>
      <c r="H68" s="74">
        <v>2015</v>
      </c>
      <c r="I68" s="76">
        <v>0</v>
      </c>
      <c r="J68" s="75"/>
      <c r="K68" s="74">
        <v>2023</v>
      </c>
      <c r="L68" s="76"/>
      <c r="M68" s="75"/>
      <c r="N68" s="74">
        <v>2031</v>
      </c>
      <c r="O68" s="74"/>
      <c r="P68" s="6"/>
      <c r="Q68" s="14"/>
    </row>
    <row r="69" spans="2:17" ht="6.75" customHeight="1" x14ac:dyDescent="0.2">
      <c r="B69" s="276"/>
      <c r="C69" s="277"/>
      <c r="D69" s="15"/>
      <c r="E69" s="4"/>
      <c r="F69" s="7"/>
      <c r="G69" s="7"/>
      <c r="H69" s="7"/>
      <c r="I69" s="7"/>
      <c r="J69" s="7"/>
      <c r="K69" s="7"/>
      <c r="L69" s="8"/>
      <c r="M69" s="8"/>
      <c r="N69" s="7"/>
      <c r="O69" s="7"/>
      <c r="P69" s="7"/>
      <c r="Q69" s="16"/>
    </row>
    <row r="70" spans="2:17" ht="36" customHeight="1" x14ac:dyDescent="0.2">
      <c r="B70" s="269" t="s">
        <v>151</v>
      </c>
      <c r="C70" s="270"/>
      <c r="D70" s="390" t="s">
        <v>29</v>
      </c>
      <c r="E70" s="391"/>
      <c r="F70" s="391"/>
      <c r="G70" s="391"/>
      <c r="H70" s="391"/>
      <c r="I70" s="391"/>
      <c r="J70" s="391"/>
      <c r="K70" s="391"/>
      <c r="L70" s="391"/>
      <c r="M70" s="391"/>
      <c r="N70" s="391"/>
      <c r="O70" s="391"/>
      <c r="P70" s="391"/>
      <c r="Q70" s="392"/>
    </row>
    <row r="71" spans="2:17" ht="36" customHeight="1" x14ac:dyDescent="0.2">
      <c r="B71" s="389" t="s">
        <v>153</v>
      </c>
      <c r="C71" s="389"/>
      <c r="D71" s="390" t="s">
        <v>182</v>
      </c>
      <c r="E71" s="391"/>
      <c r="F71" s="391"/>
      <c r="G71" s="391"/>
      <c r="H71" s="391"/>
      <c r="I71" s="391"/>
      <c r="J71" s="391"/>
      <c r="K71" s="391"/>
      <c r="L71" s="391"/>
      <c r="M71" s="391"/>
      <c r="N71" s="391"/>
      <c r="O71" s="391"/>
      <c r="P71" s="391"/>
      <c r="Q71" s="392"/>
    </row>
    <row r="72" spans="2:17" s="2" customFormat="1" ht="4.5" customHeight="1" x14ac:dyDescent="0.2">
      <c r="B72" s="387"/>
      <c r="C72" s="388"/>
      <c r="D72" s="388"/>
      <c r="E72" s="388"/>
      <c r="F72" s="388"/>
      <c r="G72" s="388"/>
      <c r="H72" s="388"/>
      <c r="I72" s="388"/>
      <c r="J72" s="388"/>
      <c r="K72" s="388"/>
      <c r="L72" s="388"/>
      <c r="M72" s="388"/>
      <c r="N72" s="388"/>
      <c r="O72" s="388"/>
      <c r="P72" s="388"/>
      <c r="Q72" s="388"/>
    </row>
    <row r="73" spans="2:17" ht="24.75" customHeight="1" x14ac:dyDescent="0.2">
      <c r="B73" s="297" t="s">
        <v>155</v>
      </c>
      <c r="C73" s="298"/>
      <c r="D73" s="298"/>
      <c r="E73" s="298"/>
      <c r="F73" s="298"/>
      <c r="G73" s="298"/>
      <c r="H73" s="298"/>
      <c r="I73" s="298"/>
      <c r="J73" s="298"/>
      <c r="K73" s="298"/>
      <c r="L73" s="298"/>
      <c r="M73" s="298"/>
      <c r="N73" s="298"/>
      <c r="O73" s="298"/>
      <c r="P73" s="298"/>
      <c r="Q73" s="299"/>
    </row>
    <row r="74" spans="2:17" s="2" customFormat="1" ht="4.5" customHeight="1" x14ac:dyDescent="0.2">
      <c r="B74" s="61"/>
      <c r="C74" s="62"/>
      <c r="D74" s="62"/>
      <c r="E74" s="62"/>
      <c r="F74" s="62"/>
      <c r="G74" s="62"/>
      <c r="H74" s="62"/>
      <c r="I74" s="62"/>
      <c r="J74" s="62"/>
      <c r="K74" s="62"/>
      <c r="L74" s="62"/>
      <c r="M74" s="62"/>
      <c r="N74" s="62"/>
      <c r="O74" s="62"/>
      <c r="P74" s="62"/>
      <c r="Q74" s="63"/>
    </row>
    <row r="75" spans="2:17" ht="58.5" customHeight="1" x14ac:dyDescent="0.2">
      <c r="B75" s="461"/>
      <c r="C75" s="461"/>
      <c r="D75" s="461"/>
      <c r="E75" s="461"/>
      <c r="F75" s="461"/>
      <c r="G75" s="461"/>
      <c r="H75" s="461"/>
      <c r="I75" s="461"/>
      <c r="J75" s="461"/>
      <c r="K75" s="461"/>
      <c r="L75" s="461"/>
      <c r="M75" s="461"/>
      <c r="N75" s="461"/>
      <c r="O75" s="461"/>
      <c r="P75" s="461"/>
      <c r="Q75" s="461"/>
    </row>
    <row r="76" spans="2:17" s="2" customFormat="1" ht="4.5" customHeight="1" x14ac:dyDescent="0.2">
      <c r="B76" s="64"/>
      <c r="C76" s="65"/>
      <c r="D76" s="65"/>
      <c r="E76" s="65"/>
      <c r="F76" s="65"/>
      <c r="G76" s="65"/>
      <c r="H76" s="65"/>
      <c r="I76" s="65"/>
      <c r="J76" s="65"/>
      <c r="K76" s="65"/>
      <c r="L76" s="65"/>
      <c r="M76" s="65"/>
      <c r="N76" s="65"/>
      <c r="O76" s="65"/>
      <c r="P76" s="65"/>
      <c r="Q76" s="66"/>
    </row>
    <row r="77" spans="2:17" ht="24.75" customHeight="1" x14ac:dyDescent="0.2">
      <c r="B77" s="297" t="s">
        <v>157</v>
      </c>
      <c r="C77" s="298"/>
      <c r="D77" s="298"/>
      <c r="E77" s="298"/>
      <c r="F77" s="298"/>
      <c r="G77" s="298"/>
      <c r="H77" s="298"/>
      <c r="I77" s="298"/>
      <c r="J77" s="298"/>
      <c r="K77" s="298"/>
      <c r="L77" s="298"/>
      <c r="M77" s="298"/>
      <c r="N77" s="298"/>
      <c r="O77" s="298"/>
      <c r="P77" s="298"/>
      <c r="Q77" s="299"/>
    </row>
    <row r="78" spans="2:17" s="2" customFormat="1" ht="4.5" customHeight="1" x14ac:dyDescent="0.2">
      <c r="B78" s="61"/>
      <c r="C78" s="62"/>
      <c r="D78" s="62"/>
      <c r="E78" s="62"/>
      <c r="F78" s="62"/>
      <c r="G78" s="62"/>
      <c r="H78" s="62"/>
      <c r="I78" s="62"/>
      <c r="J78" s="62"/>
      <c r="K78" s="62"/>
      <c r="L78" s="62"/>
      <c r="M78" s="62"/>
      <c r="N78" s="62"/>
      <c r="O78" s="62"/>
      <c r="P78" s="62"/>
      <c r="Q78" s="63"/>
    </row>
    <row r="79" spans="2:17" ht="27" customHeight="1" x14ac:dyDescent="0.2">
      <c r="B79" s="274" t="s">
        <v>158</v>
      </c>
      <c r="C79" s="451"/>
      <c r="D79" s="453" t="s">
        <v>159</v>
      </c>
      <c r="E79" s="454"/>
      <c r="F79" s="462" t="s">
        <v>260</v>
      </c>
      <c r="G79" s="463"/>
      <c r="H79" s="463"/>
      <c r="I79" s="463"/>
      <c r="J79" s="464"/>
      <c r="K79" s="453" t="s">
        <v>1</v>
      </c>
      <c r="L79" s="454"/>
      <c r="M79" s="462" t="s">
        <v>247</v>
      </c>
      <c r="N79" s="463"/>
      <c r="O79" s="463"/>
      <c r="P79" s="463"/>
      <c r="Q79" s="468"/>
    </row>
    <row r="80" spans="2:17" ht="27" customHeight="1" x14ac:dyDescent="0.2">
      <c r="B80" s="346"/>
      <c r="C80" s="452"/>
      <c r="D80" s="455" t="s">
        <v>160</v>
      </c>
      <c r="E80" s="456"/>
      <c r="F80" s="465" t="s">
        <v>184</v>
      </c>
      <c r="G80" s="466"/>
      <c r="H80" s="466"/>
      <c r="I80" s="466"/>
      <c r="J80" s="467"/>
      <c r="K80" s="459" t="s">
        <v>161</v>
      </c>
      <c r="L80" s="460"/>
      <c r="M80" s="469" t="s">
        <v>261</v>
      </c>
      <c r="N80" s="466"/>
      <c r="O80" s="466"/>
      <c r="P80" s="466"/>
      <c r="Q80" s="470"/>
    </row>
    <row r="81" spans="2:17" ht="27" customHeight="1" x14ac:dyDescent="0.2">
      <c r="B81" s="346"/>
      <c r="C81" s="452"/>
      <c r="D81" s="455" t="s">
        <v>162</v>
      </c>
      <c r="E81" s="456"/>
      <c r="F81" s="466" t="s">
        <v>183</v>
      </c>
      <c r="G81" s="466"/>
      <c r="H81" s="466"/>
      <c r="I81" s="466"/>
      <c r="J81" s="467"/>
      <c r="K81" s="459" t="s">
        <v>163</v>
      </c>
      <c r="L81" s="460"/>
      <c r="M81" s="465" t="s">
        <v>194</v>
      </c>
      <c r="N81" s="466"/>
      <c r="O81" s="466"/>
      <c r="P81" s="466"/>
      <c r="Q81" s="470"/>
    </row>
    <row r="82" spans="2:17" ht="27" customHeight="1" x14ac:dyDescent="0.2">
      <c r="B82" s="457" t="s">
        <v>164</v>
      </c>
      <c r="C82" s="458"/>
      <c r="D82" s="455" t="s">
        <v>159</v>
      </c>
      <c r="E82" s="456"/>
      <c r="F82" s="462" t="s">
        <v>195</v>
      </c>
      <c r="G82" s="463"/>
      <c r="H82" s="463"/>
      <c r="I82" s="463"/>
      <c r="J82" s="464"/>
      <c r="K82" s="459" t="s">
        <v>1</v>
      </c>
      <c r="L82" s="460"/>
      <c r="M82" s="462" t="s">
        <v>171</v>
      </c>
      <c r="N82" s="463"/>
      <c r="O82" s="463"/>
      <c r="P82" s="463"/>
      <c r="Q82" s="468"/>
    </row>
    <row r="83" spans="2:17" ht="27" customHeight="1" x14ac:dyDescent="0.2">
      <c r="B83" s="346"/>
      <c r="C83" s="452"/>
      <c r="D83" s="459" t="s">
        <v>160</v>
      </c>
      <c r="E83" s="460"/>
      <c r="F83" s="465" t="s">
        <v>184</v>
      </c>
      <c r="G83" s="466"/>
      <c r="H83" s="466"/>
      <c r="I83" s="466"/>
      <c r="J83" s="467"/>
      <c r="K83" s="459" t="s">
        <v>161</v>
      </c>
      <c r="L83" s="460"/>
      <c r="M83" s="471" t="s">
        <v>196</v>
      </c>
      <c r="N83" s="466"/>
      <c r="O83" s="466"/>
      <c r="P83" s="466"/>
      <c r="Q83" s="470"/>
    </row>
    <row r="84" spans="2:17" ht="27" customHeight="1" x14ac:dyDescent="0.2">
      <c r="B84" s="346"/>
      <c r="C84" s="452"/>
      <c r="D84" s="459" t="s">
        <v>162</v>
      </c>
      <c r="E84" s="460"/>
      <c r="F84" s="466" t="s">
        <v>183</v>
      </c>
      <c r="G84" s="466"/>
      <c r="H84" s="466"/>
      <c r="I84" s="466"/>
      <c r="J84" s="467"/>
      <c r="K84" s="459" t="s">
        <v>163</v>
      </c>
      <c r="L84" s="460"/>
      <c r="M84" s="465" t="s">
        <v>194</v>
      </c>
      <c r="N84" s="466"/>
      <c r="O84" s="466"/>
      <c r="P84" s="466"/>
      <c r="Q84" s="470"/>
    </row>
    <row r="85" spans="2:17" ht="27" customHeight="1" x14ac:dyDescent="0.2">
      <c r="B85" s="449" t="s">
        <v>165</v>
      </c>
      <c r="C85" s="450"/>
      <c r="D85" s="53"/>
      <c r="E85" s="50"/>
      <c r="F85" s="51"/>
      <c r="G85" s="51"/>
      <c r="H85" s="51"/>
      <c r="I85" s="51"/>
      <c r="J85" s="51"/>
      <c r="K85" s="51"/>
      <c r="L85" s="51"/>
      <c r="M85" s="50"/>
      <c r="N85" s="50"/>
      <c r="O85" s="50"/>
      <c r="P85" s="50"/>
      <c r="Q85" s="52"/>
    </row>
  </sheetData>
  <mergeCells count="139">
    <mergeCell ref="B49:C49"/>
    <mergeCell ref="B35:C37"/>
    <mergeCell ref="P44:Q44"/>
    <mergeCell ref="D46:I46"/>
    <mergeCell ref="S52:AF53"/>
    <mergeCell ref="D18:F18"/>
    <mergeCell ref="G18:Q18"/>
    <mergeCell ref="D19:F19"/>
    <mergeCell ref="G19:Q19"/>
    <mergeCell ref="D20:F20"/>
    <mergeCell ref="G20:Q20"/>
    <mergeCell ref="D21:F21"/>
    <mergeCell ref="G21:Q21"/>
    <mergeCell ref="D22:F22"/>
    <mergeCell ref="G22:Q22"/>
    <mergeCell ref="G43:H43"/>
    <mergeCell ref="M43:N43"/>
    <mergeCell ref="D48:Q48"/>
    <mergeCell ref="G33:I33"/>
    <mergeCell ref="D32:Q32"/>
    <mergeCell ref="J33:L33"/>
    <mergeCell ref="D37:Q37"/>
    <mergeCell ref="D38:Q38"/>
    <mergeCell ref="D39:Q39"/>
    <mergeCell ref="B75:Q75"/>
    <mergeCell ref="F82:J82"/>
    <mergeCell ref="F83:J83"/>
    <mergeCell ref="F84:J84"/>
    <mergeCell ref="M79:Q79"/>
    <mergeCell ref="M80:Q80"/>
    <mergeCell ref="M81:Q81"/>
    <mergeCell ref="M82:Q82"/>
    <mergeCell ref="M83:Q83"/>
    <mergeCell ref="M84:Q84"/>
    <mergeCell ref="K79:L79"/>
    <mergeCell ref="K80:L80"/>
    <mergeCell ref="K81:L81"/>
    <mergeCell ref="K82:L82"/>
    <mergeCell ref="K83:L83"/>
    <mergeCell ref="K84:L84"/>
    <mergeCell ref="F79:J79"/>
    <mergeCell ref="F81:J81"/>
    <mergeCell ref="F80:J80"/>
    <mergeCell ref="B77:Q77"/>
    <mergeCell ref="B85:C85"/>
    <mergeCell ref="B79:C81"/>
    <mergeCell ref="D79:E79"/>
    <mergeCell ref="D80:E80"/>
    <mergeCell ref="D81:E81"/>
    <mergeCell ref="B82:C84"/>
    <mergeCell ref="D82:E82"/>
    <mergeCell ref="D83:E83"/>
    <mergeCell ref="D84:E84"/>
    <mergeCell ref="B73:Q73"/>
    <mergeCell ref="B58:C58"/>
    <mergeCell ref="D58:Q58"/>
    <mergeCell ref="J43:K43"/>
    <mergeCell ref="B9:C9"/>
    <mergeCell ref="B8:C8"/>
    <mergeCell ref="B34:C34"/>
    <mergeCell ref="D34:Q34"/>
    <mergeCell ref="D49:Q49"/>
    <mergeCell ref="D71:Q71"/>
    <mergeCell ref="L47:M47"/>
    <mergeCell ref="N47:Q47"/>
    <mergeCell ref="D47:K47"/>
    <mergeCell ref="D17:Q17"/>
    <mergeCell ref="N40:Q41"/>
    <mergeCell ref="B42:C45"/>
    <mergeCell ref="B51:C53"/>
    <mergeCell ref="O31:Q31"/>
    <mergeCell ref="M30:Q30"/>
    <mergeCell ref="M33:N33"/>
    <mergeCell ref="O33:Q33"/>
    <mergeCell ref="D33:F33"/>
    <mergeCell ref="B33:C33"/>
    <mergeCell ref="B29:C29"/>
    <mergeCell ref="O1:Q2"/>
    <mergeCell ref="D1:N1"/>
    <mergeCell ref="D2:N2"/>
    <mergeCell ref="D3:N3"/>
    <mergeCell ref="B30:C30"/>
    <mergeCell ref="B31:C31"/>
    <mergeCell ref="B32:C32"/>
    <mergeCell ref="B1:C2"/>
    <mergeCell ref="B3:C3"/>
    <mergeCell ref="B5:Q5"/>
    <mergeCell ref="O3:Q3"/>
    <mergeCell ref="D8:Q8"/>
    <mergeCell ref="D9:Q9"/>
    <mergeCell ref="I29:K29"/>
    <mergeCell ref="D29:F29"/>
    <mergeCell ref="D30:I30"/>
    <mergeCell ref="B10:C10"/>
    <mergeCell ref="B11:C11"/>
    <mergeCell ref="B16:C16"/>
    <mergeCell ref="B17:C17"/>
    <mergeCell ref="B12:C12"/>
    <mergeCell ref="B14:Q14"/>
    <mergeCell ref="L16:M16"/>
    <mergeCell ref="N16:Q16"/>
    <mergeCell ref="P43:Q43"/>
    <mergeCell ref="D16:K16"/>
    <mergeCell ref="D10:Q10"/>
    <mergeCell ref="D11:Q11"/>
    <mergeCell ref="D12:Q12"/>
    <mergeCell ref="J30:L30"/>
    <mergeCell ref="D24:Q27"/>
    <mergeCell ref="D28:Q28"/>
    <mergeCell ref="D23:Q23"/>
    <mergeCell ref="D31:K31"/>
    <mergeCell ref="L31:N31"/>
    <mergeCell ref="G29:H29"/>
    <mergeCell ref="O29:Q29"/>
    <mergeCell ref="L29:N29"/>
    <mergeCell ref="B18:C28"/>
    <mergeCell ref="B72:Q72"/>
    <mergeCell ref="B59:C69"/>
    <mergeCell ref="B71:C71"/>
    <mergeCell ref="B70:C70"/>
    <mergeCell ref="D70:Q70"/>
    <mergeCell ref="B50:C50"/>
    <mergeCell ref="D50:Q50"/>
    <mergeCell ref="B56:Q56"/>
    <mergeCell ref="B40:C41"/>
    <mergeCell ref="D40:F41"/>
    <mergeCell ref="G40:H41"/>
    <mergeCell ref="J40:K40"/>
    <mergeCell ref="J41:K41"/>
    <mergeCell ref="L40:M41"/>
    <mergeCell ref="B48:C48"/>
    <mergeCell ref="D51:Q54"/>
    <mergeCell ref="J46:L46"/>
    <mergeCell ref="M46:Q46"/>
    <mergeCell ref="D45:Q45"/>
    <mergeCell ref="B46:C46"/>
    <mergeCell ref="B47:C47"/>
    <mergeCell ref="D35:Q35"/>
    <mergeCell ref="D36:Q36"/>
  </mergeCells>
  <phoneticPr fontId="9" type="noConversion"/>
  <dataValidations count="7">
    <dataValidation type="list" allowBlank="1" showInputMessage="1" showErrorMessage="1" sqref="D29" xr:uid="{38BAB6EA-B7F3-4C68-93BA-F53DA43817CC}">
      <formula1>tipo</formula1>
    </dataValidation>
    <dataValidation type="list" allowBlank="1" showInputMessage="1" showErrorMessage="1" sqref="D70:Q70 D33:D34 J33:L34" xr:uid="{14D94359-D286-4FDD-A14C-5F5879448438}">
      <formula1>periodicidad</formula1>
    </dataValidation>
    <dataValidation type="list" allowBlank="1" showInputMessage="1" showErrorMessage="1" sqref="D30:I30" xr:uid="{A53FE88C-E67F-4B4E-AC6D-3CAF1408D9B7}">
      <formula1>tipounidad</formula1>
    </dataValidation>
    <dataValidation type="list" allowBlank="1" showInputMessage="1" showErrorMessage="1" sqref="N47:Q47" xr:uid="{231EB137-6C98-4DB3-BEA4-DEE389DD8D9F}">
      <formula1>enfoque</formula1>
    </dataValidation>
    <dataValidation type="list" allowBlank="1" showInputMessage="1" showErrorMessage="1" sqref="D46" xr:uid="{7B6D57EE-384A-4BCE-8439-6B7E6F3ECCFD}">
      <formula1>Desagregaci</formula1>
    </dataValidation>
    <dataValidation type="list" allowBlank="1" showInputMessage="1" showErrorMessage="1" sqref="I29:K29" xr:uid="{45CFC758-CDE0-4B80-9298-38F542FF80AA}">
      <formula1>acumula</formula1>
    </dataValidation>
    <dataValidation type="list" allowBlank="1" showInputMessage="1" showErrorMessage="1" sqref="O29:Q29" xr:uid="{3D1F3486-9FFA-4787-82B0-C7113CCDCD1B}">
      <formula1>orienta</formula1>
    </dataValidation>
  </dataValidations>
  <hyperlinks>
    <hyperlink ref="M83" r:id="rId1" xr:uid="{336897C4-1F92-4F21-94F2-3368D5692620}"/>
  </hyperlinks>
  <printOptions horizontalCentered="1"/>
  <pageMargins left="0.7" right="0.7" top="0.75" bottom="0.75" header="0.3" footer="0.3"/>
  <pageSetup scale="59" orientation="portrait" r:id="rId2"/>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62201556-ADA3-45B8-A77D-14DC04937D43}">
          <x14:formula1>
            <xm:f>Listas!$B$3:$B$5</xm:f>
          </x14:formula1>
          <xm:sqref>O31:Q31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46AF7-488B-4E59-B5A7-F1B458B132BF}">
  <dimension ref="A1:AV76"/>
  <sheetViews>
    <sheetView tabSelected="1" zoomScaleNormal="100" workbookViewId="0">
      <selection activeCell="B1" sqref="B1:AU1"/>
    </sheetView>
  </sheetViews>
  <sheetFormatPr baseColWidth="10" defaultColWidth="11.42578125" defaultRowHeight="9" x14ac:dyDescent="0.15"/>
  <cols>
    <col min="1" max="1" width="4.5703125" style="77" customWidth="1"/>
    <col min="2" max="2" width="11.85546875" style="77" customWidth="1"/>
    <col min="3" max="3" width="2.7109375" style="77" customWidth="1"/>
    <col min="4" max="4" width="13.85546875" style="77" customWidth="1"/>
    <col min="5" max="5" width="14.85546875" style="77" customWidth="1"/>
    <col min="6" max="6" width="12.140625" style="77" customWidth="1"/>
    <col min="7" max="7" width="13.42578125" style="77" customWidth="1"/>
    <col min="8" max="8" width="9.28515625" style="77" customWidth="1"/>
    <col min="9" max="9" width="12.85546875" style="77" customWidth="1"/>
    <col min="10" max="10" width="14.140625" style="77" customWidth="1"/>
    <col min="11" max="11" width="14.5703125" style="77" customWidth="1"/>
    <col min="12" max="12" width="17" style="77" customWidth="1"/>
    <col min="13" max="13" width="8.85546875" style="77" customWidth="1"/>
    <col min="14" max="19" width="6.140625" style="77" customWidth="1"/>
    <col min="20" max="20" width="8" style="77" customWidth="1"/>
    <col min="21" max="21" width="5.140625" style="77" customWidth="1"/>
    <col min="22" max="22" width="7.85546875" style="77" customWidth="1"/>
    <col min="23" max="23" width="5.140625" style="77" customWidth="1"/>
    <col min="24" max="24" width="8" style="77" customWidth="1"/>
    <col min="25" max="25" width="5.140625" style="77" customWidth="1"/>
    <col min="26" max="26" width="8.28515625" style="77" customWidth="1"/>
    <col min="27" max="28" width="5.42578125" style="77" customWidth="1"/>
    <col min="29" max="29" width="6.85546875" style="77" customWidth="1"/>
    <col min="30" max="30" width="5.42578125" style="77" customWidth="1"/>
    <col min="31" max="31" width="5.7109375" style="77" customWidth="1"/>
    <col min="32" max="32" width="7.85546875" style="77" customWidth="1"/>
    <col min="33" max="33" width="5.7109375" style="77" customWidth="1"/>
    <col min="34" max="34" width="6.7109375" style="77" customWidth="1"/>
    <col min="35" max="46" width="5.7109375" style="77" customWidth="1"/>
    <col min="47" max="47" width="4" style="77" customWidth="1"/>
    <col min="48" max="48" width="3.140625" style="77" customWidth="1"/>
    <col min="49" max="16384" width="11.42578125" style="77"/>
  </cols>
  <sheetData>
    <row r="1" spans="1:48" s="98" customFormat="1" ht="100.5" customHeight="1" thickBot="1" x14ac:dyDescent="0.25">
      <c r="A1" s="97"/>
      <c r="B1" s="664"/>
      <c r="C1" s="665"/>
      <c r="D1" s="665"/>
      <c r="E1" s="665"/>
      <c r="F1" s="665"/>
      <c r="G1" s="665"/>
      <c r="H1" s="665"/>
      <c r="I1" s="665"/>
      <c r="J1" s="665"/>
      <c r="K1" s="665"/>
      <c r="L1" s="665"/>
      <c r="M1" s="665"/>
      <c r="N1" s="665"/>
      <c r="O1" s="665"/>
      <c r="P1" s="665"/>
      <c r="Q1" s="665"/>
      <c r="R1" s="665"/>
      <c r="S1" s="665"/>
      <c r="T1" s="665"/>
      <c r="U1" s="665"/>
      <c r="V1" s="665"/>
      <c r="W1" s="665"/>
      <c r="X1" s="665"/>
      <c r="Y1" s="665"/>
      <c r="Z1" s="665"/>
      <c r="AA1" s="665"/>
      <c r="AB1" s="665"/>
      <c r="AC1" s="665"/>
      <c r="AD1" s="665"/>
      <c r="AE1" s="665"/>
      <c r="AF1" s="665"/>
      <c r="AG1" s="665"/>
      <c r="AH1" s="665"/>
      <c r="AI1" s="665"/>
      <c r="AJ1" s="665"/>
      <c r="AK1" s="665"/>
      <c r="AL1" s="665"/>
      <c r="AM1" s="665"/>
      <c r="AN1" s="665"/>
      <c r="AO1" s="665"/>
      <c r="AP1" s="665"/>
      <c r="AQ1" s="665"/>
      <c r="AR1" s="665"/>
      <c r="AS1" s="665"/>
      <c r="AT1" s="665"/>
      <c r="AU1" s="666"/>
      <c r="AV1" s="120"/>
    </row>
    <row r="2" spans="1:48" s="100" customFormat="1" ht="16.5" thickBot="1" x14ac:dyDescent="0.25">
      <c r="A2" s="99"/>
      <c r="B2" s="667">
        <f>'[1]Datos Generales'!C5</f>
        <v>0</v>
      </c>
      <c r="C2" s="668"/>
      <c r="D2" s="668"/>
      <c r="E2" s="668"/>
      <c r="F2" s="668"/>
      <c r="G2" s="668"/>
      <c r="H2" s="668"/>
      <c r="I2" s="668"/>
      <c r="J2" s="668"/>
      <c r="K2" s="668"/>
      <c r="L2" s="668"/>
      <c r="M2" s="668"/>
      <c r="N2" s="668"/>
      <c r="O2" s="668"/>
      <c r="P2" s="668"/>
      <c r="Q2" s="668"/>
      <c r="R2" s="668"/>
      <c r="S2" s="668"/>
      <c r="T2" s="668"/>
      <c r="U2" s="668"/>
      <c r="V2" s="668"/>
      <c r="W2" s="668"/>
      <c r="X2" s="668"/>
      <c r="Y2" s="668"/>
      <c r="Z2" s="668"/>
      <c r="AA2" s="668"/>
      <c r="AB2" s="668"/>
      <c r="AC2" s="668"/>
      <c r="AD2" s="668"/>
      <c r="AE2" s="668"/>
      <c r="AF2" s="668"/>
      <c r="AG2" s="668"/>
      <c r="AH2" s="668"/>
      <c r="AI2" s="668"/>
      <c r="AJ2" s="668"/>
      <c r="AK2" s="668"/>
      <c r="AL2" s="668"/>
      <c r="AM2" s="668"/>
      <c r="AN2" s="668"/>
      <c r="AO2" s="668"/>
      <c r="AP2" s="668"/>
      <c r="AQ2" s="668"/>
      <c r="AR2" s="668"/>
      <c r="AS2" s="668"/>
      <c r="AT2" s="668"/>
      <c r="AU2" s="669"/>
      <c r="AV2" s="121"/>
    </row>
    <row r="3" spans="1:48" s="100" customFormat="1" ht="16.5" customHeight="1" thickBot="1" x14ac:dyDescent="0.25">
      <c r="A3" s="99"/>
      <c r="B3" s="670" t="s">
        <v>264</v>
      </c>
      <c r="C3" s="671"/>
      <c r="D3" s="671"/>
      <c r="E3" s="671"/>
      <c r="F3" s="671"/>
      <c r="G3" s="671"/>
      <c r="H3" s="671"/>
      <c r="I3" s="671"/>
      <c r="J3" s="671"/>
      <c r="K3" s="671"/>
      <c r="L3" s="671"/>
      <c r="M3" s="671"/>
      <c r="N3" s="671"/>
      <c r="O3" s="671"/>
      <c r="P3" s="671"/>
      <c r="Q3" s="671"/>
      <c r="R3" s="671"/>
      <c r="S3" s="671"/>
      <c r="T3" s="671"/>
      <c r="U3" s="671"/>
      <c r="V3" s="671"/>
      <c r="W3" s="671"/>
      <c r="X3" s="671"/>
      <c r="Y3" s="671"/>
      <c r="Z3" s="671"/>
      <c r="AA3" s="671"/>
      <c r="AB3" s="671"/>
      <c r="AC3" s="671"/>
      <c r="AD3" s="671"/>
      <c r="AE3" s="671"/>
      <c r="AF3" s="671"/>
      <c r="AG3" s="671"/>
      <c r="AH3" s="671"/>
      <c r="AI3" s="671"/>
      <c r="AJ3" s="671"/>
      <c r="AK3" s="671"/>
      <c r="AL3" s="671"/>
      <c r="AM3" s="671"/>
      <c r="AN3" s="671"/>
      <c r="AO3" s="671"/>
      <c r="AP3" s="671"/>
      <c r="AQ3" s="671"/>
      <c r="AR3" s="671"/>
      <c r="AS3" s="671"/>
      <c r="AT3" s="671"/>
      <c r="AU3" s="672"/>
      <c r="AV3" s="121"/>
    </row>
    <row r="4" spans="1:48" s="100" customFormat="1" ht="16.5" customHeight="1" thickBot="1" x14ac:dyDescent="0.25">
      <c r="A4" s="99"/>
      <c r="B4" s="673" t="s">
        <v>265</v>
      </c>
      <c r="C4" s="674"/>
      <c r="D4" s="674"/>
      <c r="E4" s="674"/>
      <c r="F4" s="674"/>
      <c r="G4" s="674"/>
      <c r="H4" s="674"/>
      <c r="I4" s="674"/>
      <c r="J4" s="674"/>
      <c r="K4" s="675">
        <f>'[1]Datos Generales'!C6</f>
        <v>0</v>
      </c>
      <c r="L4" s="676"/>
      <c r="M4" s="676"/>
      <c r="N4" s="676"/>
      <c r="O4" s="676"/>
      <c r="P4" s="676"/>
      <c r="Q4" s="676"/>
      <c r="R4" s="676"/>
      <c r="S4" s="676"/>
      <c r="T4" s="676"/>
      <c r="U4" s="676"/>
      <c r="V4" s="676"/>
      <c r="W4" s="676"/>
      <c r="X4" s="676"/>
      <c r="Y4" s="676"/>
      <c r="Z4" s="676"/>
      <c r="AA4" s="676"/>
      <c r="AB4" s="676"/>
      <c r="AC4" s="676"/>
      <c r="AD4" s="676"/>
      <c r="AE4" s="676"/>
      <c r="AF4" s="676"/>
      <c r="AG4" s="676"/>
      <c r="AH4" s="676"/>
      <c r="AI4" s="676"/>
      <c r="AJ4" s="676"/>
      <c r="AK4" s="676"/>
      <c r="AL4" s="676"/>
      <c r="AM4" s="676"/>
      <c r="AN4" s="676"/>
      <c r="AO4" s="676"/>
      <c r="AP4" s="676"/>
      <c r="AQ4" s="676"/>
      <c r="AR4" s="676"/>
      <c r="AS4" s="676"/>
      <c r="AT4" s="676"/>
      <c r="AU4" s="677"/>
      <c r="AV4" s="121"/>
    </row>
    <row r="5" spans="1:48" s="220" customFormat="1" ht="16.5" customHeight="1" thickBot="1" x14ac:dyDescent="0.35">
      <c r="A5" s="218"/>
      <c r="B5" s="678" t="s">
        <v>282</v>
      </c>
      <c r="C5" s="679"/>
      <c r="D5" s="679"/>
      <c r="E5" s="679"/>
      <c r="F5" s="679"/>
      <c r="G5" s="679"/>
      <c r="H5" s="679"/>
      <c r="I5" s="679"/>
      <c r="J5" s="679"/>
      <c r="K5" s="679"/>
      <c r="L5" s="679"/>
      <c r="M5" s="679"/>
      <c r="N5" s="679"/>
      <c r="O5" s="679"/>
      <c r="P5" s="679"/>
      <c r="Q5" s="679"/>
      <c r="R5" s="679"/>
      <c r="S5" s="679"/>
      <c r="T5" s="679"/>
      <c r="U5" s="679"/>
      <c r="V5" s="679"/>
      <c r="W5" s="679"/>
      <c r="X5" s="679"/>
      <c r="Y5" s="679"/>
      <c r="Z5" s="679"/>
      <c r="AA5" s="679"/>
      <c r="AB5" s="679"/>
      <c r="AC5" s="679"/>
      <c r="AD5" s="679"/>
      <c r="AE5" s="679"/>
      <c r="AF5" s="679"/>
      <c r="AG5" s="679"/>
      <c r="AH5" s="679"/>
      <c r="AI5" s="679"/>
      <c r="AJ5" s="679"/>
      <c r="AK5" s="679"/>
      <c r="AL5" s="679"/>
      <c r="AM5" s="679"/>
      <c r="AN5" s="679"/>
      <c r="AO5" s="679"/>
      <c r="AP5" s="679"/>
      <c r="AQ5" s="679"/>
      <c r="AR5" s="679"/>
      <c r="AS5" s="679"/>
      <c r="AT5" s="679"/>
      <c r="AU5" s="680"/>
      <c r="AV5" s="219"/>
    </row>
    <row r="6" spans="1:48" s="220" customFormat="1" ht="16.5" x14ac:dyDescent="0.3">
      <c r="A6" s="218"/>
      <c r="C6" s="221" t="s">
        <v>266</v>
      </c>
      <c r="D6" s="222"/>
      <c r="E6" s="223"/>
      <c r="G6" s="663" t="s">
        <v>267</v>
      </c>
      <c r="H6" s="224"/>
      <c r="I6" s="223"/>
      <c r="J6" s="223"/>
      <c r="K6" s="223"/>
      <c r="L6" s="223"/>
      <c r="AV6" s="219"/>
    </row>
    <row r="7" spans="1:48" s="220" customFormat="1" ht="16.5" x14ac:dyDescent="0.3">
      <c r="A7" s="218"/>
      <c r="C7" s="221"/>
      <c r="D7" s="225"/>
      <c r="E7" s="223"/>
      <c r="G7" s="663" t="s">
        <v>268</v>
      </c>
      <c r="H7" s="226"/>
      <c r="I7" s="223"/>
      <c r="J7" s="223"/>
      <c r="K7" s="223"/>
      <c r="L7" s="223"/>
      <c r="AV7" s="219"/>
    </row>
    <row r="8" spans="1:48" s="220" customFormat="1" ht="16.5" x14ac:dyDescent="0.3">
      <c r="A8" s="218"/>
      <c r="C8" s="227"/>
      <c r="D8" s="228"/>
      <c r="E8" s="229"/>
      <c r="G8" s="663" t="s">
        <v>269</v>
      </c>
      <c r="H8" s="230"/>
      <c r="I8" s="223"/>
      <c r="J8" s="223"/>
      <c r="K8" s="223"/>
      <c r="L8" s="223"/>
      <c r="AV8" s="219"/>
    </row>
    <row r="9" spans="1:48" s="220" customFormat="1" ht="16.5" x14ac:dyDescent="0.3">
      <c r="A9" s="218"/>
      <c r="C9" s="231" t="s">
        <v>270</v>
      </c>
      <c r="D9" s="232"/>
      <c r="E9" s="223"/>
      <c r="F9" s="223"/>
      <c r="G9" s="223"/>
      <c r="H9" s="223"/>
      <c r="I9" s="223"/>
      <c r="J9" s="223"/>
      <c r="K9" s="223"/>
      <c r="L9" s="223"/>
      <c r="AV9" s="219"/>
    </row>
    <row r="10" spans="1:48" s="220" customFormat="1" ht="17.25" thickBot="1" x14ac:dyDescent="0.35">
      <c r="A10" s="218"/>
      <c r="C10" s="231"/>
      <c r="D10" s="232"/>
      <c r="E10" s="223"/>
      <c r="F10" s="223"/>
      <c r="G10" s="223"/>
      <c r="H10" s="223"/>
      <c r="I10" s="223"/>
      <c r="J10" s="223"/>
      <c r="K10" s="223"/>
      <c r="L10" s="223"/>
      <c r="AV10" s="219"/>
    </row>
    <row r="11" spans="1:48" s="220" customFormat="1" ht="17.25" thickBot="1" x14ac:dyDescent="0.35">
      <c r="A11" s="218"/>
      <c r="B11" s="233"/>
      <c r="C11" s="234"/>
      <c r="D11" s="629"/>
      <c r="E11" s="629"/>
      <c r="F11" s="234"/>
      <c r="G11" s="234"/>
      <c r="H11" s="234"/>
      <c r="I11" s="234"/>
      <c r="J11" s="234"/>
      <c r="K11" s="234"/>
      <c r="L11" s="234"/>
      <c r="M11" s="234"/>
      <c r="N11" s="234"/>
      <c r="O11" s="234"/>
      <c r="P11" s="234"/>
      <c r="Q11" s="234"/>
      <c r="R11" s="235"/>
      <c r="S11" s="235"/>
      <c r="T11" s="235"/>
      <c r="U11" s="235"/>
      <c r="V11" s="235"/>
      <c r="W11" s="235"/>
      <c r="X11" s="235"/>
      <c r="Y11" s="236"/>
      <c r="AV11" s="219"/>
    </row>
    <row r="12" spans="1:48" s="220" customFormat="1" ht="16.5" x14ac:dyDescent="0.3">
      <c r="A12" s="218"/>
      <c r="B12" s="218"/>
      <c r="C12" s="237"/>
      <c r="D12" s="238"/>
      <c r="E12" s="237"/>
      <c r="G12" s="227" t="s">
        <v>149</v>
      </c>
      <c r="H12" s="239">
        <v>1</v>
      </c>
      <c r="I12" s="630" t="str">
        <f>+IF(H13="NO APLICA","NO APLICA",IF(H14="NO SE REPORTA","SIN INFORMACION",+F60))</f>
        <v>SIN INFORMACION</v>
      </c>
      <c r="J12" s="630"/>
      <c r="K12" s="240">
        <v>2</v>
      </c>
      <c r="L12" s="498">
        <f>+IF(K13="NO APLICA","NO APLICA",IF(K14="NO SE REPORTA","SIN INFORMACION",+G60))</f>
        <v>0</v>
      </c>
      <c r="M12" s="498"/>
      <c r="N12" s="498"/>
      <c r="O12" s="495">
        <v>3</v>
      </c>
      <c r="P12" s="495"/>
      <c r="Q12" s="495"/>
      <c r="R12" s="498">
        <f>+IF(O13="NO APLICA","NO APLICA",IF(O14="NO SE REPORTA","SIN INFORMACION",+H60))</f>
        <v>0</v>
      </c>
      <c r="S12" s="498"/>
      <c r="T12" s="495">
        <v>4</v>
      </c>
      <c r="U12" s="495"/>
      <c r="V12" s="495"/>
      <c r="W12" s="498">
        <f>+IF(T13="NO APLICA","NO APLICA",IF(T14="NO SE REPORTA","SIN INFORMACION",+I60))</f>
        <v>0</v>
      </c>
      <c r="X12" s="632"/>
      <c r="Y12" s="219"/>
      <c r="AV12" s="219"/>
    </row>
    <row r="13" spans="1:48" s="220" customFormat="1" ht="17.25" customHeight="1" x14ac:dyDescent="0.3">
      <c r="A13" s="218"/>
      <c r="B13" s="218"/>
      <c r="C13" s="237"/>
      <c r="D13" s="221"/>
      <c r="E13" s="221"/>
      <c r="G13" s="241" t="s">
        <v>271</v>
      </c>
      <c r="H13" s="242" t="s">
        <v>185</v>
      </c>
      <c r="I13" s="631" t="str">
        <f>+IF(H13="NO APLICA","ESCRIBA EL NÚMERO DEL ACUERDO DEL CONSEJO DIRECTIVO EN EL CUAL DECIDE LA NO PROCEDENCIA DE LA APLICACIÓN DEL INDICADOR",IF(H14="NO SE REPORTA","      ESCRIBA EL NÚMERO DEL ACUERDO DEL CONSEJO DIRECTIVO EN LA CUAL SE APRUEBA LA AGENDA DE IMPLEMENTACION DEL INDICADOR",""))</f>
        <v xml:space="preserve">      ESCRIBA EL NÚMERO DEL ACUERDO DEL CONSEJO DIRECTIVO EN LA CUAL SE APRUEBA LA AGENDA DE IMPLEMENTACION DEL INDICADOR</v>
      </c>
      <c r="J13" s="631"/>
      <c r="K13" s="243" t="s">
        <v>185</v>
      </c>
      <c r="L13" s="499" t="str">
        <f>+IF(K13="NO APLICA","ESCRIBA EL NÚMERO DEL ACUERDO DEL CONSEJO DIRECTIVO EN EL CUAL DECIDE LA NO PROCEDENCIA DE LA APLICACIÓN DEL INDICADOR",IF(K14="NO SE REPORTA","      ESCRIBA EL NÚMERO DEL ACUERDO DEL CONSEJO DIRECTIVO EN LA CUAL SE APRUEBA LA AGENDA DE IMPLEMENTACION DEL INDICADOR",""))</f>
        <v/>
      </c>
      <c r="M13" s="499"/>
      <c r="N13" s="499"/>
      <c r="O13" s="496" t="s">
        <v>185</v>
      </c>
      <c r="P13" s="496"/>
      <c r="Q13" s="496"/>
      <c r="R13" s="499" t="str">
        <f>+IF(O13="NO APLICA","ESCRIBA EL NÚMERO DEL ACUERDO DEL CONSEJO DIRECTIVO EN EL CUAL DECIDE LA NO PROCEDENCIA DE LA APLICACIÓN DEL INDICADOR",IF(O14="NO SE REPORTA","      ESCRIBA EL NÚMERO DEL ACUERDO DEL CONSEJO DIRECTIVO EN LA CUAL SE APRUEBA LA AGENDA DE IMPLEMENTACION DEL INDICADOR",""))</f>
        <v/>
      </c>
      <c r="S13" s="499"/>
      <c r="T13" s="496" t="s">
        <v>185</v>
      </c>
      <c r="U13" s="496"/>
      <c r="V13" s="496"/>
      <c r="W13" s="499" t="str">
        <f>+IF(T13="NO APLICA","ESCRIBA EL NÚMERO DEL ACUERDO DEL CONSEJO DIRECTIVO EN EL CUAL DECIDE LA NO PROCEDENCIA DE LA APLICACIÓN DEL INDICADOR",IF(T14="NO SE REPORTA","      ESCRIBA EL NÚMERO DEL ACUERDO DEL CONSEJO DIRECTIVO EN LA CUAL SE APRUEBA LA AGENDA DE IMPLEMENTACION DEL INDICADOR",""))</f>
        <v/>
      </c>
      <c r="X13" s="633"/>
      <c r="Y13" s="219"/>
      <c r="AV13" s="219"/>
    </row>
    <row r="14" spans="1:48" s="220" customFormat="1" ht="17.25" customHeight="1" thickBot="1" x14ac:dyDescent="0.35">
      <c r="A14" s="218"/>
      <c r="B14" s="218"/>
      <c r="C14" s="237"/>
      <c r="D14" s="238"/>
      <c r="E14" s="237"/>
      <c r="G14" s="241" t="s">
        <v>272</v>
      </c>
      <c r="H14" s="244" t="s">
        <v>242</v>
      </c>
      <c r="I14" s="500"/>
      <c r="J14" s="500"/>
      <c r="K14" s="245" t="s">
        <v>186</v>
      </c>
      <c r="L14" s="500"/>
      <c r="M14" s="500"/>
      <c r="N14" s="500"/>
      <c r="O14" s="497" t="s">
        <v>186</v>
      </c>
      <c r="P14" s="497"/>
      <c r="Q14" s="497"/>
      <c r="R14" s="500"/>
      <c r="S14" s="500"/>
      <c r="T14" s="497" t="s">
        <v>186</v>
      </c>
      <c r="U14" s="497"/>
      <c r="V14" s="497"/>
      <c r="W14" s="500"/>
      <c r="X14" s="501"/>
      <c r="Y14" s="219"/>
      <c r="AV14" s="219"/>
    </row>
    <row r="15" spans="1:48" s="220" customFormat="1" ht="17.25" customHeight="1" x14ac:dyDescent="0.3">
      <c r="A15" s="218"/>
      <c r="B15" s="218"/>
      <c r="C15" s="237"/>
      <c r="D15" s="246"/>
      <c r="E15" s="237"/>
      <c r="G15" s="241"/>
      <c r="H15" s="485"/>
      <c r="I15" s="486"/>
      <c r="J15" s="486"/>
      <c r="K15" s="486"/>
      <c r="L15" s="486"/>
      <c r="M15" s="486"/>
      <c r="N15" s="486"/>
      <c r="O15" s="486"/>
      <c r="P15" s="486"/>
      <c r="Q15" s="486"/>
      <c r="R15" s="486"/>
      <c r="S15" s="486"/>
      <c r="T15" s="486"/>
      <c r="U15" s="486"/>
      <c r="V15" s="486"/>
      <c r="W15" s="486"/>
      <c r="X15" s="487"/>
      <c r="Y15" s="219"/>
      <c r="AV15" s="219"/>
    </row>
    <row r="16" spans="1:48" s="220" customFormat="1" ht="24" customHeight="1" thickBot="1" x14ac:dyDescent="0.35">
      <c r="A16" s="218"/>
      <c r="B16" s="218"/>
      <c r="C16" s="247"/>
      <c r="D16" s="222"/>
      <c r="E16" s="237"/>
      <c r="G16" s="241" t="s">
        <v>187</v>
      </c>
      <c r="H16" s="488"/>
      <c r="I16" s="489"/>
      <c r="J16" s="489"/>
      <c r="K16" s="489"/>
      <c r="L16" s="489"/>
      <c r="M16" s="489"/>
      <c r="N16" s="489"/>
      <c r="O16" s="489"/>
      <c r="P16" s="489"/>
      <c r="Q16" s="489"/>
      <c r="R16" s="489"/>
      <c r="S16" s="489"/>
      <c r="T16" s="489"/>
      <c r="U16" s="489"/>
      <c r="V16" s="489"/>
      <c r="W16" s="489"/>
      <c r="X16" s="490"/>
      <c r="Y16" s="219"/>
      <c r="AV16" s="219"/>
    </row>
    <row r="17" spans="1:48" s="220" customFormat="1" ht="17.25" thickBot="1" x14ac:dyDescent="0.35">
      <c r="A17" s="218"/>
      <c r="B17" s="248"/>
      <c r="C17" s="249"/>
      <c r="D17" s="250"/>
      <c r="E17" s="251"/>
      <c r="F17" s="252"/>
      <c r="G17" s="253"/>
      <c r="H17" s="253"/>
      <c r="I17" s="253"/>
      <c r="J17" s="253"/>
      <c r="K17" s="253"/>
      <c r="L17" s="253"/>
      <c r="M17" s="253"/>
      <c r="N17" s="253"/>
      <c r="O17" s="251"/>
      <c r="P17" s="251"/>
      <c r="Q17" s="251"/>
      <c r="R17" s="254"/>
      <c r="S17" s="254"/>
      <c r="T17" s="254"/>
      <c r="U17" s="254"/>
      <c r="V17" s="254"/>
      <c r="W17" s="254"/>
      <c r="X17" s="254"/>
      <c r="Y17" s="255"/>
      <c r="AV17" s="219"/>
    </row>
    <row r="18" spans="1:48" ht="9.75" thickBot="1" x14ac:dyDescent="0.2">
      <c r="A18" s="122"/>
      <c r="AV18" s="82"/>
    </row>
    <row r="19" spans="1:48" x14ac:dyDescent="0.15">
      <c r="A19" s="122"/>
      <c r="B19" s="634" t="s">
        <v>289</v>
      </c>
      <c r="C19" s="78"/>
      <c r="D19" s="79"/>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c r="AG19" s="79"/>
      <c r="AH19" s="79"/>
      <c r="AI19" s="79"/>
      <c r="AJ19" s="79"/>
      <c r="AK19" s="79"/>
      <c r="AL19" s="79"/>
      <c r="AM19" s="79"/>
      <c r="AN19" s="79"/>
      <c r="AO19" s="79"/>
      <c r="AP19" s="79"/>
      <c r="AQ19" s="79"/>
      <c r="AR19" s="79"/>
      <c r="AS19" s="79"/>
      <c r="AT19" s="79"/>
      <c r="AU19" s="80"/>
      <c r="AV19" s="82"/>
    </row>
    <row r="20" spans="1:48" ht="42" customHeight="1" thickBot="1" x14ac:dyDescent="0.2">
      <c r="A20" s="122"/>
      <c r="B20" s="635"/>
      <c r="C20" s="81"/>
      <c r="D20" s="493" t="s">
        <v>286</v>
      </c>
      <c r="E20" s="494"/>
      <c r="F20" s="494"/>
      <c r="G20" s="494"/>
      <c r="H20" s="494"/>
      <c r="I20" s="494"/>
      <c r="J20" s="494"/>
      <c r="K20" s="494"/>
      <c r="L20" s="494"/>
      <c r="M20" s="494"/>
      <c r="N20" s="494"/>
      <c r="O20" s="494"/>
      <c r="P20" s="494"/>
      <c r="Q20" s="494"/>
      <c r="R20" s="494"/>
      <c r="AU20" s="82"/>
      <c r="AV20" s="82"/>
    </row>
    <row r="21" spans="1:48" ht="29.25" customHeight="1" x14ac:dyDescent="0.15">
      <c r="A21" s="122"/>
      <c r="B21" s="635"/>
      <c r="C21" s="81"/>
      <c r="D21" s="637" t="s">
        <v>199</v>
      </c>
      <c r="E21" s="610" t="s">
        <v>273</v>
      </c>
      <c r="F21" s="566" t="s">
        <v>200</v>
      </c>
      <c r="G21" s="491" t="s">
        <v>212</v>
      </c>
      <c r="H21" s="610" t="s">
        <v>201</v>
      </c>
      <c r="I21" s="610"/>
      <c r="J21" s="610" t="s">
        <v>202</v>
      </c>
      <c r="K21" s="610" t="s">
        <v>203</v>
      </c>
      <c r="L21" s="610"/>
      <c r="M21" s="566" t="s">
        <v>204</v>
      </c>
      <c r="N21" s="566"/>
      <c r="O21" s="566"/>
      <c r="P21" s="566"/>
      <c r="Q21" s="566"/>
      <c r="R21" s="567"/>
      <c r="AU21" s="82"/>
      <c r="AV21" s="82"/>
    </row>
    <row r="22" spans="1:48" ht="37.5" customHeight="1" thickBot="1" x14ac:dyDescent="0.2">
      <c r="A22" s="122"/>
      <c r="B22" s="635"/>
      <c r="C22" s="81"/>
      <c r="D22" s="638"/>
      <c r="E22" s="639"/>
      <c r="F22" s="591"/>
      <c r="G22" s="492"/>
      <c r="H22" s="639"/>
      <c r="I22" s="639"/>
      <c r="J22" s="639"/>
      <c r="K22" s="141" t="s">
        <v>205</v>
      </c>
      <c r="L22" s="141" t="s">
        <v>206</v>
      </c>
      <c r="M22" s="591"/>
      <c r="N22" s="591"/>
      <c r="O22" s="591"/>
      <c r="P22" s="591"/>
      <c r="Q22" s="591"/>
      <c r="R22" s="592"/>
      <c r="AU22" s="82"/>
      <c r="AV22" s="82"/>
    </row>
    <row r="23" spans="1:48" ht="9" customHeight="1" x14ac:dyDescent="0.15">
      <c r="A23" s="122"/>
      <c r="B23" s="635"/>
      <c r="C23" s="81"/>
      <c r="D23" s="207"/>
      <c r="E23" s="208"/>
      <c r="F23" s="208"/>
      <c r="G23" s="208"/>
      <c r="H23" s="593"/>
      <c r="I23" s="593"/>
      <c r="J23" s="209"/>
      <c r="K23" s="208"/>
      <c r="L23" s="208"/>
      <c r="M23" s="594"/>
      <c r="N23" s="595"/>
      <c r="O23" s="595"/>
      <c r="P23" s="595"/>
      <c r="Q23" s="595"/>
      <c r="R23" s="596"/>
      <c r="AU23" s="82"/>
      <c r="AV23" s="82"/>
    </row>
    <row r="24" spans="1:48" x14ac:dyDescent="0.15">
      <c r="A24" s="122"/>
      <c r="B24" s="635"/>
      <c r="C24" s="81"/>
      <c r="D24" s="210"/>
      <c r="E24" s="208"/>
      <c r="F24" s="211"/>
      <c r="G24" s="211"/>
      <c r="H24" s="597"/>
      <c r="I24" s="597"/>
      <c r="J24" s="212"/>
      <c r="K24" s="213"/>
      <c r="L24" s="213"/>
      <c r="M24" s="598"/>
      <c r="N24" s="599"/>
      <c r="O24" s="599"/>
      <c r="P24" s="599"/>
      <c r="Q24" s="599"/>
      <c r="R24" s="600"/>
      <c r="AU24" s="82"/>
      <c r="AV24" s="82"/>
    </row>
    <row r="25" spans="1:48" x14ac:dyDescent="0.15">
      <c r="A25" s="122"/>
      <c r="B25" s="635"/>
      <c r="C25" s="81"/>
      <c r="D25" s="214"/>
      <c r="E25" s="208"/>
      <c r="F25" s="213"/>
      <c r="G25" s="213"/>
      <c r="H25" s="597"/>
      <c r="I25" s="597"/>
      <c r="J25" s="212"/>
      <c r="K25" s="213"/>
      <c r="L25" s="213"/>
      <c r="M25" s="598"/>
      <c r="N25" s="599"/>
      <c r="O25" s="599"/>
      <c r="P25" s="599"/>
      <c r="Q25" s="599"/>
      <c r="R25" s="600"/>
      <c r="AU25" s="82"/>
      <c r="AV25" s="82"/>
    </row>
    <row r="26" spans="1:48" x14ac:dyDescent="0.15">
      <c r="A26" s="122"/>
      <c r="B26" s="635"/>
      <c r="C26" s="81"/>
      <c r="D26" s="210"/>
      <c r="E26" s="208"/>
      <c r="F26" s="211"/>
      <c r="G26" s="211"/>
      <c r="H26" s="597"/>
      <c r="I26" s="597"/>
      <c r="J26" s="212"/>
      <c r="K26" s="213"/>
      <c r="L26" s="213"/>
      <c r="M26" s="598"/>
      <c r="N26" s="599"/>
      <c r="O26" s="599"/>
      <c r="P26" s="599"/>
      <c r="Q26" s="599"/>
      <c r="R26" s="600"/>
      <c r="AU26" s="82"/>
      <c r="AV26" s="82"/>
    </row>
    <row r="27" spans="1:48" ht="15.75" customHeight="1" thickBot="1" x14ac:dyDescent="0.2">
      <c r="A27" s="122"/>
      <c r="B27" s="635"/>
      <c r="C27" s="81"/>
      <c r="D27" s="215"/>
      <c r="E27" s="216"/>
      <c r="F27" s="216"/>
      <c r="G27" s="216"/>
      <c r="H27" s="659"/>
      <c r="I27" s="659"/>
      <c r="J27" s="217"/>
      <c r="K27" s="216"/>
      <c r="L27" s="216"/>
      <c r="M27" s="660"/>
      <c r="N27" s="661"/>
      <c r="O27" s="661"/>
      <c r="P27" s="661"/>
      <c r="Q27" s="661"/>
      <c r="R27" s="662"/>
      <c r="AU27" s="82"/>
      <c r="AV27" s="82"/>
    </row>
    <row r="28" spans="1:48" x14ac:dyDescent="0.15">
      <c r="A28" s="122"/>
      <c r="B28" s="635"/>
      <c r="C28" s="81"/>
      <c r="D28" s="111"/>
      <c r="F28" s="112"/>
      <c r="G28" s="112"/>
      <c r="H28" s="112"/>
      <c r="I28" s="112"/>
      <c r="J28" s="112"/>
      <c r="K28" s="112"/>
      <c r="L28" s="111"/>
      <c r="M28" s="111"/>
      <c r="N28" s="112"/>
      <c r="T28" s="113"/>
      <c r="AU28" s="82"/>
      <c r="AV28" s="82"/>
    </row>
    <row r="29" spans="1:48" ht="9.75" thickBot="1" x14ac:dyDescent="0.2">
      <c r="A29" s="122"/>
      <c r="B29" s="635"/>
      <c r="C29" s="81"/>
      <c r="D29" s="111"/>
      <c r="E29" s="111"/>
      <c r="F29" s="112"/>
      <c r="G29" s="112"/>
      <c r="H29" s="112"/>
      <c r="I29" s="112"/>
      <c r="J29" s="112"/>
      <c r="K29" s="112"/>
      <c r="L29" s="111"/>
      <c r="M29" s="111"/>
      <c r="N29" s="112"/>
      <c r="AU29" s="82"/>
      <c r="AV29" s="82"/>
    </row>
    <row r="30" spans="1:48" ht="15" customHeight="1" thickBot="1" x14ac:dyDescent="0.2">
      <c r="A30" s="122"/>
      <c r="B30" s="635"/>
      <c r="C30" s="81"/>
      <c r="D30" s="601" t="s">
        <v>207</v>
      </c>
      <c r="E30" s="602"/>
      <c r="F30" s="602"/>
      <c r="G30" s="602"/>
      <c r="H30" s="602"/>
      <c r="I30" s="602"/>
      <c r="J30" s="602"/>
      <c r="K30" s="602"/>
      <c r="L30" s="602"/>
      <c r="M30" s="602"/>
      <c r="N30" s="602"/>
      <c r="O30" s="602"/>
      <c r="P30" s="602"/>
      <c r="Q30" s="602"/>
      <c r="R30" s="602"/>
      <c r="S30" s="602"/>
      <c r="T30" s="602"/>
      <c r="U30" s="602"/>
      <c r="V30" s="602"/>
      <c r="W30" s="602"/>
      <c r="X30" s="602"/>
      <c r="Y30" s="602"/>
      <c r="Z30" s="603"/>
      <c r="AA30" s="604" t="s">
        <v>208</v>
      </c>
      <c r="AB30" s="520"/>
      <c r="AC30" s="520"/>
      <c r="AD30" s="520"/>
      <c r="AE30" s="513"/>
      <c r="AF30" s="133"/>
      <c r="AG30" s="133"/>
      <c r="AH30" s="133"/>
      <c r="AI30" s="133"/>
      <c r="AJ30" s="133"/>
      <c r="AK30" s="133"/>
      <c r="AL30" s="133"/>
      <c r="AM30" s="133"/>
      <c r="AN30" s="133"/>
      <c r="AO30" s="133"/>
      <c r="AP30" s="133"/>
      <c r="AQ30" s="133"/>
      <c r="AR30" s="133"/>
      <c r="AS30" s="133"/>
      <c r="AT30" s="133"/>
      <c r="AU30" s="82"/>
      <c r="AV30" s="82"/>
    </row>
    <row r="31" spans="1:48" ht="33.75" customHeight="1" x14ac:dyDescent="0.15">
      <c r="A31" s="122"/>
      <c r="B31" s="635"/>
      <c r="C31" s="81"/>
      <c r="D31" s="608" t="s">
        <v>209</v>
      </c>
      <c r="E31" s="610" t="s">
        <v>210</v>
      </c>
      <c r="F31" s="610" t="s">
        <v>211</v>
      </c>
      <c r="G31" s="491" t="s">
        <v>212</v>
      </c>
      <c r="H31" s="562" t="s">
        <v>213</v>
      </c>
      <c r="I31" s="613"/>
      <c r="J31" s="616" t="s">
        <v>214</v>
      </c>
      <c r="K31" s="613" t="s">
        <v>215</v>
      </c>
      <c r="L31" s="562" t="s">
        <v>216</v>
      </c>
      <c r="M31" s="619"/>
      <c r="N31" s="620"/>
      <c r="O31" s="570" t="s">
        <v>217</v>
      </c>
      <c r="P31" s="571"/>
      <c r="Q31" s="571"/>
      <c r="R31" s="565"/>
      <c r="S31" s="579" t="s">
        <v>218</v>
      </c>
      <c r="T31" s="571"/>
      <c r="U31" s="571"/>
      <c r="V31" s="565"/>
      <c r="W31" s="579" t="s">
        <v>219</v>
      </c>
      <c r="X31" s="571"/>
      <c r="Y31" s="571"/>
      <c r="Z31" s="572"/>
      <c r="AA31" s="605"/>
      <c r="AB31" s="606"/>
      <c r="AC31" s="606"/>
      <c r="AD31" s="606"/>
      <c r="AE31" s="607"/>
      <c r="AF31" s="133"/>
      <c r="AG31" s="133"/>
      <c r="AH31" s="133"/>
      <c r="AI31" s="133"/>
      <c r="AJ31" s="133"/>
      <c r="AK31" s="133"/>
      <c r="AL31" s="133"/>
      <c r="AM31" s="133"/>
      <c r="AN31" s="133"/>
      <c r="AO31" s="133"/>
      <c r="AP31" s="133"/>
      <c r="AQ31" s="133"/>
      <c r="AR31" s="133"/>
      <c r="AS31" s="133"/>
      <c r="AT31" s="133"/>
      <c r="AU31" s="82"/>
      <c r="AV31" s="82"/>
    </row>
    <row r="32" spans="1:48" ht="26.25" customHeight="1" x14ac:dyDescent="0.15">
      <c r="A32" s="122"/>
      <c r="B32" s="635"/>
      <c r="C32" s="81"/>
      <c r="D32" s="609"/>
      <c r="E32" s="611"/>
      <c r="F32" s="611"/>
      <c r="G32" s="542"/>
      <c r="H32" s="563"/>
      <c r="I32" s="614"/>
      <c r="J32" s="617"/>
      <c r="K32" s="614"/>
      <c r="L32" s="563"/>
      <c r="M32" s="621"/>
      <c r="N32" s="622"/>
      <c r="O32" s="580">
        <v>0.2</v>
      </c>
      <c r="P32" s="581"/>
      <c r="Q32" s="581"/>
      <c r="R32" s="582"/>
      <c r="S32" s="583">
        <v>0.4</v>
      </c>
      <c r="T32" s="581"/>
      <c r="U32" s="581"/>
      <c r="V32" s="582"/>
      <c r="W32" s="583">
        <v>0.4</v>
      </c>
      <c r="X32" s="581"/>
      <c r="Y32" s="581"/>
      <c r="Z32" s="584"/>
      <c r="AA32" s="623" t="s">
        <v>220</v>
      </c>
      <c r="AB32" s="625" t="s">
        <v>221</v>
      </c>
      <c r="AC32" s="625" t="s">
        <v>222</v>
      </c>
      <c r="AD32" s="625" t="s">
        <v>223</v>
      </c>
      <c r="AE32" s="627" t="s">
        <v>224</v>
      </c>
      <c r="AF32" s="134"/>
      <c r="AG32" s="134"/>
      <c r="AH32" s="134"/>
      <c r="AI32" s="134"/>
      <c r="AJ32" s="134"/>
      <c r="AK32" s="134"/>
      <c r="AL32" s="134"/>
      <c r="AM32" s="134"/>
      <c r="AN32" s="134"/>
      <c r="AO32" s="134"/>
      <c r="AP32" s="134"/>
      <c r="AQ32" s="134"/>
      <c r="AR32" s="134"/>
      <c r="AS32" s="134"/>
      <c r="AT32" s="134"/>
      <c r="AU32" s="82"/>
      <c r="AV32" s="82"/>
    </row>
    <row r="33" spans="1:48" ht="26.25" customHeight="1" thickBot="1" x14ac:dyDescent="0.2">
      <c r="A33" s="122"/>
      <c r="B33" s="635"/>
      <c r="C33" s="81"/>
      <c r="D33" s="609"/>
      <c r="E33" s="612"/>
      <c r="F33" s="612"/>
      <c r="G33" s="492"/>
      <c r="H33" s="564"/>
      <c r="I33" s="615"/>
      <c r="J33" s="618"/>
      <c r="K33" s="614"/>
      <c r="L33" s="563"/>
      <c r="M33" s="621"/>
      <c r="N33" s="622"/>
      <c r="O33" s="105" t="s">
        <v>220</v>
      </c>
      <c r="P33" s="106" t="s">
        <v>221</v>
      </c>
      <c r="Q33" s="106" t="s">
        <v>222</v>
      </c>
      <c r="R33" s="106" t="s">
        <v>223</v>
      </c>
      <c r="S33" s="106" t="s">
        <v>220</v>
      </c>
      <c r="T33" s="106" t="s">
        <v>221</v>
      </c>
      <c r="U33" s="106" t="s">
        <v>222</v>
      </c>
      <c r="V33" s="106" t="s">
        <v>223</v>
      </c>
      <c r="W33" s="106" t="s">
        <v>220</v>
      </c>
      <c r="X33" s="106" t="s">
        <v>221</v>
      </c>
      <c r="Y33" s="106" t="s">
        <v>222</v>
      </c>
      <c r="Z33" s="107" t="s">
        <v>223</v>
      </c>
      <c r="AA33" s="624"/>
      <c r="AB33" s="626"/>
      <c r="AC33" s="626"/>
      <c r="AD33" s="626"/>
      <c r="AE33" s="628"/>
      <c r="AF33" s="134"/>
      <c r="AG33" s="134"/>
      <c r="AH33" s="134"/>
      <c r="AI33" s="134"/>
      <c r="AJ33" s="134"/>
      <c r="AK33" s="134"/>
      <c r="AL33" s="134"/>
      <c r="AM33" s="134"/>
      <c r="AN33" s="134"/>
      <c r="AO33" s="134"/>
      <c r="AP33" s="134"/>
      <c r="AQ33" s="134"/>
      <c r="AR33" s="134"/>
      <c r="AS33" s="134"/>
      <c r="AT33" s="134"/>
      <c r="AU33" s="82"/>
      <c r="AV33" s="82"/>
    </row>
    <row r="34" spans="1:48" ht="10.5" customHeight="1" x14ac:dyDescent="0.15">
      <c r="A34" s="122"/>
      <c r="B34" s="635"/>
      <c r="C34" s="81"/>
      <c r="D34" s="175" t="s">
        <v>287</v>
      </c>
      <c r="E34" s="176" t="s">
        <v>288</v>
      </c>
      <c r="F34" s="176"/>
      <c r="G34" s="177"/>
      <c r="H34" s="576"/>
      <c r="I34" s="576"/>
      <c r="J34" s="177"/>
      <c r="K34" s="177"/>
      <c r="L34" s="577"/>
      <c r="M34" s="577"/>
      <c r="N34" s="578"/>
      <c r="O34" s="178"/>
      <c r="P34" s="179"/>
      <c r="Q34" s="179"/>
      <c r="R34" s="179"/>
      <c r="S34" s="179"/>
      <c r="T34" s="179"/>
      <c r="U34" s="179"/>
      <c r="V34" s="179"/>
      <c r="W34" s="179"/>
      <c r="X34" s="179"/>
      <c r="Y34" s="179"/>
      <c r="Z34" s="180"/>
      <c r="AA34" s="144">
        <f>+O34+S34+W34</f>
        <v>0</v>
      </c>
      <c r="AB34" s="145">
        <f>+P34+T34+X34</f>
        <v>0</v>
      </c>
      <c r="AC34" s="145">
        <f t="shared" ref="AC34" si="0">+Q34+U34+Y34</f>
        <v>0</v>
      </c>
      <c r="AD34" s="145">
        <f>+R34+V34+Z34</f>
        <v>0</v>
      </c>
      <c r="AE34" s="146">
        <f>IF(((L34+SUM(AA34:AD34))&gt;100%),"ERROR",(L34+SUM(AA34:AD34)))</f>
        <v>0</v>
      </c>
      <c r="AF34" s="135"/>
      <c r="AG34" s="135"/>
      <c r="AH34" s="135"/>
      <c r="AI34" s="135"/>
      <c r="AJ34" s="135"/>
      <c r="AK34" s="135"/>
      <c r="AL34" s="135"/>
      <c r="AM34" s="135"/>
      <c r="AN34" s="135"/>
      <c r="AO34" s="135"/>
      <c r="AP34" s="135"/>
      <c r="AQ34" s="135"/>
      <c r="AR34" s="135"/>
      <c r="AS34" s="135"/>
      <c r="AT34" s="135"/>
      <c r="AU34" s="82"/>
      <c r="AV34" s="123"/>
    </row>
    <row r="35" spans="1:48" ht="10.5" customHeight="1" x14ac:dyDescent="0.15">
      <c r="A35" s="122"/>
      <c r="B35" s="635"/>
      <c r="C35" s="81"/>
      <c r="D35" s="181"/>
      <c r="E35" s="182"/>
      <c r="F35" s="182"/>
      <c r="G35" s="183"/>
      <c r="H35" s="575"/>
      <c r="I35" s="575"/>
      <c r="J35" s="183"/>
      <c r="K35" s="183"/>
      <c r="L35" s="573"/>
      <c r="M35" s="573"/>
      <c r="N35" s="574"/>
      <c r="O35" s="178"/>
      <c r="P35" s="179"/>
      <c r="Q35" s="179"/>
      <c r="R35" s="179"/>
      <c r="S35" s="179"/>
      <c r="T35" s="179"/>
      <c r="U35" s="179"/>
      <c r="V35" s="179"/>
      <c r="W35" s="179"/>
      <c r="X35" s="179"/>
      <c r="Y35" s="179"/>
      <c r="Z35" s="180"/>
      <c r="AA35" s="137">
        <f t="shared" ref="AA35:AA39" si="1">+O35+S35+W35</f>
        <v>0</v>
      </c>
      <c r="AB35" s="138">
        <f t="shared" ref="AB35:AB39" si="2">+P35+T35+X35</f>
        <v>0</v>
      </c>
      <c r="AC35" s="138">
        <f t="shared" ref="AC35:AC39" si="3">+Q35+U35+Y35</f>
        <v>0</v>
      </c>
      <c r="AD35" s="138">
        <f t="shared" ref="AD35:AD39" si="4">+R35+V35+Z35</f>
        <v>0</v>
      </c>
      <c r="AE35" s="147">
        <f t="shared" ref="AE35:AE39" si="5">IF(((L35+SUM(AA35:AD35))&gt;100%),"ERROR",(L35+SUM(AA35:AD35)))</f>
        <v>0</v>
      </c>
      <c r="AF35" s="135"/>
      <c r="AG35" s="135"/>
      <c r="AH35" s="135"/>
      <c r="AI35" s="135"/>
      <c r="AJ35" s="135"/>
      <c r="AK35" s="135"/>
      <c r="AL35" s="135"/>
      <c r="AM35" s="135"/>
      <c r="AN35" s="135"/>
      <c r="AO35" s="135"/>
      <c r="AP35" s="135"/>
      <c r="AQ35" s="135"/>
      <c r="AR35" s="135"/>
      <c r="AS35" s="135"/>
      <c r="AT35" s="135"/>
      <c r="AU35" s="82"/>
      <c r="AV35" s="123"/>
    </row>
    <row r="36" spans="1:48" ht="10.5" customHeight="1" x14ac:dyDescent="0.15">
      <c r="A36" s="122"/>
      <c r="B36" s="635"/>
      <c r="C36" s="81"/>
      <c r="D36" s="181"/>
      <c r="E36" s="182"/>
      <c r="F36" s="182"/>
      <c r="G36" s="183"/>
      <c r="H36" s="575"/>
      <c r="I36" s="575"/>
      <c r="J36" s="183"/>
      <c r="K36" s="183"/>
      <c r="L36" s="573"/>
      <c r="M36" s="573"/>
      <c r="N36" s="574"/>
      <c r="O36" s="178"/>
      <c r="P36" s="179"/>
      <c r="Q36" s="179"/>
      <c r="R36" s="179"/>
      <c r="S36" s="179"/>
      <c r="T36" s="179"/>
      <c r="U36" s="179"/>
      <c r="V36" s="179"/>
      <c r="W36" s="179"/>
      <c r="X36" s="179"/>
      <c r="Y36" s="179"/>
      <c r="Z36" s="180"/>
      <c r="AA36" s="137">
        <f t="shared" si="1"/>
        <v>0</v>
      </c>
      <c r="AB36" s="138">
        <f t="shared" si="2"/>
        <v>0</v>
      </c>
      <c r="AC36" s="138">
        <f t="shared" si="3"/>
        <v>0</v>
      </c>
      <c r="AD36" s="138">
        <f t="shared" si="4"/>
        <v>0</v>
      </c>
      <c r="AE36" s="147">
        <f t="shared" si="5"/>
        <v>0</v>
      </c>
      <c r="AF36" s="135"/>
      <c r="AG36" s="135"/>
      <c r="AH36" s="135"/>
      <c r="AI36" s="135"/>
      <c r="AJ36" s="135"/>
      <c r="AK36" s="135"/>
      <c r="AL36" s="135"/>
      <c r="AM36" s="135"/>
      <c r="AN36" s="135"/>
      <c r="AO36" s="135"/>
      <c r="AP36" s="135"/>
      <c r="AQ36" s="135"/>
      <c r="AR36" s="135"/>
      <c r="AS36" s="135"/>
      <c r="AT36" s="135"/>
      <c r="AU36" s="82"/>
      <c r="AV36" s="124"/>
    </row>
    <row r="37" spans="1:48" ht="10.5" customHeight="1" x14ac:dyDescent="0.15">
      <c r="A37" s="122"/>
      <c r="B37" s="635"/>
      <c r="C37" s="81"/>
      <c r="D37" s="181"/>
      <c r="E37" s="182"/>
      <c r="F37" s="182"/>
      <c r="G37" s="183"/>
      <c r="H37" s="575"/>
      <c r="I37" s="575"/>
      <c r="J37" s="183"/>
      <c r="K37" s="183"/>
      <c r="L37" s="573"/>
      <c r="M37" s="573"/>
      <c r="N37" s="574"/>
      <c r="O37" s="178"/>
      <c r="P37" s="179"/>
      <c r="Q37" s="179"/>
      <c r="R37" s="179"/>
      <c r="S37" s="179"/>
      <c r="T37" s="179"/>
      <c r="U37" s="179"/>
      <c r="V37" s="179"/>
      <c r="W37" s="179"/>
      <c r="X37" s="179"/>
      <c r="Y37" s="179"/>
      <c r="Z37" s="180"/>
      <c r="AA37" s="137">
        <f t="shared" si="1"/>
        <v>0</v>
      </c>
      <c r="AB37" s="138">
        <f t="shared" si="2"/>
        <v>0</v>
      </c>
      <c r="AC37" s="138">
        <f t="shared" si="3"/>
        <v>0</v>
      </c>
      <c r="AD37" s="138">
        <f t="shared" si="4"/>
        <v>0</v>
      </c>
      <c r="AE37" s="147">
        <f t="shared" si="5"/>
        <v>0</v>
      </c>
      <c r="AF37" s="135"/>
      <c r="AG37" s="135"/>
      <c r="AH37" s="135"/>
      <c r="AI37" s="135"/>
      <c r="AJ37" s="135"/>
      <c r="AK37" s="135"/>
      <c r="AL37" s="135"/>
      <c r="AM37" s="135"/>
      <c r="AN37" s="135"/>
      <c r="AO37" s="135"/>
      <c r="AP37" s="135"/>
      <c r="AQ37" s="135"/>
      <c r="AR37" s="135"/>
      <c r="AS37" s="135"/>
      <c r="AT37" s="135"/>
      <c r="AU37" s="82"/>
      <c r="AV37" s="82"/>
    </row>
    <row r="38" spans="1:48" ht="10.5" customHeight="1" x14ac:dyDescent="0.15">
      <c r="A38" s="122"/>
      <c r="B38" s="635"/>
      <c r="C38" s="81"/>
      <c r="D38" s="181"/>
      <c r="E38" s="182"/>
      <c r="F38" s="182"/>
      <c r="G38" s="183"/>
      <c r="H38" s="575"/>
      <c r="I38" s="575"/>
      <c r="J38" s="183"/>
      <c r="K38" s="183"/>
      <c r="L38" s="573"/>
      <c r="M38" s="573"/>
      <c r="N38" s="574"/>
      <c r="O38" s="178"/>
      <c r="P38" s="179"/>
      <c r="Q38" s="179"/>
      <c r="R38" s="179"/>
      <c r="S38" s="179"/>
      <c r="T38" s="179"/>
      <c r="U38" s="179"/>
      <c r="V38" s="179"/>
      <c r="W38" s="179"/>
      <c r="X38" s="179"/>
      <c r="Y38" s="179"/>
      <c r="Z38" s="180"/>
      <c r="AA38" s="137">
        <f t="shared" si="1"/>
        <v>0</v>
      </c>
      <c r="AB38" s="138">
        <f t="shared" si="2"/>
        <v>0</v>
      </c>
      <c r="AC38" s="138">
        <f t="shared" si="3"/>
        <v>0</v>
      </c>
      <c r="AD38" s="138">
        <f t="shared" si="4"/>
        <v>0</v>
      </c>
      <c r="AE38" s="147">
        <f t="shared" si="5"/>
        <v>0</v>
      </c>
      <c r="AF38" s="135"/>
      <c r="AG38" s="135"/>
      <c r="AH38" s="135"/>
      <c r="AI38" s="135"/>
      <c r="AJ38" s="135"/>
      <c r="AK38" s="135"/>
      <c r="AL38" s="135"/>
      <c r="AM38" s="135"/>
      <c r="AN38" s="135"/>
      <c r="AO38" s="135"/>
      <c r="AP38" s="135"/>
      <c r="AQ38" s="135"/>
      <c r="AR38" s="135"/>
      <c r="AS38" s="135"/>
      <c r="AT38" s="135"/>
      <c r="AU38" s="82"/>
      <c r="AV38" s="82"/>
    </row>
    <row r="39" spans="1:48" ht="10.5" customHeight="1" thickBot="1" x14ac:dyDescent="0.2">
      <c r="A39" s="122"/>
      <c r="B39" s="635"/>
      <c r="C39" s="81"/>
      <c r="D39" s="184"/>
      <c r="E39" s="185"/>
      <c r="F39" s="185"/>
      <c r="G39" s="186"/>
      <c r="H39" s="585"/>
      <c r="I39" s="585"/>
      <c r="J39" s="186"/>
      <c r="K39" s="186"/>
      <c r="L39" s="586"/>
      <c r="M39" s="586"/>
      <c r="N39" s="587"/>
      <c r="O39" s="178"/>
      <c r="P39" s="179"/>
      <c r="Q39" s="179"/>
      <c r="R39" s="179"/>
      <c r="S39" s="179"/>
      <c r="T39" s="179"/>
      <c r="U39" s="179"/>
      <c r="V39" s="179"/>
      <c r="W39" s="179"/>
      <c r="X39" s="179"/>
      <c r="Y39" s="179"/>
      <c r="Z39" s="180"/>
      <c r="AA39" s="148">
        <f t="shared" si="1"/>
        <v>0</v>
      </c>
      <c r="AB39" s="149">
        <f t="shared" si="2"/>
        <v>0</v>
      </c>
      <c r="AC39" s="149">
        <f t="shared" si="3"/>
        <v>0</v>
      </c>
      <c r="AD39" s="149">
        <f t="shared" si="4"/>
        <v>0</v>
      </c>
      <c r="AE39" s="268">
        <f t="shared" si="5"/>
        <v>0</v>
      </c>
      <c r="AF39" s="135"/>
      <c r="AG39" s="135"/>
      <c r="AH39" s="135"/>
      <c r="AI39" s="135"/>
      <c r="AJ39" s="135"/>
      <c r="AK39" s="135"/>
      <c r="AL39" s="135"/>
      <c r="AM39" s="135"/>
      <c r="AN39" s="135"/>
      <c r="AO39" s="135"/>
      <c r="AP39" s="135"/>
      <c r="AQ39" s="135"/>
      <c r="AR39" s="135"/>
      <c r="AS39" s="135"/>
      <c r="AT39" s="135"/>
      <c r="AU39" s="82"/>
      <c r="AV39" s="82"/>
    </row>
    <row r="40" spans="1:48" ht="10.5" customHeight="1" thickBot="1" x14ac:dyDescent="0.2">
      <c r="A40" s="122"/>
      <c r="B40" s="635"/>
      <c r="C40" s="81"/>
      <c r="D40" s="588" t="s">
        <v>197</v>
      </c>
      <c r="E40" s="589"/>
      <c r="F40" s="589"/>
      <c r="G40" s="589"/>
      <c r="H40" s="589"/>
      <c r="I40" s="589"/>
      <c r="J40" s="589"/>
      <c r="K40" s="589"/>
      <c r="L40" s="589"/>
      <c r="M40" s="589"/>
      <c r="N40" s="589"/>
      <c r="O40" s="108" t="str">
        <f>IFERROR((AVERAGE(O34:O39)),"")</f>
        <v/>
      </c>
      <c r="P40" s="109" t="str">
        <f t="shared" ref="P40:Z40" si="6">IFERROR((AVERAGE(P34:P39)),"")</f>
        <v/>
      </c>
      <c r="Q40" s="109" t="str">
        <f t="shared" si="6"/>
        <v/>
      </c>
      <c r="R40" s="109" t="str">
        <f t="shared" si="6"/>
        <v/>
      </c>
      <c r="S40" s="109" t="str">
        <f t="shared" si="6"/>
        <v/>
      </c>
      <c r="T40" s="109" t="str">
        <f t="shared" si="6"/>
        <v/>
      </c>
      <c r="U40" s="109" t="str">
        <f t="shared" si="6"/>
        <v/>
      </c>
      <c r="V40" s="109" t="str">
        <f t="shared" si="6"/>
        <v/>
      </c>
      <c r="W40" s="109" t="str">
        <f t="shared" si="6"/>
        <v/>
      </c>
      <c r="X40" s="109" t="str">
        <f t="shared" si="6"/>
        <v/>
      </c>
      <c r="Y40" s="109" t="str">
        <f t="shared" si="6"/>
        <v/>
      </c>
      <c r="Z40" s="110" t="str">
        <f t="shared" si="6"/>
        <v/>
      </c>
      <c r="AA40" s="142" t="str">
        <f>IFERROR(AVERAGEIF(AA34:AA39,"&gt;0"),"")</f>
        <v/>
      </c>
      <c r="AB40" s="143" t="str">
        <f t="shared" ref="AB40:AD40" si="7">IFERROR(AVERAGEIF(AB34:AB39,"&gt;0"),"")</f>
        <v/>
      </c>
      <c r="AC40" s="143" t="str">
        <f t="shared" si="7"/>
        <v/>
      </c>
      <c r="AD40" s="150" t="str">
        <f t="shared" si="7"/>
        <v/>
      </c>
      <c r="AE40" s="151"/>
      <c r="AF40" s="136"/>
      <c r="AG40" s="136"/>
      <c r="AH40" s="136"/>
      <c r="AI40" s="136"/>
      <c r="AJ40" s="136"/>
      <c r="AK40" s="136"/>
      <c r="AL40" s="136"/>
      <c r="AM40" s="136"/>
      <c r="AN40" s="136"/>
      <c r="AO40" s="136"/>
      <c r="AP40" s="136"/>
      <c r="AQ40" s="136"/>
      <c r="AR40" s="136"/>
      <c r="AS40" s="136"/>
      <c r="AT40" s="136"/>
      <c r="AU40" s="82"/>
      <c r="AV40" s="82"/>
    </row>
    <row r="41" spans="1:48" x14ac:dyDescent="0.15">
      <c r="A41" s="122"/>
      <c r="B41" s="635"/>
      <c r="C41" s="81"/>
      <c r="O41" s="83"/>
      <c r="P41" s="83"/>
      <c r="Q41" s="83"/>
      <c r="R41" s="83"/>
      <c r="S41" s="83"/>
      <c r="T41" s="83"/>
      <c r="U41" s="83"/>
      <c r="V41" s="83"/>
      <c r="W41" s="83"/>
      <c r="X41" s="83"/>
      <c r="Y41" s="83"/>
      <c r="Z41" s="83"/>
      <c r="AU41" s="82"/>
      <c r="AV41" s="82"/>
    </row>
    <row r="42" spans="1:48" x14ac:dyDescent="0.15">
      <c r="A42" s="122"/>
      <c r="B42" s="635"/>
      <c r="C42" s="81"/>
      <c r="G42" s="113"/>
      <c r="AU42" s="82"/>
      <c r="AV42" s="82"/>
    </row>
    <row r="43" spans="1:48" ht="9.75" thickBot="1" x14ac:dyDescent="0.2">
      <c r="A43" s="122"/>
      <c r="B43" s="635"/>
      <c r="C43" s="81"/>
      <c r="D43" s="590"/>
      <c r="E43" s="590"/>
      <c r="F43" s="590"/>
      <c r="G43" s="590"/>
      <c r="H43" s="590"/>
      <c r="I43" s="590"/>
      <c r="J43" s="590"/>
      <c r="K43" s="590"/>
      <c r="L43" s="590"/>
      <c r="M43" s="590"/>
      <c r="N43" s="590"/>
      <c r="O43" s="590"/>
      <c r="P43" s="590"/>
      <c r="Q43" s="590"/>
      <c r="R43" s="590"/>
      <c r="S43" s="590"/>
      <c r="T43" s="590"/>
      <c r="U43" s="590"/>
      <c r="V43" s="590"/>
      <c r="W43" s="590"/>
      <c r="X43" s="590"/>
      <c r="Y43" s="590"/>
      <c r="Z43" s="590"/>
      <c r="AA43" s="590"/>
      <c r="AB43" s="590"/>
      <c r="AU43" s="82"/>
      <c r="AV43" s="82"/>
    </row>
    <row r="44" spans="1:48" ht="31.5" customHeight="1" x14ac:dyDescent="0.15">
      <c r="A44" s="122"/>
      <c r="B44" s="635"/>
      <c r="C44" s="81"/>
      <c r="D44" s="539" t="s">
        <v>209</v>
      </c>
      <c r="E44" s="491" t="s">
        <v>274</v>
      </c>
      <c r="F44" s="562" t="s">
        <v>216</v>
      </c>
      <c r="G44" s="570" t="s">
        <v>217</v>
      </c>
      <c r="H44" s="571"/>
      <c r="I44" s="571"/>
      <c r="J44" s="571"/>
      <c r="K44" s="571"/>
      <c r="L44" s="571"/>
      <c r="M44" s="571"/>
      <c r="N44" s="572"/>
      <c r="O44" s="568" t="s">
        <v>225</v>
      </c>
      <c r="P44" s="566"/>
      <c r="Q44" s="566"/>
      <c r="R44" s="566"/>
      <c r="S44" s="566"/>
      <c r="T44" s="566"/>
      <c r="U44" s="566"/>
      <c r="V44" s="567"/>
      <c r="W44" s="565" t="s">
        <v>226</v>
      </c>
      <c r="X44" s="566"/>
      <c r="Y44" s="566"/>
      <c r="Z44" s="566"/>
      <c r="AA44" s="566"/>
      <c r="AB44" s="566"/>
      <c r="AC44" s="566"/>
      <c r="AD44" s="567"/>
      <c r="AE44" s="565" t="s">
        <v>227</v>
      </c>
      <c r="AF44" s="566"/>
      <c r="AG44" s="566"/>
      <c r="AH44" s="566"/>
      <c r="AI44" s="566"/>
      <c r="AJ44" s="566"/>
      <c r="AK44" s="566"/>
      <c r="AL44" s="566"/>
      <c r="AM44" s="567"/>
      <c r="AN44" s="520" t="s">
        <v>228</v>
      </c>
      <c r="AO44" s="520"/>
      <c r="AP44" s="520"/>
      <c r="AQ44" s="512" t="s">
        <v>214</v>
      </c>
      <c r="AR44" s="523"/>
      <c r="AS44" s="512" t="s">
        <v>203</v>
      </c>
      <c r="AT44" s="513"/>
      <c r="AU44" s="101"/>
      <c r="AV44" s="82"/>
    </row>
    <row r="45" spans="1:48" ht="13.5" customHeight="1" x14ac:dyDescent="0.15">
      <c r="A45" s="122"/>
      <c r="B45" s="635"/>
      <c r="C45" s="81"/>
      <c r="D45" s="540"/>
      <c r="E45" s="542"/>
      <c r="F45" s="563"/>
      <c r="G45" s="569" t="s">
        <v>220</v>
      </c>
      <c r="H45" s="511"/>
      <c r="I45" s="511" t="s">
        <v>221</v>
      </c>
      <c r="J45" s="511"/>
      <c r="K45" s="511" t="s">
        <v>222</v>
      </c>
      <c r="L45" s="511"/>
      <c r="M45" s="511" t="s">
        <v>223</v>
      </c>
      <c r="N45" s="518"/>
      <c r="O45" s="569" t="s">
        <v>220</v>
      </c>
      <c r="P45" s="511"/>
      <c r="Q45" s="511" t="s">
        <v>221</v>
      </c>
      <c r="R45" s="511"/>
      <c r="S45" s="511" t="s">
        <v>222</v>
      </c>
      <c r="T45" s="511"/>
      <c r="U45" s="511" t="s">
        <v>223</v>
      </c>
      <c r="V45" s="518"/>
      <c r="W45" s="510" t="s">
        <v>220</v>
      </c>
      <c r="X45" s="511"/>
      <c r="Y45" s="511" t="s">
        <v>221</v>
      </c>
      <c r="Z45" s="511"/>
      <c r="AA45" s="511" t="s">
        <v>222</v>
      </c>
      <c r="AB45" s="511"/>
      <c r="AC45" s="511" t="s">
        <v>223</v>
      </c>
      <c r="AD45" s="518"/>
      <c r="AE45" s="510" t="s">
        <v>220</v>
      </c>
      <c r="AF45" s="511"/>
      <c r="AG45" s="511" t="s">
        <v>221</v>
      </c>
      <c r="AH45" s="511"/>
      <c r="AI45" s="511" t="s">
        <v>222</v>
      </c>
      <c r="AJ45" s="511"/>
      <c r="AK45" s="511" t="s">
        <v>223</v>
      </c>
      <c r="AL45" s="511"/>
      <c r="AM45" s="518" t="s">
        <v>197</v>
      </c>
      <c r="AN45" s="521"/>
      <c r="AO45" s="521"/>
      <c r="AP45" s="521"/>
      <c r="AQ45" s="514"/>
      <c r="AR45" s="524"/>
      <c r="AS45" s="514"/>
      <c r="AT45" s="515"/>
      <c r="AU45" s="101"/>
      <c r="AV45" s="82"/>
    </row>
    <row r="46" spans="1:48" ht="43.5" customHeight="1" thickBot="1" x14ac:dyDescent="0.2">
      <c r="A46" s="122"/>
      <c r="B46" s="635"/>
      <c r="C46" s="81"/>
      <c r="D46" s="541"/>
      <c r="E46" s="492"/>
      <c r="F46" s="564"/>
      <c r="G46" s="163" t="s">
        <v>275</v>
      </c>
      <c r="H46" s="165" t="s">
        <v>220</v>
      </c>
      <c r="I46" s="164" t="s">
        <v>276</v>
      </c>
      <c r="J46" s="165" t="s">
        <v>221</v>
      </c>
      <c r="K46" s="164" t="s">
        <v>277</v>
      </c>
      <c r="L46" s="165" t="s">
        <v>222</v>
      </c>
      <c r="M46" s="164" t="s">
        <v>278</v>
      </c>
      <c r="N46" s="169" t="s">
        <v>223</v>
      </c>
      <c r="O46" s="163" t="s">
        <v>275</v>
      </c>
      <c r="P46" s="165" t="s">
        <v>220</v>
      </c>
      <c r="Q46" s="164" t="s">
        <v>276</v>
      </c>
      <c r="R46" s="165" t="s">
        <v>221</v>
      </c>
      <c r="S46" s="164" t="s">
        <v>277</v>
      </c>
      <c r="T46" s="165" t="s">
        <v>222</v>
      </c>
      <c r="U46" s="164" t="s">
        <v>278</v>
      </c>
      <c r="V46" s="169" t="s">
        <v>223</v>
      </c>
      <c r="W46" s="168" t="s">
        <v>275</v>
      </c>
      <c r="X46" s="165" t="s">
        <v>220</v>
      </c>
      <c r="Y46" s="164" t="s">
        <v>276</v>
      </c>
      <c r="Z46" s="165" t="s">
        <v>221</v>
      </c>
      <c r="AA46" s="164" t="s">
        <v>277</v>
      </c>
      <c r="AB46" s="165" t="s">
        <v>222</v>
      </c>
      <c r="AC46" s="164" t="s">
        <v>278</v>
      </c>
      <c r="AD46" s="169" t="s">
        <v>223</v>
      </c>
      <c r="AE46" s="168" t="s">
        <v>275</v>
      </c>
      <c r="AF46" s="165" t="s">
        <v>220</v>
      </c>
      <c r="AG46" s="164" t="s">
        <v>276</v>
      </c>
      <c r="AH46" s="165" t="s">
        <v>221</v>
      </c>
      <c r="AI46" s="164" t="s">
        <v>277</v>
      </c>
      <c r="AJ46" s="165" t="s">
        <v>222</v>
      </c>
      <c r="AK46" s="164" t="s">
        <v>278</v>
      </c>
      <c r="AL46" s="165" t="s">
        <v>223</v>
      </c>
      <c r="AM46" s="519"/>
      <c r="AN46" s="522"/>
      <c r="AO46" s="522"/>
      <c r="AP46" s="522"/>
      <c r="AQ46" s="516"/>
      <c r="AR46" s="525"/>
      <c r="AS46" s="516"/>
      <c r="AT46" s="517"/>
      <c r="AU46" s="101"/>
      <c r="AV46" s="82"/>
    </row>
    <row r="47" spans="1:48" s="86" customFormat="1" ht="9" customHeight="1" x14ac:dyDescent="0.2">
      <c r="A47" s="125"/>
      <c r="B47" s="635"/>
      <c r="C47" s="84"/>
      <c r="D47" s="260" t="str">
        <f t="shared" ref="D47:E52" si="8">+D34</f>
        <v>a</v>
      </c>
      <c r="E47" s="261" t="str">
        <f t="shared" si="8"/>
        <v>Lótico</v>
      </c>
      <c r="F47" s="261">
        <f>+L34</f>
        <v>0</v>
      </c>
      <c r="G47" s="187"/>
      <c r="H47" s="188"/>
      <c r="I47" s="188"/>
      <c r="J47" s="188"/>
      <c r="K47" s="188"/>
      <c r="L47" s="188"/>
      <c r="M47" s="188"/>
      <c r="N47" s="189"/>
      <c r="O47" s="190"/>
      <c r="P47" s="191"/>
      <c r="Q47" s="192"/>
      <c r="R47" s="191"/>
      <c r="S47" s="192"/>
      <c r="T47" s="191"/>
      <c r="U47" s="192"/>
      <c r="V47" s="193"/>
      <c r="W47" s="194"/>
      <c r="X47" s="191"/>
      <c r="Y47" s="192"/>
      <c r="Z47" s="191"/>
      <c r="AA47" s="192"/>
      <c r="AB47" s="191"/>
      <c r="AC47" s="192"/>
      <c r="AD47" s="193"/>
      <c r="AE47" s="166">
        <f t="shared" ref="AE47:AE52" si="9">SUM(IFERROR((L34/G47)*$O$32,"0"),IFERROR((S34/O47)*$S$32,"0"),IFERROR((W34/W47)*$W$32,"0"))</f>
        <v>0</v>
      </c>
      <c r="AF47" s="167">
        <f t="shared" ref="AF47:AF52" si="10">SUM(H47+P47+X47)</f>
        <v>0</v>
      </c>
      <c r="AG47" s="167">
        <f t="shared" ref="AG47:AG52" si="11">SUM(IFERROR((M34/I47)*$O$32,"0"),IFERROR((Q34/Q47)*$S$32,"0"),IFERROR((U34/Y47)*$W$32,"0"))</f>
        <v>0</v>
      </c>
      <c r="AH47" s="167">
        <f t="shared" ref="AH47:AH52" si="12">SUM(J47+R47+Z47)</f>
        <v>0</v>
      </c>
      <c r="AI47" s="167">
        <f t="shared" ref="AI47:AI52" si="13">SUM(IFERROR((O34/K47)*$O$32,"0"),IFERROR((S34/S47)*$S$32,"0"),IFERROR((W34/AA47)*$W$32,"0"))</f>
        <v>0</v>
      </c>
      <c r="AJ47" s="167">
        <f t="shared" ref="AJ47:AJ52" si="14">SUM(L47+T47+AB47)</f>
        <v>0</v>
      </c>
      <c r="AK47" s="167">
        <f t="shared" ref="AK47:AL52" si="15">SUM(IFERROR((Q34/M47)*$O$32,"0"),IFERROR((U34/U47)*$S$32,"0"),IFERROR((Y34/AC47)*$W$32,"0"))</f>
        <v>0</v>
      </c>
      <c r="AL47" s="167">
        <f t="shared" si="15"/>
        <v>0</v>
      </c>
      <c r="AM47" s="139">
        <f>IF((SUM(AE47:AL47)+F47)&gt;100%,"ERROR",(SUM(AE47:AL47)+F47))</f>
        <v>0</v>
      </c>
      <c r="AN47" s="526" t="str">
        <f t="shared" ref="AN47:AN52" si="16">IF(AM47=100%,"ESCRIBA EL ACTO ADMINISTRATIVO DE ACOTAMIENTO",IF(AM47&lt;100%,"NO REPORTA ACTO ADMINISTRATIVO",""))</f>
        <v>NO REPORTA ACTO ADMINISTRATIVO</v>
      </c>
      <c r="AO47" s="526"/>
      <c r="AP47" s="527"/>
      <c r="AQ47" s="560"/>
      <c r="AR47" s="561"/>
      <c r="AS47" s="545" t="str">
        <f t="shared" ref="AS47:AS52" si="17">IF(AM47=100%,"Escriba el área de la ronda acotada",IF(AM47&lt;100%,"NO REPORTA ",""))</f>
        <v xml:space="preserve">NO REPORTA </v>
      </c>
      <c r="AT47" s="546"/>
      <c r="AU47" s="85"/>
      <c r="AV47" s="126"/>
    </row>
    <row r="48" spans="1:48" s="86" customFormat="1" ht="9" customHeight="1" x14ac:dyDescent="0.2">
      <c r="A48" s="125"/>
      <c r="B48" s="635"/>
      <c r="C48" s="84"/>
      <c r="D48" s="262">
        <f t="shared" si="8"/>
        <v>0</v>
      </c>
      <c r="E48" s="263">
        <f t="shared" si="8"/>
        <v>0</v>
      </c>
      <c r="F48" s="264">
        <f t="shared" ref="F48:F52" si="18">+L35</f>
        <v>0</v>
      </c>
      <c r="G48" s="187"/>
      <c r="H48" s="188"/>
      <c r="I48" s="188"/>
      <c r="J48" s="188"/>
      <c r="K48" s="188"/>
      <c r="L48" s="188"/>
      <c r="M48" s="188"/>
      <c r="N48" s="189"/>
      <c r="O48" s="195"/>
      <c r="P48" s="196"/>
      <c r="Q48" s="183"/>
      <c r="R48" s="196"/>
      <c r="S48" s="183"/>
      <c r="T48" s="196"/>
      <c r="U48" s="183"/>
      <c r="V48" s="197"/>
      <c r="W48" s="198"/>
      <c r="X48" s="196"/>
      <c r="Y48" s="183"/>
      <c r="Z48" s="196"/>
      <c r="AA48" s="183"/>
      <c r="AB48" s="196"/>
      <c r="AC48" s="183"/>
      <c r="AD48" s="197"/>
      <c r="AE48" s="166">
        <f t="shared" si="9"/>
        <v>0</v>
      </c>
      <c r="AF48" s="167">
        <f t="shared" si="10"/>
        <v>0</v>
      </c>
      <c r="AG48" s="167">
        <f t="shared" si="11"/>
        <v>0</v>
      </c>
      <c r="AH48" s="167">
        <f t="shared" si="12"/>
        <v>0</v>
      </c>
      <c r="AI48" s="167">
        <f t="shared" si="13"/>
        <v>0</v>
      </c>
      <c r="AJ48" s="167">
        <f t="shared" si="14"/>
        <v>0</v>
      </c>
      <c r="AK48" s="167">
        <f t="shared" si="15"/>
        <v>0</v>
      </c>
      <c r="AL48" s="167">
        <f t="shared" si="15"/>
        <v>0</v>
      </c>
      <c r="AM48" s="140">
        <f>IF((SUM(AE48:AL48)+F48)&gt;100%,"ERROR",(SUM(AI48:AL48)+F48))</f>
        <v>0</v>
      </c>
      <c r="AN48" s="528" t="str">
        <f t="shared" si="16"/>
        <v>NO REPORTA ACTO ADMINISTRATIVO</v>
      </c>
      <c r="AO48" s="528"/>
      <c r="AP48" s="529"/>
      <c r="AQ48" s="543"/>
      <c r="AR48" s="544"/>
      <c r="AS48" s="558" t="str">
        <f t="shared" si="17"/>
        <v xml:space="preserve">NO REPORTA </v>
      </c>
      <c r="AT48" s="559"/>
      <c r="AU48" s="85"/>
      <c r="AV48" s="126"/>
    </row>
    <row r="49" spans="1:48" s="86" customFormat="1" ht="10.5" customHeight="1" x14ac:dyDescent="0.2">
      <c r="A49" s="125"/>
      <c r="B49" s="635"/>
      <c r="C49" s="84"/>
      <c r="D49" s="262">
        <f t="shared" si="8"/>
        <v>0</v>
      </c>
      <c r="E49" s="263">
        <f t="shared" si="8"/>
        <v>0</v>
      </c>
      <c r="F49" s="264">
        <f t="shared" si="18"/>
        <v>0</v>
      </c>
      <c r="G49" s="187"/>
      <c r="H49" s="188"/>
      <c r="I49" s="188"/>
      <c r="J49" s="188"/>
      <c r="K49" s="188"/>
      <c r="L49" s="188"/>
      <c r="M49" s="188"/>
      <c r="N49" s="189"/>
      <c r="O49" s="195"/>
      <c r="P49" s="196"/>
      <c r="Q49" s="183"/>
      <c r="R49" s="196"/>
      <c r="S49" s="183"/>
      <c r="T49" s="196"/>
      <c r="U49" s="183"/>
      <c r="V49" s="197"/>
      <c r="W49" s="198"/>
      <c r="X49" s="196"/>
      <c r="Y49" s="183"/>
      <c r="Z49" s="196"/>
      <c r="AA49" s="183"/>
      <c r="AB49" s="196"/>
      <c r="AC49" s="183"/>
      <c r="AD49" s="197"/>
      <c r="AE49" s="166">
        <f t="shared" si="9"/>
        <v>0</v>
      </c>
      <c r="AF49" s="167">
        <f t="shared" si="10"/>
        <v>0</v>
      </c>
      <c r="AG49" s="167">
        <f t="shared" si="11"/>
        <v>0</v>
      </c>
      <c r="AH49" s="167">
        <f t="shared" si="12"/>
        <v>0</v>
      </c>
      <c r="AI49" s="167">
        <f t="shared" si="13"/>
        <v>0</v>
      </c>
      <c r="AJ49" s="167">
        <f t="shared" si="14"/>
        <v>0</v>
      </c>
      <c r="AK49" s="167">
        <f t="shared" si="15"/>
        <v>0</v>
      </c>
      <c r="AL49" s="167">
        <f t="shared" si="15"/>
        <v>0</v>
      </c>
      <c r="AM49" s="140">
        <f>IF((SUM(AE49:AL49)+F49)&gt;100%,"ERROR",(SUM(AI49:AL49)+F49))</f>
        <v>0</v>
      </c>
      <c r="AN49" s="528" t="str">
        <f t="shared" si="16"/>
        <v>NO REPORTA ACTO ADMINISTRATIVO</v>
      </c>
      <c r="AO49" s="528"/>
      <c r="AP49" s="529"/>
      <c r="AQ49" s="543"/>
      <c r="AR49" s="544"/>
      <c r="AS49" s="558" t="str">
        <f t="shared" si="17"/>
        <v xml:space="preserve">NO REPORTA </v>
      </c>
      <c r="AT49" s="559"/>
      <c r="AU49" s="85"/>
      <c r="AV49" s="126"/>
    </row>
    <row r="50" spans="1:48" s="86" customFormat="1" ht="9" customHeight="1" x14ac:dyDescent="0.2">
      <c r="A50" s="125"/>
      <c r="B50" s="635"/>
      <c r="C50" s="84"/>
      <c r="D50" s="262">
        <f t="shared" si="8"/>
        <v>0</v>
      </c>
      <c r="E50" s="263">
        <f t="shared" si="8"/>
        <v>0</v>
      </c>
      <c r="F50" s="264">
        <f t="shared" si="18"/>
        <v>0</v>
      </c>
      <c r="G50" s="187"/>
      <c r="H50" s="188"/>
      <c r="I50" s="188"/>
      <c r="J50" s="188"/>
      <c r="K50" s="188"/>
      <c r="L50" s="188"/>
      <c r="M50" s="188"/>
      <c r="N50" s="189"/>
      <c r="O50" s="195"/>
      <c r="P50" s="196"/>
      <c r="Q50" s="183"/>
      <c r="R50" s="196"/>
      <c r="S50" s="183"/>
      <c r="T50" s="196"/>
      <c r="U50" s="183"/>
      <c r="V50" s="197"/>
      <c r="W50" s="198"/>
      <c r="X50" s="196"/>
      <c r="Y50" s="183"/>
      <c r="Z50" s="196"/>
      <c r="AA50" s="183"/>
      <c r="AB50" s="196"/>
      <c r="AC50" s="183"/>
      <c r="AD50" s="197"/>
      <c r="AE50" s="166">
        <f t="shared" si="9"/>
        <v>0</v>
      </c>
      <c r="AF50" s="167">
        <f t="shared" si="10"/>
        <v>0</v>
      </c>
      <c r="AG50" s="167">
        <f t="shared" si="11"/>
        <v>0</v>
      </c>
      <c r="AH50" s="167">
        <f t="shared" si="12"/>
        <v>0</v>
      </c>
      <c r="AI50" s="167">
        <f t="shared" si="13"/>
        <v>0</v>
      </c>
      <c r="AJ50" s="167">
        <f t="shared" si="14"/>
        <v>0</v>
      </c>
      <c r="AK50" s="167">
        <f t="shared" si="15"/>
        <v>0</v>
      </c>
      <c r="AL50" s="167">
        <f t="shared" si="15"/>
        <v>0</v>
      </c>
      <c r="AM50" s="140">
        <f>IF((SUM(AE50:AL50)+F50)&gt;100%,"ERROR",(SUM(AI50:AL50)+F50))</f>
        <v>0</v>
      </c>
      <c r="AN50" s="528" t="str">
        <f t="shared" si="16"/>
        <v>NO REPORTA ACTO ADMINISTRATIVO</v>
      </c>
      <c r="AO50" s="528"/>
      <c r="AP50" s="529"/>
      <c r="AQ50" s="543"/>
      <c r="AR50" s="544"/>
      <c r="AS50" s="558" t="str">
        <f t="shared" si="17"/>
        <v xml:space="preserve">NO REPORTA </v>
      </c>
      <c r="AT50" s="559"/>
      <c r="AU50" s="85"/>
      <c r="AV50" s="126"/>
    </row>
    <row r="51" spans="1:48" s="86" customFormat="1" ht="10.5" customHeight="1" x14ac:dyDescent="0.2">
      <c r="A51" s="125"/>
      <c r="B51" s="635"/>
      <c r="C51" s="84"/>
      <c r="D51" s="262">
        <f t="shared" si="8"/>
        <v>0</v>
      </c>
      <c r="E51" s="263">
        <f t="shared" si="8"/>
        <v>0</v>
      </c>
      <c r="F51" s="264">
        <f t="shared" si="18"/>
        <v>0</v>
      </c>
      <c r="G51" s="187"/>
      <c r="H51" s="188"/>
      <c r="I51" s="188"/>
      <c r="J51" s="188"/>
      <c r="K51" s="188"/>
      <c r="L51" s="188"/>
      <c r="M51" s="188"/>
      <c r="N51" s="189"/>
      <c r="O51" s="195"/>
      <c r="P51" s="196"/>
      <c r="Q51" s="183"/>
      <c r="R51" s="196"/>
      <c r="S51" s="183"/>
      <c r="T51" s="196"/>
      <c r="U51" s="183"/>
      <c r="V51" s="197"/>
      <c r="W51" s="198"/>
      <c r="X51" s="196"/>
      <c r="Y51" s="183"/>
      <c r="Z51" s="196"/>
      <c r="AA51" s="183"/>
      <c r="AB51" s="196"/>
      <c r="AC51" s="183"/>
      <c r="AD51" s="197"/>
      <c r="AE51" s="166">
        <f t="shared" si="9"/>
        <v>0</v>
      </c>
      <c r="AF51" s="167">
        <f t="shared" si="10"/>
        <v>0</v>
      </c>
      <c r="AG51" s="167">
        <f t="shared" si="11"/>
        <v>0</v>
      </c>
      <c r="AH51" s="167">
        <f t="shared" si="12"/>
        <v>0</v>
      </c>
      <c r="AI51" s="167">
        <f t="shared" si="13"/>
        <v>0</v>
      </c>
      <c r="AJ51" s="167">
        <f t="shared" si="14"/>
        <v>0</v>
      </c>
      <c r="AK51" s="167">
        <f t="shared" si="15"/>
        <v>0</v>
      </c>
      <c r="AL51" s="167">
        <f t="shared" si="15"/>
        <v>0</v>
      </c>
      <c r="AM51" s="140">
        <f>IF((SUM(AE51:AL51)+F51)&gt;100%,"ERROR",(SUM(AI51:AL51)+F51))</f>
        <v>0</v>
      </c>
      <c r="AN51" s="528" t="str">
        <f t="shared" si="16"/>
        <v>NO REPORTA ACTO ADMINISTRATIVO</v>
      </c>
      <c r="AO51" s="528"/>
      <c r="AP51" s="529"/>
      <c r="AQ51" s="543"/>
      <c r="AR51" s="544"/>
      <c r="AS51" s="558" t="str">
        <f t="shared" si="17"/>
        <v xml:space="preserve">NO REPORTA </v>
      </c>
      <c r="AT51" s="559"/>
      <c r="AU51" s="85"/>
      <c r="AV51" s="126"/>
    </row>
    <row r="52" spans="1:48" s="86" customFormat="1" ht="10.5" customHeight="1" thickBot="1" x14ac:dyDescent="0.25">
      <c r="A52" s="125"/>
      <c r="B52" s="635"/>
      <c r="C52" s="84"/>
      <c r="D52" s="265">
        <f t="shared" si="8"/>
        <v>0</v>
      </c>
      <c r="E52" s="266">
        <f t="shared" si="8"/>
        <v>0</v>
      </c>
      <c r="F52" s="267">
        <f t="shared" si="18"/>
        <v>0</v>
      </c>
      <c r="G52" s="199"/>
      <c r="H52" s="200"/>
      <c r="I52" s="200"/>
      <c r="J52" s="200"/>
      <c r="K52" s="200"/>
      <c r="L52" s="200"/>
      <c r="M52" s="200"/>
      <c r="N52" s="201"/>
      <c r="O52" s="202"/>
      <c r="P52" s="203"/>
      <c r="Q52" s="204"/>
      <c r="R52" s="203"/>
      <c r="S52" s="204"/>
      <c r="T52" s="203"/>
      <c r="U52" s="204"/>
      <c r="V52" s="205"/>
      <c r="W52" s="206"/>
      <c r="X52" s="203"/>
      <c r="Y52" s="204"/>
      <c r="Z52" s="203"/>
      <c r="AA52" s="204"/>
      <c r="AB52" s="203"/>
      <c r="AC52" s="204"/>
      <c r="AD52" s="205"/>
      <c r="AE52" s="166">
        <f t="shared" si="9"/>
        <v>0</v>
      </c>
      <c r="AF52" s="167">
        <f t="shared" si="10"/>
        <v>0</v>
      </c>
      <c r="AG52" s="167">
        <f t="shared" si="11"/>
        <v>0</v>
      </c>
      <c r="AH52" s="167">
        <f t="shared" si="12"/>
        <v>0</v>
      </c>
      <c r="AI52" s="167">
        <f t="shared" si="13"/>
        <v>0</v>
      </c>
      <c r="AJ52" s="167">
        <f t="shared" si="14"/>
        <v>0</v>
      </c>
      <c r="AK52" s="167">
        <f t="shared" si="15"/>
        <v>0</v>
      </c>
      <c r="AL52" s="167">
        <f t="shared" si="15"/>
        <v>0</v>
      </c>
      <c r="AM52" s="170">
        <f>IF((SUM(AE52:AL52)+F52)&gt;100%,"ERROR",(SUM(AI52:AL52)+F52))</f>
        <v>0</v>
      </c>
      <c r="AN52" s="554" t="str">
        <f t="shared" si="16"/>
        <v>NO REPORTA ACTO ADMINISTRATIVO</v>
      </c>
      <c r="AO52" s="554"/>
      <c r="AP52" s="555"/>
      <c r="AQ52" s="556"/>
      <c r="AR52" s="557"/>
      <c r="AS52" s="550" t="str">
        <f t="shared" si="17"/>
        <v xml:space="preserve">NO REPORTA </v>
      </c>
      <c r="AT52" s="551"/>
      <c r="AU52" s="85"/>
      <c r="AV52" s="126"/>
    </row>
    <row r="53" spans="1:48" ht="10.5" customHeight="1" thickBot="1" x14ac:dyDescent="0.2">
      <c r="A53" s="122"/>
      <c r="B53" s="635"/>
      <c r="C53" s="81"/>
      <c r="D53" s="552" t="s">
        <v>229</v>
      </c>
      <c r="E53" s="553"/>
      <c r="F53" s="553"/>
      <c r="G53" s="108" t="str">
        <f>IF(IFERROR((IFERROR((IF((((SUM(G47:G52)/DCOUNTA(G47:G52,O32,G47:G52))))&gt;100%,"",(((SUM(G47:G52)/DCOUNTA(G47:G52,O32,G47:G52)))))),"0")),"0")&gt;100%,"",IFERROR((IFERROR((IF((((SUM(G47:G52)/DCOUNTA(G47:G52,O32,G47:G52))))&gt;100%,"",(((SUM(G47:G52)/DCOUNTA(G47:G52,O32,G47:G52)))))),"0")),"0"))</f>
        <v/>
      </c>
      <c r="H53" s="109" t="str">
        <f>IF(IFERROR((IFERROR((IF((((SUM(H47:H52)/DCOUNTA(H47:H52,O32,H47:H52))))&gt;100%,"",(((SUM(H47:H52)/DCOUNTA(H47:H52,O32,H47:H52)))))),"0")),"0")&gt;100%,"",IFERROR((IFERROR((IF((((SUM(H47:H52)/DCOUNTA(H47:H52,O32,H47:H52))))&gt;100%,"",(((SUM(H47:H52)/DCOUNTA(H47:H52,O32,H47:H52)))))),"0")),"0"))</f>
        <v/>
      </c>
      <c r="I53" s="109" t="str">
        <f>IF(IFERROR((IFERROR((IF((((SUM(I47:I52)/DCOUNTA(I47:I52,O32,I47:I52))))&gt;100%,"",(((SUM(I47:I52)/DCOUNTA(I47:I52,O32,I47:I52)))))),"0")),"0")&gt;100%,"",IFERROR((IFERROR((IF((((SUM(I47:I52)/DCOUNTA(I47:I52,O32,I47:I52))))&gt;100%,"",(((SUM(I47:I52)/DCOUNTA(I47:I52,O32,I47:I52)))))),"0")),"0"))</f>
        <v/>
      </c>
      <c r="J53" s="109" t="str">
        <f>IF(IFERROR((IFERROR((IF((((SUM(J47:J52)/DCOUNTA(J47:J52,O32,J47:J52))))&gt;100%,"",(((SUM(J47:J52)/DCOUNTA(J47:J52,O32,J47:J52)))))),"0")),"0")&gt;100%,"",IFERROR((IFERROR((IF((((SUM(J47:J52)/DCOUNTA(J47:J52,O32,J47:J52))))&gt;100%,"",(((SUM(J47:J52)/DCOUNTA(J47:J52,O32,J47:J52)))))),"0")),"0"))</f>
        <v/>
      </c>
      <c r="K53" s="109" t="str">
        <f>IF(IFERROR((IFERROR((IF((((SUM(K47:K52)/DCOUNTA(K47:K52,O32,K47:K52))))&gt;100%,"",(((SUM(K47:K52)/DCOUNTA(K47:K52,O32,K47:K52)))))),"0")),"0")&gt;100%,"",IFERROR((IFERROR((IF((((SUM(K47:K52)/DCOUNTA(K47:K52,O32,K47:K52))))&gt;100%,"",(((SUM(K47:K52)/DCOUNTA(K47:K52,O32,K47:K52)))))),"0")),"0"))</f>
        <v/>
      </c>
      <c r="L53" s="109" t="str">
        <f>IF(IFERROR((IFERROR((IF((((SUM(L47:L52)/DCOUNTA(L47:L52,O32,L47:L52))))&gt;100%,"",(((SUM(L47:L52)/DCOUNTA(L47:L52,O32,L47:L52)))))),"0")),"0")&gt;100%,"",IFERROR((IFERROR((IF((((SUM(L47:L52)/DCOUNTA(L47:L52,O32,L47:L52))))&gt;100%,"",(((SUM(L47:L52)/DCOUNTA(L47:L52,O32,L47:L52)))))),"0")),"0"))</f>
        <v/>
      </c>
      <c r="M53" s="109" t="str">
        <f>IF(IFERROR((IFERROR((IF((((SUM(M47:M52)/DCOUNTA(M47:M52,O32,M47:M52))))&gt;100%,"",(((SUM(M47:M52)/DCOUNTA(M47:M52,O32,M47:M52)))))),"0")),"0")&gt;100%,"",IFERROR((IFERROR((IF((((SUM(M47:M52)/DCOUNTA(M47:M52,O32,M47:M52))))&gt;100%,"",(((SUM(M47:M52)/DCOUNTA(M47:M52,O32,M47:M52)))))),"0")),"0"))</f>
        <v/>
      </c>
      <c r="N53" s="110" t="str">
        <f t="shared" ref="N53" si="19">IF(IFERROR((IFERROR((IF((((SUM(N47:N52)/DCOUNTA(N47:N52,V32,N47:N52))))&gt;100%,"",(((SUM(N47:N52)/DCOUNTA(N47:N52,V32,N47:N52)))))),"0")),"0")&gt;100%,"",IFERROR((IFERROR((IF((((SUM(N47:N52)/DCOUNTA(N47:N52,V32,N47:N52))))&gt;100%,"",(((SUM(N47:N52)/DCOUNTA(N47:N52,V32,N47:N52)))))),"0")),"0"))</f>
        <v/>
      </c>
      <c r="O53" s="161" t="str">
        <f>IF(IFERROR((IFERROR((IF((((SUM(O47:O52)/DCOUNTA(O47:O52,S32,O47:O52))))&gt;100%,"",(((SUM(O47:O52)/DCOUNTA(O47:O52,S32,O47:O52)))))),"0")),"0")&gt;100%,"",IFERROR((IFERROR((IF((((SUM(O47:O52)/DCOUNTA(O47:O52,S32,O47:O52))))&gt;100%,"",(((SUM(O47:O52)/DCOUNTA(O47:O52,S32,O47:O52)))))),"0")),"0"))</f>
        <v/>
      </c>
      <c r="P53" s="161" t="str">
        <f>IF(IFERROR((IFERROR((IF((((SUM(P47:P52)/DCOUNTA(P47:P52,S32,P47:P52))))&gt;100%,"",(((SUM(P47:P52)/DCOUNTA(P47:P52,S32,P47:P52)))))),"0")),"0")&gt;100%,"",IFERROR((IFERROR((IF((((SUM(P47:P52)/DCOUNTA(P47:P52,S32,P47:P52))))&gt;100%,"",(((SUM(P47:P52)/DCOUNTA(P47:P52,S32,P47:P52)))))),"0")),"0"))</f>
        <v/>
      </c>
      <c r="Q53" s="161" t="str">
        <f>IF(IFERROR((IFERROR((IF((((SUM(Q47:Q52)/DCOUNTA(Q47:Q52,S32,Q47:Q52))))&gt;100%,"",(((SUM(Q47:Q52)/DCOUNTA(Q47:Q52,S32,Q47:Q52)))))),"0")),"0")&gt;100%,"",IFERROR((IFERROR((IF((((SUM(Q47:Q52)/DCOUNTA(Q47:Q52,S32,Q47:Q52))))&gt;100%,"",(((SUM(Q47:Q52)/DCOUNTA(Q47:Q52,S32,Q47:Q52)))))),"0")),"0"))</f>
        <v/>
      </c>
      <c r="R53" s="161" t="str">
        <f>IF(IFERROR((IFERROR((IF((((SUM(R47:R52)/DCOUNTA(R47:R52,S32,R47:R52))))&gt;100%,"",(((SUM(R47:R52)/DCOUNTA(R47:R52,S32,R47:R52)))))),"0")),"0")&gt;100%,"",IFERROR((IFERROR((IF((((SUM(R47:R52)/DCOUNTA(R47:R52,S32,R47:R52))))&gt;100%,"",(((SUM(R47:R52)/DCOUNTA(R47:R52,S32,R47:R52)))))),"0")),"0"))</f>
        <v/>
      </c>
      <c r="S53" s="161" t="str">
        <f>IF(IFERROR((IFERROR((IF((((SUM(S47:S52)/DCOUNTA(S47:S52,S32,S47:S52))))&gt;100%,"",(((SUM(S47:S52)/DCOUNTA(S47:S52,S32,S47:S52)))))),"0")),"0")&gt;100%,"",IFERROR((IFERROR((IF((((SUM(S47:S52)/DCOUNTA(S47:S52,S32,S47:S52))))&gt;100%,"",(((SUM(S47:S52)/DCOUNTA(S47:S52,S32,S47:S52)))))),"0")),"0"))</f>
        <v/>
      </c>
      <c r="T53" s="161" t="str">
        <f>IF(IFERROR((IFERROR((IF((((SUM(T47:T52)/DCOUNTA(T47:T52,S32,T47:T52))))&gt;100%,"",(((SUM(T47:T52)/DCOUNTA(T47:T52,S32,T47:T52)))))),"0")),"0")&gt;100%,"",IFERROR((IFERROR((IF((((SUM(T47:T52)/DCOUNTA(T47:T52,S32,T47:T52))))&gt;100%,"",(((SUM(T47:T52)/DCOUNTA(T47:T52,S32,T47:T52)))))),"0")),"0"))</f>
        <v/>
      </c>
      <c r="U53" s="161" t="str">
        <f>IF(IFERROR((IFERROR((IF((((SUM(U47:U52)/DCOUNTA(U47:U52,S32,U47:U52))))&gt;100%,"",(((SUM(U47:U52)/DCOUNTA(U47:U52,S32,U47:U52)))))),"0")),"0")&gt;100%,"",IFERROR((IFERROR((IF((((SUM(U47:U52)/DCOUNTA(U47:U52,S32,U47:U52))))&gt;100%,"",(((SUM(U47:U52)/DCOUNTA(U47:U52,S32,U47:U52)))))),"0")),"0"))</f>
        <v/>
      </c>
      <c r="V53" s="174" t="str">
        <f>IF(IFERROR((IFERROR((IF((((SUM(V47:V52)/DCOUNTA(V47:V52,S32,V47:V52))))&gt;100%,"",(((SUM(V47:V52)/DCOUNTA(V47:V52,S32,V47:V52)))))),"0")),"0")&gt;100%,"",IFERROR((IFERROR((IF((((SUM(V47:V52)/DCOUNTA(V47:V52,S32,V47:V52))))&gt;100%,"",(((SUM(V47:V52)/DCOUNTA(V47:V52,S32,V47:V52)))))),"0")),"0"))</f>
        <v/>
      </c>
      <c r="W53" s="108" t="str">
        <f>IF(IFERROR((IFERROR((IF((((SUM(W47:W52)/DCOUNTA(W47:W52,W32,W47:W52))))&gt;100%,"",(((SUM(W47:W52)/DCOUNTA(W47:W52,W32,W47:W52)))))),"0")),"0")&gt;100%,"",IFERROR((IFERROR((IF((((SUM(W47:W52)/DCOUNTA(W47:W52,W32,W47:W52))))&gt;100%,"",(((SUM(W47:W52)/DCOUNTA(W47:W52,W32,W47:W52)))))),"0")),"0"))</f>
        <v/>
      </c>
      <c r="X53" s="161" t="str">
        <f>IF(IFERROR((IFERROR((IF((((SUM(X47:X52)/DCOUNTA(X47:X52,W32,X47:X52))))&gt;100%,"",(((SUM(X47:X52)/DCOUNTA(X47:X52,W32,X47:X52)))))),"0")),"0")&gt;100%,"",IFERROR((IFERROR((IF((((SUM(X47:X52)/DCOUNTA(X47:X52,W32,X47:X52))))&gt;100%,"",(((SUM(X47:X52)/DCOUNTA(X47:X52,W32,X47:X52)))))),"0")),"0"))</f>
        <v/>
      </c>
      <c r="Y53" s="161" t="str">
        <f>IF(IFERROR((IFERROR((IF((((SUM(Y47:Y52)/DCOUNTA(Y47:Y52,W32,Y47:Y52))))&gt;100%,"",(((SUM(Y47:Y52)/DCOUNTA(Y47:Y52,W32,Y47:Y52)))))),"0")),"0")&gt;100%,"",IFERROR((IFERROR((IF((((SUM(Y47:Y52)/DCOUNTA(Y47:Y52,W32,Y47:Y52))))&gt;100%,"",(((SUM(Y47:Y52)/DCOUNTA(Y47:Y52,W32,Y47:Y52)))))),"0")),"0"))</f>
        <v/>
      </c>
      <c r="Z53" s="161" t="str">
        <f>IF(IFERROR((IFERROR((IF((((SUM(Z47:Z52)/DCOUNTA(Z47:Z52,W32,Z47:Z52))))&gt;100%,"",(((SUM(Z47:Z52)/DCOUNTA(Z47:Z52,W32,Z47:Z52)))))),"0")),"0")&gt;100%,"",IFERROR((IFERROR((IF((((SUM(Z47:Z52)/DCOUNTA(Z47:Z52,W32,Z47:Z52))))&gt;100%,"",(((SUM(Z47:Z52)/DCOUNTA(Z47:Z52,W32,Z47:Z52)))))),"0")),"0"))</f>
        <v/>
      </c>
      <c r="AA53" s="161" t="str">
        <f>IF(IFERROR((IFERROR((IF((((SUM(AA47:AA52)/DCOUNTA(AA47:AA52,W32,AA47:AA52))))&gt;100%,"",(((SUM(AA47:AA52)/DCOUNTA(AA47:AA52,W32,AA47:AA52)))))),"0")),"0")&gt;100%,"",IFERROR((IFERROR((IF((((SUM(AA47:AA52)/DCOUNTA(AA47:AA52,W32,AA47:AA52))))&gt;100%,"",(((SUM(AA47:AA52)/DCOUNTA(AA47:AA52,W32,AA47:AA52)))))),"0")),"0"))</f>
        <v/>
      </c>
      <c r="AB53" s="161" t="str">
        <f>IF(IFERROR((IFERROR((IF((((SUM(AB47:AB52)/DCOUNTA(AB47:AB52,W32,AB47:AB52))))&gt;100%,"",(((SUM(AB47:AB52)/DCOUNTA(AB47:AB52,W32,AB47:AB52)))))),"0")),"0")&gt;100%,"",IFERROR((IFERROR((IF((((SUM(AB47:AB52)/DCOUNTA(AB47:AB52,W32,AB47:AB52))))&gt;100%,"",(((SUM(AB47:AB52)/DCOUNTA(AB47:AB52,W32,AB47:AB52)))))),"0")),"0"))</f>
        <v/>
      </c>
      <c r="AC53" s="161" t="str">
        <f>IF(IFERROR((IFERROR((IF((((SUM(AC47:AC52)/DCOUNTA(AC47:AC52,W32,AC47:AC52))))&gt;100%,"",(((SUM(AC47:AC52)/DCOUNTA(AC47:AC52,W32,AC47:AC52)))))),"0")),"0")&gt;100%,"",IFERROR((IFERROR((IF((((SUM(AC47:AC52)/DCOUNTA(AC47:AC52,W32,AC47:AC52))))&gt;100%,"",(((SUM(AC47:AC52)/DCOUNTA(AC47:AC52,W32,AC47:AC52)))))),"0")),"0"))</f>
        <v/>
      </c>
      <c r="AD53" s="174" t="str">
        <f>IF(IFERROR((IFERROR((IF((((SUM(AD47:AD52)/DCOUNTA(AD47:AD52,W32,AD47:AD52))))&gt;100%,"",(((SUM(AD47:AD52)/DCOUNTA(AD47:AD52,W32,AD47:AD52)))))),"0")),"0")&gt;100%,"",IFERROR((IFERROR((IF((((SUM(AD47:AD52)/DCOUNTA(AD47:AD52,W32,AD47:AD52))))&gt;100%,"",(((SUM(AD47:AD52)/DCOUNTA(AD47:AD52,W32,AD47:AD52)))))),"0")),"0"))</f>
        <v/>
      </c>
      <c r="AE53" s="171" t="str">
        <f t="shared" ref="AE53:AM53" si="20">IFERROR(AVERAGEIF(AE47:AE52,"&gt;0"),"")</f>
        <v/>
      </c>
      <c r="AF53" s="172" t="str">
        <f t="shared" si="20"/>
        <v/>
      </c>
      <c r="AG53" s="172" t="str">
        <f t="shared" si="20"/>
        <v/>
      </c>
      <c r="AH53" s="172" t="str">
        <f t="shared" si="20"/>
        <v/>
      </c>
      <c r="AI53" s="172" t="str">
        <f t="shared" si="20"/>
        <v/>
      </c>
      <c r="AJ53" s="172" t="str">
        <f t="shared" si="20"/>
        <v/>
      </c>
      <c r="AK53" s="172" t="str">
        <f t="shared" si="20"/>
        <v/>
      </c>
      <c r="AL53" s="172" t="str">
        <f t="shared" si="20"/>
        <v/>
      </c>
      <c r="AM53" s="173" t="str">
        <f t="shared" si="20"/>
        <v/>
      </c>
      <c r="AN53" s="93"/>
      <c r="AO53" s="93"/>
      <c r="AP53" s="93"/>
      <c r="AQ53" s="93"/>
      <c r="AR53" s="93"/>
      <c r="AS53" s="93"/>
      <c r="AT53" s="93"/>
      <c r="AU53" s="82"/>
      <c r="AV53" s="124"/>
    </row>
    <row r="54" spans="1:48" x14ac:dyDescent="0.15">
      <c r="A54" s="122"/>
      <c r="B54" s="635"/>
      <c r="C54" s="81"/>
      <c r="O54" s="87" t="str">
        <f>IF(IFERROR((((SUM(#REF!))/DCOUNTA(#REF!,#REF!,#REF!)*#REF!)/R40),"FALTA DATO")&gt;100%,IFERROR((((SUM(#REF!))/DCOUNTA(#REF!,#REF!,#REF!)*#REF!)/R40),"ERROR"),IFERROR((((SUM(#REF!))/DCOUNTA(#REF!,#REF!,#REF!)*#REF!)/R40),"FALTA DATO"))</f>
        <v>ERROR</v>
      </c>
      <c r="P54" s="87">
        <f>IF(IFERROR((((SUM(#REF!))/DCOUNTA(#REF!,#REF!,#REF!)*#REF!)/R40),"")&gt;100%,,IFERROR((((SUM(#REF!))/DCOUNTA(#REF!,#REF!,#REF!)*#REF!)/R40),""))</f>
        <v>0</v>
      </c>
      <c r="Q54" s="114"/>
      <c r="R54" s="114"/>
      <c r="S54" s="114"/>
      <c r="T54" s="114"/>
      <c r="U54" s="114"/>
      <c r="V54" s="114"/>
      <c r="W54" s="114"/>
      <c r="X54" s="114" t="s">
        <v>230</v>
      </c>
      <c r="Y54" s="114"/>
      <c r="AU54" s="82"/>
      <c r="AV54" s="82"/>
    </row>
    <row r="55" spans="1:48" x14ac:dyDescent="0.15">
      <c r="A55" s="122"/>
      <c r="B55" s="635"/>
      <c r="C55" s="81"/>
      <c r="O55" s="114" t="str">
        <f>IFERROR((IFERROR((IF((((SUM(H47:H52)/DCOUNTA(H45:H52,H45,H47:H52)))*#REF!)&gt;100%,"ERROR",(((SUM(H47:H52)/DCOUNTA(H45:H52,H45,H47:H52)))*#REF!))),"0"))/O40,"0")</f>
        <v>0</v>
      </c>
      <c r="P55" s="114" t="s">
        <v>231</v>
      </c>
      <c r="Q55" s="114"/>
      <c r="R55" s="114"/>
      <c r="S55" s="114"/>
      <c r="T55" s="88"/>
      <c r="U55" s="88"/>
      <c r="V55" s="88"/>
      <c r="W55" s="115"/>
      <c r="X55" s="114"/>
      <c r="Y55" s="114"/>
      <c r="AU55" s="82"/>
      <c r="AV55" s="82"/>
    </row>
    <row r="56" spans="1:48" x14ac:dyDescent="0.15">
      <c r="A56" s="122"/>
      <c r="B56" s="635"/>
      <c r="C56" s="81"/>
      <c r="O56" s="114" t="str">
        <f>IF(IFERROR((IFERROR((IF((((SUM(H47:H52)/DCOUNTA(H45:H52,H45,H47:H52)))*#REF!)&gt;100%,"ERROR",(((SUM(H47:H52)/DCOUNTA(H45:H52,H45,H47:H52)))*#REF!))),"0"))/O40,"0")&gt;100%,"ERROR",IFERROR((IFERROR((IF((((SUM(H47:H52)/DCOUNTA(H45:H52,H45,H47:H52)))*#REF!)&gt;100%,"ERROR",(((SUM(H47:H52)/DCOUNTA(H45:H52,H45,H47:H52)))*#REF!))),"0"))/O40,"0"))</f>
        <v>ERROR</v>
      </c>
      <c r="P56" s="114" t="s">
        <v>232</v>
      </c>
      <c r="Q56" s="114"/>
      <c r="R56" s="114"/>
      <c r="S56" s="114"/>
      <c r="T56" s="88"/>
      <c r="U56" s="88"/>
      <c r="V56" s="88"/>
      <c r="W56" s="115"/>
      <c r="X56" s="114"/>
      <c r="Y56" s="114"/>
      <c r="AU56" s="82"/>
      <c r="AV56" s="82"/>
    </row>
    <row r="57" spans="1:48" x14ac:dyDescent="0.15">
      <c r="A57" s="122"/>
      <c r="B57" s="635"/>
      <c r="C57" s="81"/>
      <c r="O57" s="114" t="str">
        <f>IFERROR((((SUM(#REF!))/DCOUNTA(#REF!,#REF!,#REF!)*#REF!)/R40),"FALTA DATO")</f>
        <v>FALTA DATO</v>
      </c>
      <c r="P57" s="116" t="s">
        <v>233</v>
      </c>
      <c r="Q57" s="114"/>
      <c r="R57" s="114"/>
      <c r="S57" s="114"/>
      <c r="T57" s="114"/>
      <c r="U57" s="114"/>
      <c r="V57" s="114"/>
      <c r="W57" s="114"/>
      <c r="X57" s="114"/>
      <c r="Y57" s="114"/>
      <c r="AU57" s="82"/>
      <c r="AV57" s="82"/>
    </row>
    <row r="58" spans="1:48" ht="9.75" thickBot="1" x14ac:dyDescent="0.2">
      <c r="A58" s="122"/>
      <c r="B58" s="635"/>
      <c r="C58" s="81"/>
      <c r="O58" s="114" t="e">
        <f>IF(((((SUM(#REF!)/DCOUNTA(#REF!,#REF!,#REF!)))*#REF!)/R40)&gt;100%,"ERROR",((((SUM(#REF!)/DCOUNTA(#REF!,#REF!,#REF!)))*#REF!)/R40))</f>
        <v>#REF!</v>
      </c>
      <c r="P58" s="114" t="s">
        <v>234</v>
      </c>
      <c r="Q58" s="114"/>
      <c r="R58" s="114"/>
      <c r="S58" s="114"/>
      <c r="T58" s="114"/>
      <c r="U58" s="114"/>
      <c r="V58" s="114"/>
      <c r="W58" s="114"/>
      <c r="X58" s="114"/>
      <c r="Y58" s="114"/>
      <c r="AU58" s="82"/>
      <c r="AV58" s="82"/>
    </row>
    <row r="59" spans="1:48" ht="18" customHeight="1" thickBot="1" x14ac:dyDescent="0.2">
      <c r="A59" s="122"/>
      <c r="B59" s="635"/>
      <c r="C59" s="81"/>
      <c r="D59" s="530" t="s">
        <v>235</v>
      </c>
      <c r="E59" s="531"/>
      <c r="F59" s="531"/>
      <c r="G59" s="531"/>
      <c r="H59" s="531"/>
      <c r="I59" s="531"/>
      <c r="J59" s="531"/>
      <c r="K59" s="531"/>
      <c r="L59" s="531"/>
      <c r="M59" s="531"/>
      <c r="N59" s="532"/>
      <c r="O59" s="102" t="s">
        <v>220</v>
      </c>
      <c r="P59" s="103" t="s">
        <v>221</v>
      </c>
      <c r="Q59" s="103" t="s">
        <v>222</v>
      </c>
      <c r="R59" s="104" t="s">
        <v>223</v>
      </c>
      <c r="AA59" s="114">
        <f>IFERROR((IF((SUM(H53*#REF!)+(P53*#REF!)+(X53*#REF!))&gt;100%,"ERROR",(SUM(H53*#REF!)+(P53*#REF!)+(X53*#REF!)))),0)</f>
        <v>0</v>
      </c>
      <c r="AU59" s="82"/>
      <c r="AV59" s="82"/>
    </row>
    <row r="60" spans="1:48" ht="14.25" customHeight="1" x14ac:dyDescent="0.15">
      <c r="A60" s="122"/>
      <c r="B60" s="635"/>
      <c r="C60" s="81"/>
      <c r="D60" s="533" t="s">
        <v>236</v>
      </c>
      <c r="E60" s="534"/>
      <c r="F60" s="534"/>
      <c r="G60" s="534"/>
      <c r="H60" s="534"/>
      <c r="I60" s="534"/>
      <c r="J60" s="534"/>
      <c r="K60" s="534"/>
      <c r="L60" s="534"/>
      <c r="M60" s="534"/>
      <c r="N60" s="535"/>
      <c r="O60" s="152" t="str">
        <f>+AF53</f>
        <v/>
      </c>
      <c r="P60" s="153" t="str">
        <f>+AH53</f>
        <v/>
      </c>
      <c r="Q60" s="153" t="str">
        <f>+AJ53</f>
        <v/>
      </c>
      <c r="R60" s="154" t="str">
        <f>+AL53</f>
        <v/>
      </c>
      <c r="AA60" s="87" t="e">
        <f>AVERAGEIFS(H53:L53,H53:L53,"&lt;&gt;0")</f>
        <v>#DIV/0!</v>
      </c>
      <c r="AU60" s="82"/>
      <c r="AV60" s="82"/>
    </row>
    <row r="61" spans="1:48" ht="14.25" customHeight="1" thickBot="1" x14ac:dyDescent="0.2">
      <c r="A61" s="122"/>
      <c r="B61" s="635"/>
      <c r="C61" s="81"/>
      <c r="D61" s="536" t="s">
        <v>279</v>
      </c>
      <c r="E61" s="537"/>
      <c r="F61" s="537"/>
      <c r="G61" s="537"/>
      <c r="H61" s="537"/>
      <c r="I61" s="537"/>
      <c r="J61" s="537"/>
      <c r="K61" s="537"/>
      <c r="L61" s="537"/>
      <c r="M61" s="537"/>
      <c r="N61" s="538"/>
      <c r="O61" s="155" t="str">
        <f>+AA40</f>
        <v/>
      </c>
      <c r="P61" s="156" t="str">
        <f>+AB40</f>
        <v/>
      </c>
      <c r="Q61" s="156" t="str">
        <f t="shared" ref="Q61:R61" si="21">+AC40</f>
        <v/>
      </c>
      <c r="R61" s="157" t="str">
        <f t="shared" si="21"/>
        <v/>
      </c>
      <c r="AA61" s="114" t="s">
        <v>237</v>
      </c>
      <c r="AU61" s="82"/>
      <c r="AV61" s="82"/>
    </row>
    <row r="62" spans="1:48" ht="14.25" customHeight="1" thickBot="1" x14ac:dyDescent="0.2">
      <c r="A62" s="122"/>
      <c r="B62" s="635"/>
      <c r="C62" s="81"/>
      <c r="D62" s="547" t="s">
        <v>238</v>
      </c>
      <c r="E62" s="548"/>
      <c r="F62" s="548"/>
      <c r="G62" s="548"/>
      <c r="H62" s="548"/>
      <c r="I62" s="548"/>
      <c r="J62" s="548"/>
      <c r="K62" s="548"/>
      <c r="L62" s="548"/>
      <c r="M62" s="548"/>
      <c r="N62" s="549"/>
      <c r="O62" s="158" t="str">
        <f>IFERROR((O60/O61),"")</f>
        <v/>
      </c>
      <c r="P62" s="159" t="str">
        <f t="shared" ref="P62:R62" si="22">IFERROR((P60/P61),"")</f>
        <v/>
      </c>
      <c r="Q62" s="159" t="str">
        <f t="shared" si="22"/>
        <v/>
      </c>
      <c r="R62" s="160" t="str">
        <f t="shared" si="22"/>
        <v/>
      </c>
      <c r="AA62" s="114" t="s">
        <v>239</v>
      </c>
      <c r="AU62" s="82"/>
      <c r="AV62" s="82"/>
    </row>
    <row r="63" spans="1:48" ht="9.75" thickBot="1" x14ac:dyDescent="0.2">
      <c r="A63" s="122"/>
      <c r="B63" s="636"/>
      <c r="C63" s="117"/>
      <c r="D63" s="90"/>
      <c r="E63" s="90"/>
      <c r="F63" s="90"/>
      <c r="G63" s="90"/>
      <c r="H63" s="90"/>
      <c r="I63" s="90"/>
      <c r="J63" s="90"/>
      <c r="K63" s="90"/>
      <c r="L63" s="90"/>
      <c r="M63" s="90"/>
      <c r="N63" s="90"/>
      <c r="O63" s="118"/>
      <c r="P63" s="118"/>
      <c r="Q63" s="118"/>
      <c r="R63" s="118"/>
      <c r="S63" s="90"/>
      <c r="T63" s="90"/>
      <c r="U63" s="90"/>
      <c r="V63" s="90"/>
      <c r="W63" s="90"/>
      <c r="X63" s="118"/>
      <c r="Y63" s="90"/>
      <c r="Z63" s="90"/>
      <c r="AA63" s="91" t="str">
        <f>IFERROR((#REF!*#REF!),"0")</f>
        <v>0</v>
      </c>
      <c r="AB63" s="90"/>
      <c r="AC63" s="90"/>
      <c r="AD63" s="90"/>
      <c r="AE63" s="90"/>
      <c r="AF63" s="90"/>
      <c r="AG63" s="90"/>
      <c r="AH63" s="90"/>
      <c r="AI63" s="90"/>
      <c r="AJ63" s="90"/>
      <c r="AK63" s="90"/>
      <c r="AL63" s="90"/>
      <c r="AM63" s="90"/>
      <c r="AN63" s="90"/>
      <c r="AO63" s="90"/>
      <c r="AP63" s="90"/>
      <c r="AQ63" s="90"/>
      <c r="AR63" s="90"/>
      <c r="AS63" s="90"/>
      <c r="AT63" s="90"/>
      <c r="AU63" s="92"/>
      <c r="AV63" s="119"/>
    </row>
    <row r="64" spans="1:48" ht="9.75" thickBot="1" x14ac:dyDescent="0.2">
      <c r="A64" s="89"/>
      <c r="B64" s="90"/>
      <c r="C64" s="90"/>
      <c r="D64" s="90"/>
      <c r="E64" s="90"/>
      <c r="F64" s="90"/>
      <c r="G64" s="90"/>
      <c r="H64" s="90"/>
      <c r="I64" s="90"/>
      <c r="J64" s="90"/>
      <c r="K64" s="90"/>
      <c r="L64" s="90"/>
      <c r="M64" s="90"/>
      <c r="N64" s="90"/>
      <c r="O64" s="90"/>
      <c r="P64" s="90"/>
      <c r="Q64" s="90"/>
      <c r="R64" s="90"/>
      <c r="S64" s="90"/>
      <c r="T64" s="90"/>
      <c r="U64" s="90"/>
      <c r="V64" s="90"/>
      <c r="W64" s="90"/>
      <c r="X64" s="90"/>
      <c r="Y64" s="90"/>
      <c r="Z64" s="90"/>
      <c r="AA64" s="90"/>
      <c r="AB64" s="90"/>
      <c r="AC64" s="90"/>
      <c r="AD64" s="90"/>
      <c r="AE64" s="90"/>
      <c r="AF64" s="90"/>
      <c r="AG64" s="90"/>
      <c r="AH64" s="90"/>
      <c r="AI64" s="90"/>
      <c r="AJ64" s="90"/>
      <c r="AK64" s="90"/>
      <c r="AL64" s="90"/>
      <c r="AM64" s="90"/>
      <c r="AN64" s="90"/>
      <c r="AO64" s="90"/>
      <c r="AP64" s="90"/>
      <c r="AQ64" s="90"/>
      <c r="AR64" s="90"/>
      <c r="AS64" s="90"/>
      <c r="AT64" s="90"/>
      <c r="AU64" s="90"/>
      <c r="AV64" s="92"/>
    </row>
    <row r="65" spans="1:48" s="220" customFormat="1" ht="18" customHeight="1" thickBot="1" x14ac:dyDescent="0.35">
      <c r="C65" s="256"/>
      <c r="D65" s="257"/>
    </row>
    <row r="66" spans="1:48" s="220" customFormat="1" ht="17.25" thickBot="1" x14ac:dyDescent="0.35">
      <c r="A66" s="127"/>
      <c r="B66" s="128"/>
      <c r="C66" s="128"/>
      <c r="D66" s="129"/>
      <c r="E66" s="130"/>
      <c r="F66" s="130"/>
      <c r="G66" s="130"/>
      <c r="H66" s="130"/>
      <c r="I66" s="130"/>
      <c r="J66" s="130"/>
      <c r="K66" s="130"/>
      <c r="L66" s="130"/>
      <c r="M66" s="131"/>
      <c r="N66" s="235"/>
      <c r="O66" s="235"/>
      <c r="P66" s="235"/>
      <c r="Q66" s="235"/>
      <c r="R66" s="235"/>
      <c r="S66" s="235"/>
      <c r="T66" s="235"/>
      <c r="U66" s="235"/>
      <c r="V66" s="235"/>
      <c r="W66" s="235"/>
      <c r="X66" s="235"/>
      <c r="Y66" s="235"/>
      <c r="Z66" s="235"/>
      <c r="AA66" s="235"/>
      <c r="AB66" s="235"/>
      <c r="AC66" s="235"/>
      <c r="AD66" s="235"/>
      <c r="AE66" s="235"/>
      <c r="AF66" s="235"/>
      <c r="AG66" s="235"/>
      <c r="AH66" s="235"/>
      <c r="AI66" s="235"/>
      <c r="AJ66" s="235"/>
      <c r="AK66" s="235"/>
      <c r="AL66" s="235"/>
      <c r="AM66" s="235"/>
      <c r="AN66" s="235"/>
      <c r="AO66" s="235"/>
      <c r="AP66" s="235"/>
      <c r="AQ66" s="235"/>
      <c r="AR66" s="235"/>
      <c r="AS66" s="235"/>
      <c r="AT66" s="235"/>
      <c r="AU66" s="235"/>
      <c r="AV66" s="236"/>
    </row>
    <row r="67" spans="1:48" s="220" customFormat="1" ht="17.25" customHeight="1" thickBot="1" x14ac:dyDescent="0.35">
      <c r="A67" s="132"/>
      <c r="B67" s="652" t="s">
        <v>188</v>
      </c>
      <c r="C67" s="653"/>
      <c r="D67" s="653"/>
      <c r="E67" s="653"/>
      <c r="F67" s="653"/>
      <c r="G67" s="653"/>
      <c r="H67" s="653"/>
      <c r="I67" s="653"/>
      <c r="J67" s="653"/>
      <c r="K67" s="653"/>
      <c r="L67" s="653"/>
      <c r="M67" s="653"/>
      <c r="N67" s="653"/>
      <c r="O67" s="653"/>
      <c r="P67" s="653"/>
      <c r="Q67" s="653"/>
      <c r="R67" s="653"/>
      <c r="S67" s="653"/>
      <c r="T67" s="653"/>
      <c r="U67" s="653"/>
      <c r="V67" s="653"/>
      <c r="W67" s="653"/>
      <c r="X67" s="653"/>
      <c r="Y67" s="653"/>
      <c r="Z67" s="653"/>
      <c r="AA67" s="653"/>
      <c r="AB67" s="653"/>
      <c r="AC67" s="653"/>
      <c r="AD67" s="653"/>
      <c r="AE67" s="653"/>
      <c r="AF67" s="653"/>
      <c r="AG67" s="653"/>
      <c r="AH67" s="653"/>
      <c r="AI67" s="653"/>
      <c r="AJ67" s="653"/>
      <c r="AK67" s="653"/>
      <c r="AL67" s="653"/>
      <c r="AM67" s="653"/>
      <c r="AN67" s="653"/>
      <c r="AO67" s="653"/>
      <c r="AP67" s="653"/>
      <c r="AQ67" s="653"/>
      <c r="AR67" s="653"/>
      <c r="AS67" s="653"/>
      <c r="AT67" s="653"/>
      <c r="AU67" s="654"/>
      <c r="AV67" s="219"/>
    </row>
    <row r="68" spans="1:48" s="220" customFormat="1" ht="15" customHeight="1" x14ac:dyDescent="0.3">
      <c r="A68" s="132"/>
      <c r="B68" s="640">
        <v>1</v>
      </c>
      <c r="C68" s="641"/>
      <c r="D68" s="646" t="s">
        <v>162</v>
      </c>
      <c r="E68" s="647"/>
      <c r="F68" s="655"/>
      <c r="G68" s="656"/>
      <c r="H68" s="656"/>
      <c r="I68" s="656"/>
      <c r="J68" s="656"/>
      <c r="K68" s="656"/>
      <c r="L68" s="656"/>
      <c r="M68" s="656"/>
      <c r="N68" s="656"/>
      <c r="O68" s="656"/>
      <c r="P68" s="656"/>
      <c r="Q68" s="656"/>
      <c r="R68" s="656"/>
      <c r="S68" s="656"/>
      <c r="T68" s="656"/>
      <c r="U68" s="656"/>
      <c r="V68" s="656"/>
      <c r="W68" s="656"/>
      <c r="X68" s="656"/>
      <c r="Y68" s="656"/>
      <c r="Z68" s="656"/>
      <c r="AA68" s="656"/>
      <c r="AB68" s="656"/>
      <c r="AC68" s="656"/>
      <c r="AD68" s="656"/>
      <c r="AE68" s="656"/>
      <c r="AF68" s="657"/>
      <c r="AG68" s="657"/>
      <c r="AH68" s="657"/>
      <c r="AI68" s="657"/>
      <c r="AJ68" s="657"/>
      <c r="AK68" s="657"/>
      <c r="AL68" s="657"/>
      <c r="AM68" s="657"/>
      <c r="AN68" s="657"/>
      <c r="AO68" s="657"/>
      <c r="AP68" s="657"/>
      <c r="AQ68" s="657"/>
      <c r="AR68" s="657"/>
      <c r="AS68" s="657"/>
      <c r="AT68" s="657"/>
      <c r="AU68" s="658"/>
      <c r="AV68" s="219"/>
    </row>
    <row r="69" spans="1:48" s="220" customFormat="1" ht="15" customHeight="1" x14ac:dyDescent="0.3">
      <c r="A69" s="132"/>
      <c r="B69" s="642"/>
      <c r="C69" s="643"/>
      <c r="D69" s="648" t="s">
        <v>1</v>
      </c>
      <c r="E69" s="649"/>
      <c r="F69" s="502"/>
      <c r="G69" s="503"/>
      <c r="H69" s="503"/>
      <c r="I69" s="503"/>
      <c r="J69" s="503"/>
      <c r="K69" s="503"/>
      <c r="L69" s="503"/>
      <c r="M69" s="503"/>
      <c r="N69" s="503"/>
      <c r="O69" s="503"/>
      <c r="P69" s="503"/>
      <c r="Q69" s="503"/>
      <c r="R69" s="503"/>
      <c r="S69" s="503"/>
      <c r="T69" s="503"/>
      <c r="U69" s="503"/>
      <c r="V69" s="503"/>
      <c r="W69" s="503"/>
      <c r="X69" s="503"/>
      <c r="Y69" s="503"/>
      <c r="Z69" s="503"/>
      <c r="AA69" s="503"/>
      <c r="AB69" s="503"/>
      <c r="AC69" s="503"/>
      <c r="AD69" s="503"/>
      <c r="AE69" s="503"/>
      <c r="AF69" s="504"/>
      <c r="AG69" s="504"/>
      <c r="AH69" s="504"/>
      <c r="AI69" s="504"/>
      <c r="AJ69" s="504"/>
      <c r="AK69" s="504"/>
      <c r="AL69" s="504"/>
      <c r="AM69" s="504"/>
      <c r="AN69" s="504"/>
      <c r="AO69" s="504"/>
      <c r="AP69" s="504"/>
      <c r="AQ69" s="504"/>
      <c r="AR69" s="504"/>
      <c r="AS69" s="504"/>
      <c r="AT69" s="504"/>
      <c r="AU69" s="505"/>
      <c r="AV69" s="219"/>
    </row>
    <row r="70" spans="1:48" s="220" customFormat="1" ht="15" customHeight="1" x14ac:dyDescent="0.3">
      <c r="A70" s="132"/>
      <c r="B70" s="642"/>
      <c r="C70" s="643"/>
      <c r="D70" s="648" t="s">
        <v>189</v>
      </c>
      <c r="E70" s="649"/>
      <c r="F70" s="502"/>
      <c r="G70" s="503"/>
      <c r="H70" s="503"/>
      <c r="I70" s="503"/>
      <c r="J70" s="503"/>
      <c r="K70" s="503"/>
      <c r="L70" s="503"/>
      <c r="M70" s="503"/>
      <c r="N70" s="503"/>
      <c r="O70" s="503"/>
      <c r="P70" s="503"/>
      <c r="Q70" s="503"/>
      <c r="R70" s="503"/>
      <c r="S70" s="503"/>
      <c r="T70" s="503"/>
      <c r="U70" s="503"/>
      <c r="V70" s="503"/>
      <c r="W70" s="503"/>
      <c r="X70" s="503"/>
      <c r="Y70" s="503"/>
      <c r="Z70" s="503"/>
      <c r="AA70" s="503"/>
      <c r="AB70" s="503"/>
      <c r="AC70" s="503"/>
      <c r="AD70" s="503"/>
      <c r="AE70" s="503"/>
      <c r="AF70" s="504"/>
      <c r="AG70" s="504"/>
      <c r="AH70" s="504"/>
      <c r="AI70" s="504"/>
      <c r="AJ70" s="504"/>
      <c r="AK70" s="504"/>
      <c r="AL70" s="504"/>
      <c r="AM70" s="504"/>
      <c r="AN70" s="504"/>
      <c r="AO70" s="504"/>
      <c r="AP70" s="504"/>
      <c r="AQ70" s="504"/>
      <c r="AR70" s="504"/>
      <c r="AS70" s="504"/>
      <c r="AT70" s="504"/>
      <c r="AU70" s="505"/>
      <c r="AV70" s="219"/>
    </row>
    <row r="71" spans="1:48" s="220" customFormat="1" ht="15" customHeight="1" x14ac:dyDescent="0.3">
      <c r="A71" s="132"/>
      <c r="B71" s="642"/>
      <c r="C71" s="643"/>
      <c r="D71" s="648" t="s">
        <v>160</v>
      </c>
      <c r="E71" s="649"/>
      <c r="F71" s="502"/>
      <c r="G71" s="503"/>
      <c r="H71" s="503"/>
      <c r="I71" s="503"/>
      <c r="J71" s="503"/>
      <c r="K71" s="503"/>
      <c r="L71" s="503"/>
      <c r="M71" s="503"/>
      <c r="N71" s="503"/>
      <c r="O71" s="503"/>
      <c r="P71" s="503"/>
      <c r="Q71" s="503"/>
      <c r="R71" s="503"/>
      <c r="S71" s="503"/>
      <c r="T71" s="503"/>
      <c r="U71" s="503"/>
      <c r="V71" s="503"/>
      <c r="W71" s="503"/>
      <c r="X71" s="503"/>
      <c r="Y71" s="503"/>
      <c r="Z71" s="503"/>
      <c r="AA71" s="503"/>
      <c r="AB71" s="503"/>
      <c r="AC71" s="503"/>
      <c r="AD71" s="503"/>
      <c r="AE71" s="503"/>
      <c r="AF71" s="504"/>
      <c r="AG71" s="504"/>
      <c r="AH71" s="504"/>
      <c r="AI71" s="504"/>
      <c r="AJ71" s="504"/>
      <c r="AK71" s="504"/>
      <c r="AL71" s="504"/>
      <c r="AM71" s="504"/>
      <c r="AN71" s="504"/>
      <c r="AO71" s="504"/>
      <c r="AP71" s="504"/>
      <c r="AQ71" s="504"/>
      <c r="AR71" s="504"/>
      <c r="AS71" s="504"/>
      <c r="AT71" s="504"/>
      <c r="AU71" s="505"/>
      <c r="AV71" s="219"/>
    </row>
    <row r="72" spans="1:48" s="220" customFormat="1" ht="15" customHeight="1" x14ac:dyDescent="0.3">
      <c r="A72" s="132"/>
      <c r="B72" s="642"/>
      <c r="C72" s="643"/>
      <c r="D72" s="648" t="s">
        <v>190</v>
      </c>
      <c r="E72" s="649"/>
      <c r="F72" s="502"/>
      <c r="G72" s="503"/>
      <c r="H72" s="503"/>
      <c r="I72" s="503"/>
      <c r="J72" s="503"/>
      <c r="K72" s="503"/>
      <c r="L72" s="503"/>
      <c r="M72" s="503"/>
      <c r="N72" s="503"/>
      <c r="O72" s="503"/>
      <c r="P72" s="503"/>
      <c r="Q72" s="503"/>
      <c r="R72" s="503"/>
      <c r="S72" s="503"/>
      <c r="T72" s="503"/>
      <c r="U72" s="503"/>
      <c r="V72" s="503"/>
      <c r="W72" s="503"/>
      <c r="X72" s="503"/>
      <c r="Y72" s="503"/>
      <c r="Z72" s="503"/>
      <c r="AA72" s="503"/>
      <c r="AB72" s="503"/>
      <c r="AC72" s="503"/>
      <c r="AD72" s="503"/>
      <c r="AE72" s="503"/>
      <c r="AF72" s="504"/>
      <c r="AG72" s="504"/>
      <c r="AH72" s="504"/>
      <c r="AI72" s="504"/>
      <c r="AJ72" s="504"/>
      <c r="AK72" s="504"/>
      <c r="AL72" s="504"/>
      <c r="AM72" s="504"/>
      <c r="AN72" s="504"/>
      <c r="AO72" s="504"/>
      <c r="AP72" s="504"/>
      <c r="AQ72" s="504"/>
      <c r="AR72" s="504"/>
      <c r="AS72" s="504"/>
      <c r="AT72" s="504"/>
      <c r="AU72" s="505"/>
      <c r="AV72" s="219"/>
    </row>
    <row r="73" spans="1:48" s="220" customFormat="1" ht="15" customHeight="1" x14ac:dyDescent="0.3">
      <c r="A73" s="132"/>
      <c r="B73" s="642"/>
      <c r="C73" s="643"/>
      <c r="D73" s="648" t="s">
        <v>163</v>
      </c>
      <c r="E73" s="649"/>
      <c r="F73" s="502"/>
      <c r="G73" s="503"/>
      <c r="H73" s="503"/>
      <c r="I73" s="503"/>
      <c r="J73" s="503"/>
      <c r="K73" s="503"/>
      <c r="L73" s="503"/>
      <c r="M73" s="503"/>
      <c r="N73" s="503"/>
      <c r="O73" s="503"/>
      <c r="P73" s="503"/>
      <c r="Q73" s="503"/>
      <c r="R73" s="503"/>
      <c r="S73" s="503"/>
      <c r="T73" s="503"/>
      <c r="U73" s="503"/>
      <c r="V73" s="503"/>
      <c r="W73" s="503"/>
      <c r="X73" s="503"/>
      <c r="Y73" s="503"/>
      <c r="Z73" s="503"/>
      <c r="AA73" s="503"/>
      <c r="AB73" s="503"/>
      <c r="AC73" s="503"/>
      <c r="AD73" s="503"/>
      <c r="AE73" s="503"/>
      <c r="AF73" s="504"/>
      <c r="AG73" s="504"/>
      <c r="AH73" s="504"/>
      <c r="AI73" s="504"/>
      <c r="AJ73" s="504"/>
      <c r="AK73" s="504"/>
      <c r="AL73" s="504"/>
      <c r="AM73" s="504"/>
      <c r="AN73" s="504"/>
      <c r="AO73" s="504"/>
      <c r="AP73" s="504"/>
      <c r="AQ73" s="504"/>
      <c r="AR73" s="504"/>
      <c r="AS73" s="504"/>
      <c r="AT73" s="504"/>
      <c r="AU73" s="505"/>
      <c r="AV73" s="219"/>
    </row>
    <row r="74" spans="1:48" s="220" customFormat="1" ht="15" customHeight="1" thickBot="1" x14ac:dyDescent="0.35">
      <c r="A74" s="132"/>
      <c r="B74" s="644"/>
      <c r="C74" s="645"/>
      <c r="D74" s="650" t="s">
        <v>191</v>
      </c>
      <c r="E74" s="651"/>
      <c r="F74" s="506"/>
      <c r="G74" s="507"/>
      <c r="H74" s="507"/>
      <c r="I74" s="507"/>
      <c r="J74" s="507"/>
      <c r="K74" s="507"/>
      <c r="L74" s="507"/>
      <c r="M74" s="507"/>
      <c r="N74" s="507"/>
      <c r="O74" s="507"/>
      <c r="P74" s="507"/>
      <c r="Q74" s="507"/>
      <c r="R74" s="507"/>
      <c r="S74" s="507"/>
      <c r="T74" s="507"/>
      <c r="U74" s="507"/>
      <c r="V74" s="507"/>
      <c r="W74" s="507"/>
      <c r="X74" s="507"/>
      <c r="Y74" s="507"/>
      <c r="Z74" s="507"/>
      <c r="AA74" s="507"/>
      <c r="AB74" s="507"/>
      <c r="AC74" s="507"/>
      <c r="AD74" s="507"/>
      <c r="AE74" s="507"/>
      <c r="AF74" s="508"/>
      <c r="AG74" s="508"/>
      <c r="AH74" s="508"/>
      <c r="AI74" s="508"/>
      <c r="AJ74" s="508"/>
      <c r="AK74" s="508"/>
      <c r="AL74" s="508"/>
      <c r="AM74" s="508"/>
      <c r="AN74" s="508"/>
      <c r="AO74" s="508"/>
      <c r="AP74" s="508"/>
      <c r="AQ74" s="508"/>
      <c r="AR74" s="508"/>
      <c r="AS74" s="508"/>
      <c r="AT74" s="508"/>
      <c r="AU74" s="509"/>
      <c r="AV74" s="219"/>
    </row>
    <row r="75" spans="1:48" s="220" customFormat="1" ht="17.25" thickBot="1" x14ac:dyDescent="0.35">
      <c r="A75" s="248"/>
      <c r="B75" s="254"/>
      <c r="C75" s="254"/>
      <c r="D75" s="258"/>
      <c r="E75" s="254"/>
      <c r="F75" s="254"/>
      <c r="G75" s="254"/>
      <c r="H75" s="254"/>
      <c r="I75" s="254"/>
      <c r="J75" s="254"/>
      <c r="K75" s="254"/>
      <c r="L75" s="254"/>
      <c r="M75" s="254"/>
      <c r="N75" s="254"/>
      <c r="O75" s="254"/>
      <c r="P75" s="254"/>
      <c r="Q75" s="254"/>
      <c r="R75" s="254"/>
      <c r="S75" s="254"/>
      <c r="T75" s="254"/>
      <c r="U75" s="254"/>
      <c r="V75" s="254"/>
      <c r="W75" s="254"/>
      <c r="X75" s="254"/>
      <c r="Y75" s="254"/>
      <c r="Z75" s="254"/>
      <c r="AA75" s="254"/>
      <c r="AB75" s="254"/>
      <c r="AC75" s="254"/>
      <c r="AD75" s="254"/>
      <c r="AE75" s="254"/>
      <c r="AF75" s="254"/>
      <c r="AG75" s="254"/>
      <c r="AH75" s="254"/>
      <c r="AI75" s="254"/>
      <c r="AJ75" s="254"/>
      <c r="AK75" s="254"/>
      <c r="AL75" s="254"/>
      <c r="AM75" s="254"/>
      <c r="AN75" s="254"/>
      <c r="AO75" s="254"/>
      <c r="AP75" s="254"/>
      <c r="AQ75" s="254"/>
      <c r="AR75" s="254"/>
      <c r="AS75" s="254"/>
      <c r="AT75" s="254"/>
      <c r="AU75" s="254"/>
      <c r="AV75" s="255"/>
    </row>
    <row r="76" spans="1:48" s="220" customFormat="1" ht="16.5" x14ac:dyDescent="0.3">
      <c r="D76" s="259"/>
    </row>
  </sheetData>
  <sheetProtection insertRows="0"/>
  <mergeCells count="148">
    <mergeCell ref="B19:B63"/>
    <mergeCell ref="D21:D22"/>
    <mergeCell ref="E21:E22"/>
    <mergeCell ref="F21:F22"/>
    <mergeCell ref="H21:I22"/>
    <mergeCell ref="H25:I25"/>
    <mergeCell ref="B68:C74"/>
    <mergeCell ref="D68:E68"/>
    <mergeCell ref="D69:E69"/>
    <mergeCell ref="D70:E70"/>
    <mergeCell ref="D71:E71"/>
    <mergeCell ref="D72:E72"/>
    <mergeCell ref="D73:E73"/>
    <mergeCell ref="D74:E74"/>
    <mergeCell ref="B67:AU67"/>
    <mergeCell ref="F68:AU68"/>
    <mergeCell ref="F69:AU69"/>
    <mergeCell ref="M25:R25"/>
    <mergeCell ref="H26:I26"/>
    <mergeCell ref="M26:R26"/>
    <mergeCell ref="H27:I27"/>
    <mergeCell ref="M27:R27"/>
    <mergeCell ref="J21:J22"/>
    <mergeCell ref="K21:L21"/>
    <mergeCell ref="D11:E11"/>
    <mergeCell ref="B1:AU1"/>
    <mergeCell ref="B2:AU2"/>
    <mergeCell ref="B3:AU3"/>
    <mergeCell ref="L4:AU4"/>
    <mergeCell ref="B5:AU5"/>
    <mergeCell ref="B4:J4"/>
    <mergeCell ref="I12:J12"/>
    <mergeCell ref="I13:J13"/>
    <mergeCell ref="R12:S12"/>
    <mergeCell ref="R13:S13"/>
    <mergeCell ref="W12:X12"/>
    <mergeCell ref="W13:X13"/>
    <mergeCell ref="H23:I23"/>
    <mergeCell ref="M23:R23"/>
    <mergeCell ref="H24:I24"/>
    <mergeCell ref="M24:R24"/>
    <mergeCell ref="D30:Z30"/>
    <mergeCell ref="AA30:AE31"/>
    <mergeCell ref="D31:D33"/>
    <mergeCell ref="E31:E33"/>
    <mergeCell ref="F31:F33"/>
    <mergeCell ref="G31:G33"/>
    <mergeCell ref="H31:I33"/>
    <mergeCell ref="J31:J33"/>
    <mergeCell ref="K31:K33"/>
    <mergeCell ref="L31:N33"/>
    <mergeCell ref="AA32:AA33"/>
    <mergeCell ref="AB32:AB33"/>
    <mergeCell ref="AC32:AC33"/>
    <mergeCell ref="AD32:AD33"/>
    <mergeCell ref="AE32:AE33"/>
    <mergeCell ref="L36:N36"/>
    <mergeCell ref="H37:I37"/>
    <mergeCell ref="L37:N37"/>
    <mergeCell ref="H34:I34"/>
    <mergeCell ref="L34:N34"/>
    <mergeCell ref="O31:R31"/>
    <mergeCell ref="S31:V31"/>
    <mergeCell ref="AE44:AM44"/>
    <mergeCell ref="W31:Z31"/>
    <mergeCell ref="O32:R32"/>
    <mergeCell ref="S32:V32"/>
    <mergeCell ref="W32:Z32"/>
    <mergeCell ref="H38:I38"/>
    <mergeCell ref="L38:N38"/>
    <mergeCell ref="H35:I35"/>
    <mergeCell ref="L35:N35"/>
    <mergeCell ref="H36:I36"/>
    <mergeCell ref="H39:I39"/>
    <mergeCell ref="L39:N39"/>
    <mergeCell ref="D40:N40"/>
    <mergeCell ref="D43:AB43"/>
    <mergeCell ref="F44:F46"/>
    <mergeCell ref="W44:AD44"/>
    <mergeCell ref="W45:X45"/>
    <mergeCell ref="Y45:Z45"/>
    <mergeCell ref="AA45:AB45"/>
    <mergeCell ref="AC45:AD45"/>
    <mergeCell ref="O44:V44"/>
    <mergeCell ref="O45:P45"/>
    <mergeCell ref="Q45:R45"/>
    <mergeCell ref="S45:T45"/>
    <mergeCell ref="U45:V45"/>
    <mergeCell ref="G45:H45"/>
    <mergeCell ref="I45:J45"/>
    <mergeCell ref="K45:L45"/>
    <mergeCell ref="M45:N45"/>
    <mergeCell ref="G44:N44"/>
    <mergeCell ref="AS52:AT52"/>
    <mergeCell ref="D53:F53"/>
    <mergeCell ref="AN52:AP52"/>
    <mergeCell ref="AQ52:AR52"/>
    <mergeCell ref="AS50:AT50"/>
    <mergeCell ref="AS51:AT51"/>
    <mergeCell ref="AS48:AT48"/>
    <mergeCell ref="AQ47:AR47"/>
    <mergeCell ref="AS49:AT49"/>
    <mergeCell ref="AN49:AP49"/>
    <mergeCell ref="AN50:AP50"/>
    <mergeCell ref="AQ48:AR48"/>
    <mergeCell ref="AQ49:AR49"/>
    <mergeCell ref="AQ50:AR50"/>
    <mergeCell ref="F73:AU73"/>
    <mergeCell ref="F74:AU74"/>
    <mergeCell ref="AE45:AF45"/>
    <mergeCell ref="AG45:AH45"/>
    <mergeCell ref="AI45:AJ45"/>
    <mergeCell ref="AK45:AL45"/>
    <mergeCell ref="AS44:AT46"/>
    <mergeCell ref="AM45:AM46"/>
    <mergeCell ref="AN44:AP46"/>
    <mergeCell ref="AQ44:AR46"/>
    <mergeCell ref="AN47:AP47"/>
    <mergeCell ref="AN48:AP48"/>
    <mergeCell ref="D59:N59"/>
    <mergeCell ref="D60:N60"/>
    <mergeCell ref="D61:N61"/>
    <mergeCell ref="D44:D46"/>
    <mergeCell ref="E44:E46"/>
    <mergeCell ref="AN51:AP51"/>
    <mergeCell ref="AQ51:AR51"/>
    <mergeCell ref="AS47:AT47"/>
    <mergeCell ref="F71:AU71"/>
    <mergeCell ref="F72:AU72"/>
    <mergeCell ref="F70:AU70"/>
    <mergeCell ref="D62:N62"/>
    <mergeCell ref="H15:X15"/>
    <mergeCell ref="H16:X16"/>
    <mergeCell ref="G21:G22"/>
    <mergeCell ref="D20:R20"/>
    <mergeCell ref="T12:V12"/>
    <mergeCell ref="T13:V13"/>
    <mergeCell ref="T14:V14"/>
    <mergeCell ref="O13:Q13"/>
    <mergeCell ref="O12:Q12"/>
    <mergeCell ref="O14:Q14"/>
    <mergeCell ref="L12:N12"/>
    <mergeCell ref="L13:N13"/>
    <mergeCell ref="L14:N14"/>
    <mergeCell ref="W14:X14"/>
    <mergeCell ref="I14:J14"/>
    <mergeCell ref="R14:S14"/>
    <mergeCell ref="M21:R22"/>
  </mergeCells>
  <conditionalFormatting sqref="D47:F52">
    <cfRule type="cellIs" dxfId="8" priority="1" operator="equal">
      <formula>0</formula>
    </cfRule>
  </conditionalFormatting>
  <conditionalFormatting sqref="F47:F48">
    <cfRule type="cellIs" dxfId="7" priority="2" operator="equal">
      <formula>0</formula>
    </cfRule>
  </conditionalFormatting>
  <conditionalFormatting sqref="G47:N52 P47:P52 R47:R52 T47:T52 V47:V52 X47:X52 Z47:Z52 AB47:AB52 AD47:AL52">
    <cfRule type="cellIs" dxfId="6" priority="15" operator="between">
      <formula>1.01</formula>
      <formula>1000</formula>
    </cfRule>
  </conditionalFormatting>
  <conditionalFormatting sqref="O34:Z39 O41:Z41">
    <cfRule type="cellIs" dxfId="5" priority="14" operator="between">
      <formula>1.01</formula>
      <formula>1000</formula>
    </cfRule>
  </conditionalFormatting>
  <conditionalFormatting sqref="AA34:AT39">
    <cfRule type="cellIs" dxfId="4" priority="9" operator="equal">
      <formula>0</formula>
    </cfRule>
  </conditionalFormatting>
  <conditionalFormatting sqref="AE47:AM52">
    <cfRule type="cellIs" dxfId="3" priority="4" operator="equal">
      <formula>0</formula>
    </cfRule>
  </conditionalFormatting>
  <conditionalFormatting sqref="AE34:AT39">
    <cfRule type="containsText" dxfId="2" priority="11" operator="containsText" text="ERROR">
      <formula>NOT(ISERROR(SEARCH("ERROR",AE34)))</formula>
    </cfRule>
  </conditionalFormatting>
  <conditionalFormatting sqref="AM47:AM52">
    <cfRule type="containsText" dxfId="1" priority="5" operator="containsText" text="ERROR">
      <formula>NOT(ISERROR(SEARCH("ERROR",AM47)))</formula>
    </cfRule>
  </conditionalFormatting>
  <dataValidations count="8">
    <dataValidation type="list" allowBlank="1" showInputMessage="1" showErrorMessage="1" sqref="E23:E26 E34" xr:uid="{A026A27D-297A-4F82-8C97-4BD0C67A833F}">
      <formula1>"Lótico, Léntico"</formula1>
    </dataValidation>
    <dataValidation type="list" allowBlank="1" showInputMessage="1" showErrorMessage="1" sqref="E27:E28" xr:uid="{A469C6E2-7A25-4339-B962-04554ABBD3B8}">
      <formula1>#REF!</formula1>
    </dataValidation>
    <dataValidation type="custom" allowBlank="1" showInputMessage="1" showErrorMessage="1" error="La suma de la programación no puede ser superior a 20%" sqref="O34:R39" xr:uid="{8D113A31-D4E8-46C2-9B3B-6A1804AD0C24}">
      <formula1>SUM($O34:$R34)&lt;=$O$32</formula1>
    </dataValidation>
    <dataValidation type="custom" allowBlank="1" showInputMessage="1" showErrorMessage="1" error="La suma de la programación no puede ser superior a 40%" sqref="S34:V39" xr:uid="{84E54EE0-2F37-4297-9603-5F0FED8CAD1C}">
      <formula1>SUM($S34:$V35)&lt;=$S$32</formula1>
    </dataValidation>
    <dataValidation type="custom" allowBlank="1" showInputMessage="1" showErrorMessage="1" error="La suma de la programación no puede ser superior a 40%" sqref="W34:Z39" xr:uid="{E8A61F7A-A4EB-43C5-883E-0BB81153E5D9}">
      <formula1>SUM($W34:$Z34)&lt;=$W$32</formula1>
    </dataValidation>
    <dataValidation type="custom" allowBlank="1" showInputMessage="1" showErrorMessage="1" error="No puede ser mayor a la programación" sqref="J47:K52 M47" xr:uid="{7DCC30D2-3245-4E06-81B1-D8FBEB762F88}">
      <formula1>SUM($H47:$L47)&lt;=$O$32</formula1>
    </dataValidation>
    <dataValidation type="custom" allowBlank="1" showInputMessage="1" showErrorMessage="1" error="No puede ser mayor a la programación" sqref="AD47 AB47 Z47 X47" xr:uid="{439C46F9-AF24-4A68-AE62-FBA13C18889D}">
      <formula1>SUM($S47:$AD47)&lt;=$W$32</formula1>
    </dataValidation>
    <dataValidation type="custom" allowBlank="1" showInputMessage="1" showErrorMessage="1" sqref="V47 P47 R47 T47" xr:uid="{BF47F340-B637-41A8-8DB1-1C9929699846}">
      <formula1>SUM($O47:$V47)&lt;=$S$32</formula1>
    </dataValidation>
  </dataValidations>
  <hyperlinks>
    <hyperlink ref="C9" location="'ANEXO 3'!A1" display="VOLVER AL INDICE" xr:uid="{A84E9EAB-DE65-460A-BA05-3F9FF62458C4}"/>
  </hyperlinks>
  <pageMargins left="0.7" right="0.7" top="0.75" bottom="0.75" header="0.3" footer="0.3"/>
  <pageSetup scale="44" orientation="portrait" r:id="rId1"/>
  <colBreaks count="1" manualBreakCount="1">
    <brk id="48" max="1048575" man="1"/>
  </colBreaks>
  <ignoredErrors>
    <ignoredError sqref="O54:P57 D47:F52" unlockedFormula="1"/>
    <ignoredError sqref="AG47:AP52" formula="1"/>
  </ignoredErrors>
  <drawing r:id="rId2"/>
  <extLst>
    <ext xmlns:x14="http://schemas.microsoft.com/office/spreadsheetml/2009/9/main" uri="{78C0D931-6437-407d-A8EE-F0AAD7539E65}">
      <x14:conditionalFormattings>
        <x14:conditionalFormatting xmlns:xm="http://schemas.microsoft.com/office/excel/2006/main">
          <x14:cfRule type="containsText" priority="10" operator="containsText" id="{78BD6C2B-0180-44DE-B694-82D324707F99}">
            <xm:f>NOT(ISERROR(SEARCH(SUM($O$34:$R$34)&gt;100%,BA36)))</xm:f>
            <xm:f>SUM($O$34:$R$34)&gt;100%</xm:f>
            <x14:dxf>
              <fill>
                <patternFill>
                  <bgColor rgb="FFFF0000"/>
                </patternFill>
              </fill>
            </x14:dxf>
          </x14:cfRule>
          <xm:sqref>BA36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E032E9-9E79-4D34-8D73-3EB3C7806CBB}">
  <dimension ref="B2:D25"/>
  <sheetViews>
    <sheetView workbookViewId="0">
      <selection activeCell="B7" sqref="B7"/>
    </sheetView>
  </sheetViews>
  <sheetFormatPr baseColWidth="10" defaultColWidth="11.42578125" defaultRowHeight="15" x14ac:dyDescent="0.25"/>
  <cols>
    <col min="1" max="16384" width="11.42578125" style="95"/>
  </cols>
  <sheetData>
    <row r="2" spans="2:4" x14ac:dyDescent="0.25">
      <c r="B2" s="93" t="s">
        <v>185</v>
      </c>
      <c r="C2" s="94" t="s">
        <v>186</v>
      </c>
    </row>
    <row r="3" spans="2:4" x14ac:dyDescent="0.25">
      <c r="B3" s="93" t="s">
        <v>241</v>
      </c>
      <c r="C3" s="94" t="s">
        <v>242</v>
      </c>
      <c r="D3" s="95" t="s">
        <v>243</v>
      </c>
    </row>
    <row r="4" spans="2:4" x14ac:dyDescent="0.25">
      <c r="D4" s="95" t="s">
        <v>244</v>
      </c>
    </row>
    <row r="5" spans="2:4" x14ac:dyDescent="0.25">
      <c r="B5" s="93" t="s">
        <v>245</v>
      </c>
    </row>
    <row r="6" spans="2:4" x14ac:dyDescent="0.25">
      <c r="B6" s="93" t="s">
        <v>246</v>
      </c>
    </row>
    <row r="7" spans="2:4" x14ac:dyDescent="0.25">
      <c r="B7" s="93"/>
    </row>
    <row r="9" spans="2:4" x14ac:dyDescent="0.25">
      <c r="B9" s="96">
        <v>2022</v>
      </c>
    </row>
    <row r="10" spans="2:4" x14ac:dyDescent="0.25">
      <c r="B10" s="96">
        <v>2023</v>
      </c>
    </row>
    <row r="11" spans="2:4" x14ac:dyDescent="0.25">
      <c r="B11" s="96">
        <v>2024</v>
      </c>
    </row>
    <row r="12" spans="2:4" x14ac:dyDescent="0.25">
      <c r="B12" s="96">
        <v>2025</v>
      </c>
    </row>
    <row r="13" spans="2:4" x14ac:dyDescent="0.25">
      <c r="B13" s="96">
        <v>2026</v>
      </c>
    </row>
    <row r="14" spans="2:4" x14ac:dyDescent="0.25">
      <c r="B14" s="96">
        <v>2027</v>
      </c>
    </row>
    <row r="15" spans="2:4" x14ac:dyDescent="0.25">
      <c r="B15" s="96">
        <v>2028</v>
      </c>
    </row>
    <row r="16" spans="2:4" x14ac:dyDescent="0.25">
      <c r="B16" s="96">
        <v>2029</v>
      </c>
    </row>
    <row r="17" spans="2:2" x14ac:dyDescent="0.25">
      <c r="B17" s="96">
        <v>2030</v>
      </c>
    </row>
    <row r="18" spans="2:2" x14ac:dyDescent="0.25">
      <c r="B18" s="96">
        <v>2031</v>
      </c>
    </row>
    <row r="19" spans="2:2" x14ac:dyDescent="0.25">
      <c r="B19" s="96">
        <v>2032</v>
      </c>
    </row>
    <row r="20" spans="2:2" x14ac:dyDescent="0.25">
      <c r="B20" s="96">
        <v>2033</v>
      </c>
    </row>
    <row r="21" spans="2:2" x14ac:dyDescent="0.25">
      <c r="B21" s="96">
        <v>2034</v>
      </c>
    </row>
    <row r="22" spans="2:2" x14ac:dyDescent="0.25">
      <c r="B22" s="96">
        <v>2035</v>
      </c>
    </row>
    <row r="23" spans="2:2" x14ac:dyDescent="0.25">
      <c r="B23" s="96">
        <v>2036</v>
      </c>
    </row>
    <row r="24" spans="2:2" x14ac:dyDescent="0.25">
      <c r="B24" s="96">
        <v>2037</v>
      </c>
    </row>
    <row r="25" spans="2:2" x14ac:dyDescent="0.25">
      <c r="B25" s="96">
        <v>2038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11</vt:i4>
      </vt:variant>
    </vt:vector>
  </HeadingPairs>
  <TitlesOfParts>
    <vt:vector size="16" baseType="lpstr">
      <vt:lpstr>Listas</vt:lpstr>
      <vt:lpstr>Instructivo</vt:lpstr>
      <vt:lpstr>RONDAS_HM</vt:lpstr>
      <vt:lpstr>RONDAS_ REPORTE</vt:lpstr>
      <vt:lpstr>Hoja2</vt:lpstr>
      <vt:lpstr>acumula</vt:lpstr>
      <vt:lpstr>RONDAS_HM!Área_de_impresión</vt:lpstr>
      <vt:lpstr>cobertura</vt:lpstr>
      <vt:lpstr>Desagregaci</vt:lpstr>
      <vt:lpstr>enfoque</vt:lpstr>
      <vt:lpstr>fuente</vt:lpstr>
      <vt:lpstr>orienta</vt:lpstr>
      <vt:lpstr>periodicidad</vt:lpstr>
      <vt:lpstr>tipo</vt:lpstr>
      <vt:lpstr>tipounidad</vt:lpstr>
      <vt:lpstr>RONDAS_HM!Títulos_a_imprimir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2023-12-05T04:58:46Z</dcterms:modified>
  <cp:category/>
  <cp:contentStatus/>
</cp:coreProperties>
</file>