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UARIOS\JCaicedo\Desktop\FINANCIERA PRESUPUESTO\2023\INFORME WEB 2023\9. SEPTIEMBRE\"/>
    </mc:Choice>
  </mc:AlternateContent>
  <bookViews>
    <workbookView xWindow="0" yWindow="0" windowWidth="28800" windowHeight="12300"/>
  </bookViews>
  <sheets>
    <sheet name="Septiembre" sheetId="4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22" i="4" l="1"/>
  <c r="F11" i="4"/>
  <c r="E13" i="4"/>
  <c r="E10" i="4"/>
  <c r="C13" i="4"/>
  <c r="E12" i="4"/>
  <c r="F7" i="4"/>
  <c r="E22" i="4"/>
  <c r="E23" i="4" s="1"/>
  <c r="C22" i="4"/>
  <c r="G22" i="4" s="1"/>
  <c r="G23" i="4" s="1"/>
  <c r="I22" i="4" l="1"/>
  <c r="I23" i="4" s="1"/>
  <c r="G10" i="4"/>
  <c r="G13" i="4" l="1"/>
  <c r="F23" i="4" l="1"/>
  <c r="D23" i="4"/>
  <c r="D12" i="4"/>
  <c r="D13" i="4" s="1"/>
  <c r="C12" i="4"/>
  <c r="F12" i="4"/>
  <c r="F13" i="4" s="1"/>
  <c r="I10" i="4"/>
  <c r="D10" i="4"/>
  <c r="C10" i="4"/>
  <c r="F9" i="4"/>
  <c r="F8" i="4"/>
  <c r="C23" i="4" l="1"/>
  <c r="H23" i="4"/>
  <c r="J9" i="4"/>
  <c r="H9" i="4"/>
  <c r="J7" i="4"/>
  <c r="H7" i="4"/>
  <c r="J8" i="4"/>
  <c r="H8" i="4"/>
  <c r="I13" i="4"/>
  <c r="F10" i="4"/>
  <c r="H10" i="4" s="1"/>
  <c r="J10" i="4" l="1"/>
  <c r="H13" i="4"/>
  <c r="J13" i="4" l="1"/>
</calcChain>
</file>

<file path=xl/sharedStrings.xml><?xml version="1.0" encoding="utf-8"?>
<sst xmlns="http://schemas.openxmlformats.org/spreadsheetml/2006/main" count="39" uniqueCount="30">
  <si>
    <t>OFICINA ASESORA DE PLANEACIÓN</t>
  </si>
  <si>
    <t>INVERSION</t>
  </si>
  <si>
    <t>Entidad</t>
  </si>
  <si>
    <t>Apropiación Inicial</t>
  </si>
  <si>
    <t>Distribución a entidades del Sector (1)</t>
  </si>
  <si>
    <t>Apropiación Vigente</t>
  </si>
  <si>
    <t>COMPROMISOS</t>
  </si>
  <si>
    <t>OBLIGACIONES</t>
  </si>
  <si>
    <t>Avance</t>
  </si>
  <si>
    <t>%</t>
  </si>
  <si>
    <t>AUTORIDAD NACIONAL DE LICENCIAS AMBIENTALES - ANLA</t>
  </si>
  <si>
    <t>UNIDAD DE PARQUES NACIONALES NATURALES - PNN</t>
  </si>
  <si>
    <t>MINISTERIO DE AMBIENTE Y DESARROLLO SOSTENIBLE</t>
  </si>
  <si>
    <t>Subtotal proyectos de inversión ejecución directa</t>
  </si>
  <si>
    <r>
      <rPr>
        <b/>
        <sz val="10"/>
        <rFont val="Arial"/>
        <family val="2"/>
      </rPr>
      <t>(1)</t>
    </r>
    <r>
      <rPr>
        <sz val="10"/>
        <rFont val="Arial"/>
        <family val="2"/>
      </rPr>
      <t xml:space="preserve"> Apoyo a las entidades del Sector de Ambiente y Desarrollo Sostenible para el cumplimiento de las metas y objetivos sectoriales incluidos en el PND, Nacional - Distribución Previo Concepto DNP</t>
    </r>
  </si>
  <si>
    <t>Subtotal proyectos de inversión ejecución a través de las entidades del sector</t>
  </si>
  <si>
    <t>Total</t>
  </si>
  <si>
    <t>Notas:</t>
  </si>
  <si>
    <t>APROPIACION PRESUPUESTAL DISTRIBUIDA A ENTIDADES DEL SECTOR DE LOS PROYECTOS DE DISTRIBUCIÓN DEL FONAM</t>
  </si>
  <si>
    <t>Proyectos de inversión ejecución a través de las entidades del sector</t>
  </si>
  <si>
    <t>Valor</t>
  </si>
  <si>
    <t>Proyecto de Distribución: Apoyo a las entidades del Sector de Ambiente y Desarrollo Sostenible, beneficiarias del Fondo Nacional Ambiental Nacional - FONAM Nacional - distribución previo concepto DNP</t>
  </si>
  <si>
    <t>(1) La columna Distribución a entidades del Sector corresponde para el caso del proyecto de distribución a los recursos presupuestales que se distribuyen a las entidades del Sector de Ambiente y Desarrollo Sostenible mediante Acuerdos del FONAM, aprobados por el Ministerio de Hacienda y Crédito Público y previo concepto favorable del Departamento Nacional de Planeación.  Mediante esta operación presupuestal se debitan los recursos al proyecto de la Sección Presupuestal 320401 FONAM y se acreditan en la correspondientes secciones presupuestales de las entidades (CARs y Entidades) en los proyectos de inversión objeto de la distribución.</t>
  </si>
  <si>
    <r>
      <t>El Proyecto de Inversión de "</t>
    </r>
    <r>
      <rPr>
        <i/>
        <sz val="10"/>
        <rFont val="Arial"/>
        <family val="2"/>
      </rPr>
      <t xml:space="preserve">Apoyo a las entidades del Sector de Ambiente y Desarrollo Sostenible beneficiarias del ... FONAM </t>
    </r>
    <r>
      <rPr>
        <sz val="10"/>
        <rFont val="Arial"/>
        <family val="2"/>
      </rPr>
      <t xml:space="preserve">..." es de distribución, es decir que el FONAM no puede ejecutar los recursos directamente si no que se hace a través de las entidades del SINA mediante el tramite de distribución presupuestal, con la cual se le transfieren las correspondientes partidas presupuestales a las Entidades del Sector en los proyectos que previamente han sido aprobados por el Ministerio de Ambiente y Desarrollo y el Comité de dirección del FONAM y Registrados en el BPIN del Departamento Nacional de Planeación. </t>
    </r>
  </si>
  <si>
    <t>Apropiación adicionada</t>
  </si>
  <si>
    <t>CDP
(Apropiacion en trámite de distribución)</t>
  </si>
  <si>
    <r>
      <t>Apropiación Inicial + Adicionada</t>
    </r>
    <r>
      <rPr>
        <sz val="10"/>
        <rFont val="Arial"/>
        <family val="2"/>
      </rPr>
      <t xml:space="preserve"> 
</t>
    </r>
  </si>
  <si>
    <t>Apropiación Reducida
 (Distribuida a entidades del sector)</t>
  </si>
  <si>
    <t>EJECUCIÓN PRESUPUESTAL DEL FONDO NACIONAL AMBIENTAL - FONAM - SEPTIEMBRE  2023</t>
  </si>
  <si>
    <t xml:space="preserve">
Aprop. bloqueda + Aprop. disponible
(Saldo disponible para trámite de distribución)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</si>
</sst>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164" formatCode="_(* #,##0_);_(* \(#,##0\);_(* &quot;-&quot;_);_(@_)"/>
    <numFmt numFmtId="165" formatCode="0.0%"/>
  </numFmts>
  <fonts count="8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9"/>
      <name val="Arial"/>
      <family val="2"/>
    </font>
    <font>
      <i/>
      <sz val="10"/>
      <name val="Arial"/>
      <family val="2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5F1FF"/>
        <bgColor indexed="64"/>
      </patternFill>
    </fill>
    <fill>
      <patternFill patternType="solid">
        <fgColor theme="8" tint="0.79998168889431442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46">
    <xf numFmtId="0" fontId="0" fillId="0" borderId="0" xfId="0"/>
    <xf numFmtId="0" fontId="1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Continuous" vertical="center"/>
    </xf>
    <xf numFmtId="164" fontId="1" fillId="0" borderId="1" xfId="0" applyNumberFormat="1" applyFont="1" applyBorder="1" applyAlignment="1">
      <alignment vertical="center"/>
    </xf>
    <xf numFmtId="164" fontId="3" fillId="0" borderId="1" xfId="0" applyNumberFormat="1" applyFont="1" applyBorder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2" xfId="0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165" fontId="3" fillId="0" borderId="2" xfId="1" applyNumberFormat="1" applyFont="1" applyFill="1" applyBorder="1" applyAlignment="1">
      <alignment horizontal="center" vertical="center"/>
    </xf>
    <xf numFmtId="38" fontId="3" fillId="0" borderId="5" xfId="0" applyNumberFormat="1" applyFont="1" applyBorder="1" applyAlignment="1">
      <alignment vertical="center"/>
    </xf>
    <xf numFmtId="0" fontId="3" fillId="0" borderId="2" xfId="0" applyFont="1" applyBorder="1" applyAlignment="1">
      <alignment vertical="center" wrapText="1"/>
    </xf>
    <xf numFmtId="164" fontId="3" fillId="0" borderId="0" xfId="0" applyNumberFormat="1" applyFont="1"/>
    <xf numFmtId="0" fontId="0" fillId="0" borderId="0" xfId="0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top"/>
    </xf>
    <xf numFmtId="164" fontId="4" fillId="0" borderId="0" xfId="0" applyNumberFormat="1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2" borderId="2" xfId="0" applyFont="1" applyFill="1" applyBorder="1" applyAlignment="1">
      <alignment vertical="center"/>
    </xf>
    <xf numFmtId="38" fontId="1" fillId="2" borderId="2" xfId="0" applyNumberFormat="1" applyFont="1" applyFill="1" applyBorder="1" applyAlignment="1">
      <alignment vertical="center"/>
    </xf>
    <xf numFmtId="165" fontId="1" fillId="2" borderId="2" xfId="1" applyNumberFormat="1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/>
    </xf>
    <xf numFmtId="38" fontId="1" fillId="3" borderId="2" xfId="0" applyNumberFormat="1" applyFont="1" applyFill="1" applyBorder="1" applyAlignment="1">
      <alignment vertical="center"/>
    </xf>
    <xf numFmtId="165" fontId="1" fillId="3" borderId="2" xfId="1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>
      <alignment horizontal="center" vertical="center" wrapText="1"/>
    </xf>
    <xf numFmtId="41" fontId="3" fillId="0" borderId="2" xfId="0" applyNumberFormat="1" applyFont="1" applyBorder="1" applyAlignment="1">
      <alignment vertical="center"/>
    </xf>
    <xf numFmtId="0" fontId="7" fillId="0" borderId="0" xfId="0" applyFont="1"/>
    <xf numFmtId="38" fontId="1" fillId="2" borderId="6" xfId="0" applyNumberFormat="1" applyFont="1" applyFill="1" applyBorder="1" applyAlignment="1">
      <alignment horizontal="center" vertical="center"/>
    </xf>
    <xf numFmtId="38" fontId="1" fillId="2" borderId="7" xfId="0" applyNumberFormat="1" applyFont="1" applyFill="1" applyBorder="1" applyAlignment="1">
      <alignment horizontal="center" vertical="center"/>
    </xf>
    <xf numFmtId="38" fontId="1" fillId="2" borderId="8" xfId="0" applyNumberFormat="1" applyFont="1" applyFill="1" applyBorder="1" applyAlignment="1">
      <alignment horizontal="center" vertical="center"/>
    </xf>
    <xf numFmtId="38" fontId="1" fillId="2" borderId="9" xfId="0" applyNumberFormat="1" applyFont="1" applyFill="1" applyBorder="1" applyAlignment="1">
      <alignment horizontal="center" vertical="center"/>
    </xf>
    <xf numFmtId="38" fontId="1" fillId="2" borderId="1" xfId="0" applyNumberFormat="1" applyFont="1" applyFill="1" applyBorder="1" applyAlignment="1">
      <alignment horizontal="center" vertical="center"/>
    </xf>
    <xf numFmtId="38" fontId="1" fillId="2" borderId="10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38" fontId="0" fillId="0" borderId="0" xfId="0" applyNumberFormat="1"/>
    <xf numFmtId="0" fontId="1" fillId="3" borderId="3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3" fillId="0" borderId="0" xfId="0" quotePrefix="1" applyFont="1" applyAlignment="1">
      <alignment horizontal="justify" vertical="center" wrapText="1"/>
    </xf>
    <xf numFmtId="0" fontId="0" fillId="0" borderId="0" xfId="0" applyAlignment="1">
      <alignment wrapText="1"/>
    </xf>
    <xf numFmtId="0" fontId="4" fillId="0" borderId="0" xfId="0" applyFont="1" applyAlignment="1">
      <alignment horizontal="center" vertical="center" wrapText="1"/>
    </xf>
  </cellXfs>
  <cellStyles count="2">
    <cellStyle name="Normal" xfId="0" builtinId="0"/>
    <cellStyle name="Porcentual 2" xfId="1"/>
  </cellStyles>
  <dxfs count="0"/>
  <tableStyles count="0" defaultTableStyle="TableStyleMedium2" defaultPivotStyle="PivotStyleLight16"/>
  <colors>
    <mruColors>
      <color rgb="FFD5F1FF"/>
      <color rgb="FFBDE9FF"/>
      <color rgb="FF89D8FF"/>
      <color rgb="FF66CCFF"/>
      <color rgb="FF66FFFF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J29"/>
  <sheetViews>
    <sheetView tabSelected="1" topLeftCell="A16" zoomScale="130" zoomScaleNormal="130" workbookViewId="0">
      <selection activeCell="D26" sqref="D26"/>
    </sheetView>
  </sheetViews>
  <sheetFormatPr baseColWidth="10" defaultRowHeight="15" x14ac:dyDescent="0.25"/>
  <cols>
    <col min="1" max="1" width="4.7109375" customWidth="1"/>
    <col min="2" max="2" width="55" customWidth="1"/>
    <col min="3" max="3" width="15.7109375" customWidth="1"/>
    <col min="4" max="4" width="16.28515625" customWidth="1"/>
    <col min="5" max="5" width="14.5703125" customWidth="1"/>
    <col min="6" max="6" width="15.7109375" customWidth="1"/>
    <col min="7" max="7" width="15.42578125" customWidth="1"/>
    <col min="8" max="8" width="15.7109375" customWidth="1"/>
    <col min="9" max="9" width="15.140625" customWidth="1"/>
  </cols>
  <sheetData>
    <row r="1" spans="2:10" ht="18" customHeight="1" x14ac:dyDescent="0.25">
      <c r="B1" s="1" t="s">
        <v>0</v>
      </c>
      <c r="C1" s="1"/>
      <c r="D1" s="1"/>
      <c r="E1" s="1"/>
      <c r="F1" s="1"/>
      <c r="G1" s="2"/>
      <c r="H1" s="2"/>
      <c r="I1" s="3"/>
    </row>
    <row r="2" spans="2:10" x14ac:dyDescent="0.25">
      <c r="B2" s="1" t="s">
        <v>28</v>
      </c>
      <c r="C2" s="1"/>
      <c r="D2" s="1"/>
      <c r="E2" s="1"/>
      <c r="F2" s="1"/>
      <c r="G2" s="1"/>
      <c r="H2" s="1"/>
      <c r="I2" s="3"/>
    </row>
    <row r="3" spans="2:10" x14ac:dyDescent="0.25">
      <c r="B3" s="4"/>
      <c r="C3" s="1"/>
      <c r="D3" s="1"/>
      <c r="E3" s="1"/>
      <c r="F3" s="1"/>
      <c r="G3" s="1"/>
      <c r="H3" s="1"/>
      <c r="I3" s="3"/>
    </row>
    <row r="4" spans="2:10" ht="21" customHeight="1" x14ac:dyDescent="0.25">
      <c r="B4" s="5" t="s">
        <v>1</v>
      </c>
      <c r="C4" s="6"/>
      <c r="D4" s="7"/>
      <c r="E4" s="29"/>
      <c r="F4" s="29"/>
    </row>
    <row r="5" spans="2:10" ht="21.95" customHeight="1" x14ac:dyDescent="0.25">
      <c r="B5" s="40" t="s">
        <v>2</v>
      </c>
      <c r="C5" s="40" t="s">
        <v>3</v>
      </c>
      <c r="D5" s="40" t="s">
        <v>4</v>
      </c>
      <c r="E5" s="41" t="s">
        <v>24</v>
      </c>
      <c r="F5" s="41" t="s">
        <v>5</v>
      </c>
      <c r="G5" s="38" t="s">
        <v>6</v>
      </c>
      <c r="H5" s="39"/>
      <c r="I5" s="27" t="s">
        <v>7</v>
      </c>
      <c r="J5" s="36"/>
    </row>
    <row r="6" spans="2:10" ht="21.95" customHeight="1" x14ac:dyDescent="0.25">
      <c r="B6" s="40"/>
      <c r="C6" s="40"/>
      <c r="D6" s="40"/>
      <c r="E6" s="42"/>
      <c r="F6" s="42"/>
      <c r="G6" s="23" t="s">
        <v>8</v>
      </c>
      <c r="H6" s="23" t="s">
        <v>9</v>
      </c>
      <c r="I6" s="23" t="s">
        <v>8</v>
      </c>
      <c r="J6" s="23" t="s">
        <v>9</v>
      </c>
    </row>
    <row r="7" spans="2:10" ht="24.95" customHeight="1" x14ac:dyDescent="0.25">
      <c r="B7" s="8" t="s">
        <v>10</v>
      </c>
      <c r="C7" s="28">
        <v>100097101513</v>
      </c>
      <c r="D7" s="9">
        <v>0</v>
      </c>
      <c r="E7" s="9">
        <v>0</v>
      </c>
      <c r="F7" s="9">
        <f>C7-D7</f>
        <v>100097101513</v>
      </c>
      <c r="G7" s="9">
        <v>89399669115.660004</v>
      </c>
      <c r="H7" s="10">
        <f>G7/F7</f>
        <v>0.89312944894862234</v>
      </c>
      <c r="I7" s="9">
        <v>59951209788.270004</v>
      </c>
      <c r="J7" s="10">
        <f>I7/F7</f>
        <v>0.5989305272788934</v>
      </c>
    </row>
    <row r="8" spans="2:10" ht="24.95" customHeight="1" x14ac:dyDescent="0.25">
      <c r="B8" s="8" t="s">
        <v>11</v>
      </c>
      <c r="C8" s="9">
        <v>60909800000</v>
      </c>
      <c r="D8" s="9">
        <v>0</v>
      </c>
      <c r="E8" s="9">
        <v>0</v>
      </c>
      <c r="F8" s="9">
        <f>C8-D8</f>
        <v>60909800000</v>
      </c>
      <c r="G8" s="9">
        <v>29765584144.369999</v>
      </c>
      <c r="H8" s="10">
        <f>G8/F8</f>
        <v>0.48868300576212692</v>
      </c>
      <c r="I8" s="9">
        <v>7324606507.4699993</v>
      </c>
      <c r="J8" s="10">
        <f>I8/F8</f>
        <v>0.12025333374054749</v>
      </c>
    </row>
    <row r="9" spans="2:10" ht="24.95" customHeight="1" x14ac:dyDescent="0.25">
      <c r="B9" s="8" t="s">
        <v>12</v>
      </c>
      <c r="C9" s="9">
        <v>1519300000</v>
      </c>
      <c r="D9" s="9">
        <v>0</v>
      </c>
      <c r="E9" s="9">
        <v>0</v>
      </c>
      <c r="F9" s="9">
        <f>C9-D9</f>
        <v>1519300000</v>
      </c>
      <c r="G9" s="9">
        <v>884793400</v>
      </c>
      <c r="H9" s="10">
        <f>G9/F9</f>
        <v>0.5823691173566774</v>
      </c>
      <c r="I9" s="11">
        <v>8800001</v>
      </c>
      <c r="J9" s="10">
        <f>I9/F9</f>
        <v>5.7921417758178108E-3</v>
      </c>
    </row>
    <row r="10" spans="2:10" ht="21" customHeight="1" x14ac:dyDescent="0.25">
      <c r="B10" s="19" t="s">
        <v>13</v>
      </c>
      <c r="C10" s="20">
        <f>SUM(C7:C9)</f>
        <v>162526201513</v>
      </c>
      <c r="D10" s="20">
        <f>SUM(D7:D9)</f>
        <v>0</v>
      </c>
      <c r="E10" s="20">
        <f>SUM(E7:E9)</f>
        <v>0</v>
      </c>
      <c r="F10" s="20">
        <f>SUM(F7:F9)</f>
        <v>162526201513</v>
      </c>
      <c r="G10" s="20">
        <f>SUM(G7:G9)</f>
        <v>120050046660.03</v>
      </c>
      <c r="H10" s="21">
        <f>G10/F10</f>
        <v>0.73865041785540986</v>
      </c>
      <c r="I10" s="20">
        <f>SUM(I7:I9)</f>
        <v>67284616296.740005</v>
      </c>
      <c r="J10" s="21">
        <f>I10/F10</f>
        <v>0.41399242503897504</v>
      </c>
    </row>
    <row r="11" spans="2:10" ht="57.95" customHeight="1" x14ac:dyDescent="0.25">
      <c r="B11" s="12" t="s">
        <v>21</v>
      </c>
      <c r="C11" s="9">
        <v>369679862938</v>
      </c>
      <c r="D11" s="9">
        <v>236875352171</v>
      </c>
      <c r="E11" s="9">
        <v>508535000000</v>
      </c>
      <c r="F11" s="9">
        <f>C11-D11+E11</f>
        <v>641339510767</v>
      </c>
      <c r="G11" s="30"/>
      <c r="H11" s="31"/>
      <c r="I11" s="31"/>
      <c r="J11" s="32"/>
    </row>
    <row r="12" spans="2:10" ht="30" customHeight="1" x14ac:dyDescent="0.25">
      <c r="B12" s="22" t="s">
        <v>15</v>
      </c>
      <c r="C12" s="20">
        <f>SUM(C11:C11)</f>
        <v>369679862938</v>
      </c>
      <c r="D12" s="20">
        <f>SUM(D11:D11)</f>
        <v>236875352171</v>
      </c>
      <c r="E12" s="20">
        <f>SUM(E11:E11)</f>
        <v>508535000000</v>
      </c>
      <c r="F12" s="20">
        <f>SUM(F11:F11)</f>
        <v>641339510767</v>
      </c>
      <c r="G12" s="33"/>
      <c r="H12" s="34"/>
      <c r="I12" s="34"/>
      <c r="J12" s="35"/>
    </row>
    <row r="13" spans="2:10" ht="23.1" customHeight="1" x14ac:dyDescent="0.25">
      <c r="B13" s="24" t="s">
        <v>16</v>
      </c>
      <c r="C13" s="25">
        <f>C10+C12</f>
        <v>532206064451</v>
      </c>
      <c r="D13" s="25">
        <f>D10+D12</f>
        <v>236875352171</v>
      </c>
      <c r="E13" s="25">
        <f>E10+E12</f>
        <v>508535000000</v>
      </c>
      <c r="F13" s="25">
        <f>F10+F12</f>
        <v>803865712280</v>
      </c>
      <c r="G13" s="25">
        <f>G10</f>
        <v>120050046660.03</v>
      </c>
      <c r="H13" s="26">
        <f>G13/F13</f>
        <v>0.14934092202979113</v>
      </c>
      <c r="I13" s="25">
        <f>I10</f>
        <v>67284616296.740005</v>
      </c>
      <c r="J13" s="26">
        <f>I13/F13</f>
        <v>8.3701313874802563E-2</v>
      </c>
    </row>
    <row r="14" spans="2:10" ht="21" customHeight="1" x14ac:dyDescent="0.25">
      <c r="B14" s="13" t="s">
        <v>17</v>
      </c>
      <c r="C14" s="7"/>
      <c r="D14" s="7"/>
      <c r="E14" s="3"/>
      <c r="F14" s="3"/>
      <c r="G14" s="14"/>
      <c r="H14" s="15"/>
    </row>
    <row r="15" spans="2:10" ht="69.95" customHeight="1" x14ac:dyDescent="0.25">
      <c r="B15" s="43" t="s">
        <v>23</v>
      </c>
      <c r="C15" s="43"/>
      <c r="D15" s="43"/>
      <c r="E15" s="43"/>
      <c r="F15" s="43"/>
      <c r="G15" s="43"/>
      <c r="H15" s="43"/>
      <c r="I15" s="44"/>
    </row>
    <row r="16" spans="2:10" ht="65.099999999999994" customHeight="1" x14ac:dyDescent="0.25">
      <c r="B16" s="43" t="s">
        <v>22</v>
      </c>
      <c r="C16" s="43"/>
      <c r="D16" s="43"/>
      <c r="E16" s="43"/>
      <c r="F16" s="43"/>
      <c r="G16" s="43"/>
      <c r="H16" s="43"/>
      <c r="I16" s="44"/>
    </row>
    <row r="17" spans="2:9" x14ac:dyDescent="0.25">
      <c r="B17" s="16"/>
    </row>
    <row r="18" spans="2:9" ht="33.950000000000003" customHeight="1" x14ac:dyDescent="0.25">
      <c r="B18" s="45" t="s">
        <v>18</v>
      </c>
      <c r="C18" s="45"/>
      <c r="D18" s="45"/>
      <c r="E18" s="45"/>
      <c r="F18" s="45"/>
      <c r="G18" s="45"/>
      <c r="H18" s="45"/>
      <c r="I18" s="17"/>
    </row>
    <row r="19" spans="2:9" x14ac:dyDescent="0.25">
      <c r="B19" s="18"/>
      <c r="F19" s="15"/>
    </row>
    <row r="20" spans="2:9" ht="64.5" customHeight="1" x14ac:dyDescent="0.25">
      <c r="B20" s="40" t="s">
        <v>19</v>
      </c>
      <c r="C20" s="23" t="s">
        <v>26</v>
      </c>
      <c r="D20" s="40" t="s">
        <v>27</v>
      </c>
      <c r="E20" s="40"/>
      <c r="F20" s="38" t="s">
        <v>25</v>
      </c>
      <c r="G20" s="39"/>
      <c r="H20" s="38" t="s">
        <v>29</v>
      </c>
      <c r="I20" s="39"/>
    </row>
    <row r="21" spans="2:9" ht="21" customHeight="1" x14ac:dyDescent="0.25">
      <c r="B21" s="40"/>
      <c r="C21" s="23" t="s">
        <v>20</v>
      </c>
      <c r="D21" s="23" t="s">
        <v>20</v>
      </c>
      <c r="E21" s="23" t="s">
        <v>9</v>
      </c>
      <c r="F21" s="23" t="s">
        <v>20</v>
      </c>
      <c r="G21" s="23" t="s">
        <v>9</v>
      </c>
      <c r="H21" s="23" t="s">
        <v>20</v>
      </c>
      <c r="I21" s="23" t="s">
        <v>9</v>
      </c>
    </row>
    <row r="22" spans="2:9" ht="57" customHeight="1" x14ac:dyDescent="0.25">
      <c r="B22" s="12" t="s">
        <v>14</v>
      </c>
      <c r="C22" s="9">
        <f>C11+E11</f>
        <v>878214862938</v>
      </c>
      <c r="D22" s="9">
        <f>D11</f>
        <v>236875352171</v>
      </c>
      <c r="E22" s="10">
        <f>D22/$C$22</f>
        <v>0.26972368854992024</v>
      </c>
      <c r="F22" s="9">
        <v>341669047163</v>
      </c>
      <c r="G22" s="10">
        <f>F22/$C$22</f>
        <v>0.38904949299078428</v>
      </c>
      <c r="H22" s="9">
        <v>299670463604</v>
      </c>
      <c r="I22" s="10">
        <f>H22/$C$22</f>
        <v>0.34122681845929548</v>
      </c>
    </row>
    <row r="23" spans="2:9" ht="21" customHeight="1" x14ac:dyDescent="0.25">
      <c r="B23" s="24" t="s">
        <v>16</v>
      </c>
      <c r="C23" s="25">
        <f t="shared" ref="C23:I23" si="0">SUM(C22:C22)</f>
        <v>878214862938</v>
      </c>
      <c r="D23" s="25">
        <f t="shared" si="0"/>
        <v>236875352171</v>
      </c>
      <c r="E23" s="26">
        <f t="shared" si="0"/>
        <v>0.26972368854992024</v>
      </c>
      <c r="F23" s="25">
        <f t="shared" si="0"/>
        <v>341669047163</v>
      </c>
      <c r="G23" s="26">
        <f t="shared" si="0"/>
        <v>0.38904949299078428</v>
      </c>
      <c r="H23" s="25">
        <f t="shared" si="0"/>
        <v>299670463604</v>
      </c>
      <c r="I23" s="26">
        <f t="shared" si="0"/>
        <v>0.34122681845929548</v>
      </c>
    </row>
    <row r="24" spans="2:9" ht="20.100000000000001" customHeight="1" x14ac:dyDescent="0.25">
      <c r="C24" s="37"/>
    </row>
    <row r="25" spans="2:9" x14ac:dyDescent="0.25">
      <c r="C25" s="37"/>
    </row>
    <row r="26" spans="2:9" x14ac:dyDescent="0.25">
      <c r="H26" s="37"/>
    </row>
    <row r="27" spans="2:9" x14ac:dyDescent="0.25">
      <c r="C27" s="37"/>
      <c r="G27" s="37"/>
    </row>
    <row r="29" spans="2:9" x14ac:dyDescent="0.25">
      <c r="D29" s="37"/>
    </row>
  </sheetData>
  <mergeCells count="13">
    <mergeCell ref="G5:H5"/>
    <mergeCell ref="D20:E20"/>
    <mergeCell ref="F20:G20"/>
    <mergeCell ref="H20:I20"/>
    <mergeCell ref="B5:B6"/>
    <mergeCell ref="C5:C6"/>
    <mergeCell ref="D5:D6"/>
    <mergeCell ref="F5:F6"/>
    <mergeCell ref="E5:E6"/>
    <mergeCell ref="B15:I15"/>
    <mergeCell ref="B16:I16"/>
    <mergeCell ref="B18:H18"/>
    <mergeCell ref="B20:B21"/>
  </mergeCells>
  <pageMargins left="0.7" right="0.7" top="0.75" bottom="0.75" header="0.3" footer="0.3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Mojica Mejia</dc:creator>
  <cp:lastModifiedBy>Jhony Leonardo Caicedo Cortes</cp:lastModifiedBy>
  <cp:lastPrinted>2023-08-02T21:30:45Z</cp:lastPrinted>
  <dcterms:created xsi:type="dcterms:W3CDTF">2019-01-17T16:39:18Z</dcterms:created>
  <dcterms:modified xsi:type="dcterms:W3CDTF">2023-10-03T21:59:48Z</dcterms:modified>
</cp:coreProperties>
</file>