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S\lkavendanoh\Downloads\"/>
    </mc:Choice>
  </mc:AlternateContent>
  <bookViews>
    <workbookView xWindow="0" yWindow="0" windowWidth="28800" windowHeight="12300"/>
  </bookViews>
  <sheets>
    <sheet name="EP FONAM MAYO  2023" sheetId="1" r:id="rId1"/>
  </sheets>
  <externalReferences>
    <externalReference r:id="rId2"/>
  </externalReferences>
  <definedNames>
    <definedName name="_xlnm.Print_Area" localSheetId="0">'EP FONAM MAYO  2023'!$A$1:$M$28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M26" i="1"/>
  <c r="L26" i="1"/>
  <c r="K26" i="1"/>
  <c r="J26" i="1"/>
  <c r="I26" i="1"/>
  <c r="H26" i="1"/>
  <c r="G26" i="1"/>
  <c r="M25" i="1"/>
  <c r="L25" i="1"/>
  <c r="K25" i="1"/>
  <c r="J25" i="1"/>
  <c r="I25" i="1"/>
  <c r="H25" i="1"/>
  <c r="G25" i="1"/>
  <c r="M24" i="1"/>
  <c r="L24" i="1"/>
  <c r="K24" i="1"/>
  <c r="J24" i="1"/>
  <c r="I24" i="1"/>
  <c r="H24" i="1"/>
  <c r="G24" i="1"/>
  <c r="M23" i="1"/>
  <c r="L23" i="1"/>
  <c r="K23" i="1"/>
  <c r="J23" i="1"/>
  <c r="I23" i="1"/>
  <c r="H23" i="1"/>
  <c r="G23" i="1"/>
  <c r="M22" i="1"/>
  <c r="L22" i="1"/>
  <c r="K22" i="1"/>
  <c r="J22" i="1"/>
  <c r="I22" i="1"/>
  <c r="H22" i="1"/>
  <c r="G22" i="1"/>
  <c r="M21" i="1"/>
  <c r="L21" i="1"/>
  <c r="K21" i="1"/>
  <c r="J21" i="1"/>
  <c r="I21" i="1"/>
  <c r="H21" i="1"/>
  <c r="G21" i="1"/>
  <c r="M20" i="1"/>
  <c r="L20" i="1"/>
  <c r="K20" i="1"/>
  <c r="J20" i="1"/>
  <c r="I20" i="1"/>
  <c r="H20" i="1"/>
  <c r="G20" i="1"/>
  <c r="M19" i="1"/>
  <c r="M27" i="1" s="1"/>
  <c r="L19" i="1"/>
  <c r="K19" i="1"/>
  <c r="J19" i="1"/>
  <c r="I19" i="1"/>
  <c r="H19" i="1"/>
  <c r="G19" i="1"/>
  <c r="M18" i="1"/>
  <c r="L18" i="1"/>
  <c r="K18" i="1"/>
  <c r="J18" i="1"/>
  <c r="I18" i="1"/>
  <c r="H18" i="1"/>
  <c r="H27" i="1" s="1"/>
  <c r="G18" i="1"/>
  <c r="G27" i="1" s="1"/>
  <c r="M17" i="1"/>
  <c r="L17" i="1"/>
  <c r="L27" i="1" s="1"/>
  <c r="K17" i="1"/>
  <c r="K27" i="1" s="1"/>
  <c r="J17" i="1"/>
  <c r="J27" i="1" s="1"/>
  <c r="I17" i="1"/>
  <c r="H17" i="1"/>
  <c r="G17" i="1"/>
  <c r="M10" i="1"/>
  <c r="M9" i="1"/>
  <c r="L9" i="1"/>
  <c r="L10" i="1" s="1"/>
  <c r="K9" i="1"/>
  <c r="K10" i="1" s="1"/>
  <c r="J9" i="1"/>
  <c r="J10" i="1" s="1"/>
  <c r="I9" i="1"/>
  <c r="I10" i="1" s="1"/>
  <c r="H9" i="1"/>
  <c r="H10" i="1" s="1"/>
  <c r="G9" i="1"/>
  <c r="G10" i="1" s="1"/>
  <c r="M7" i="1"/>
  <c r="M8" i="1" s="1"/>
  <c r="M11" i="1" s="1"/>
  <c r="L7" i="1"/>
  <c r="K7" i="1"/>
  <c r="J7" i="1"/>
  <c r="I7" i="1"/>
  <c r="H7" i="1"/>
  <c r="G7" i="1"/>
  <c r="M6" i="1"/>
  <c r="L6" i="1"/>
  <c r="L8" i="1" s="1"/>
  <c r="K6" i="1"/>
  <c r="K8" i="1" s="1"/>
  <c r="J6" i="1"/>
  <c r="J8" i="1" s="1"/>
  <c r="J11" i="1" s="1"/>
  <c r="I6" i="1"/>
  <c r="I8" i="1" s="1"/>
  <c r="I11" i="1" s="1"/>
  <c r="I28" i="1" s="1"/>
  <c r="H6" i="1"/>
  <c r="H8" i="1" s="1"/>
  <c r="H11" i="1" s="1"/>
  <c r="G6" i="1"/>
  <c r="G8" i="1" s="1"/>
  <c r="G11" i="1" s="1"/>
  <c r="G28" i="1" s="1"/>
  <c r="M28" i="1" l="1"/>
  <c r="H28" i="1"/>
  <c r="K11" i="1"/>
  <c r="K28" i="1" s="1"/>
  <c r="J28" i="1"/>
  <c r="L11" i="1"/>
  <c r="L28" i="1" s="1"/>
</calcChain>
</file>

<file path=xl/sharedStrings.xml><?xml version="1.0" encoding="utf-8"?>
<sst xmlns="http://schemas.openxmlformats.org/spreadsheetml/2006/main" count="113" uniqueCount="52">
  <si>
    <t>MINISTERIO DE AMBIENTE Y DESARROLLO SONTENIBLE
EJECUCION PRESUPUESTAL CON CORTE AL 31 DE MAYO DEL 2023</t>
  </si>
  <si>
    <t xml:space="preserve">PRESUPUESTO FUNCIONAMIENTO </t>
  </si>
  <si>
    <t>RUBRO</t>
  </si>
  <si>
    <t>FUENTE</t>
  </si>
  <si>
    <t>REC</t>
  </si>
  <si>
    <t>SIT</t>
  </si>
  <si>
    <t>UNIDAD A CARGO</t>
  </si>
  <si>
    <t>DESCRIPCION</t>
  </si>
  <si>
    <t>APR. VIGENTE</t>
  </si>
  <si>
    <t>APR BLOQUEADA</t>
  </si>
  <si>
    <t>APR FINAL</t>
  </si>
  <si>
    <t>CDP</t>
  </si>
  <si>
    <t>COMPROMISO</t>
  </si>
  <si>
    <t>OBLIGACION</t>
  </si>
  <si>
    <t>PAGOS</t>
  </si>
  <si>
    <t>A-03-03-01-010</t>
  </si>
  <si>
    <t>Propios</t>
  </si>
  <si>
    <t>20</t>
  </si>
  <si>
    <t>CSF</t>
  </si>
  <si>
    <t>Autoridad Nacional de Licencias Ambientales - ANLA</t>
  </si>
  <si>
    <t>TRANSFERIR A LA AUTORIDAD NACIONAL DE LICENCIAS AMBIENTALES ANLA. ARTÍCULO 96 LEY 633 DE 2000</t>
  </si>
  <si>
    <t>A-03-10</t>
  </si>
  <si>
    <t>Ministerio de Ambiente y Desarrollo Sostenible</t>
  </si>
  <si>
    <t>SENTENCIAS Y CONCILIACIONES</t>
  </si>
  <si>
    <t>TOTAL TRANSFERENCIAS CORRIENTES</t>
  </si>
  <si>
    <t>A-08-04-01</t>
  </si>
  <si>
    <t>CUOTA DE FISCALIZACIÓN Y AUDITAJE</t>
  </si>
  <si>
    <t>TOTAL GASTOS POR TRIBUTOS, MULTAS, SANCIONES E INTERESES DE MORA</t>
  </si>
  <si>
    <t>TOTAL FUNCIONAMIENTO</t>
  </si>
  <si>
    <t>FONDO NACIONAL AMBIENTAL - FONAM
EJECUCIÓN PRESUPUESTAL CON CORTE AL 31 DE MAYO DEL 2023</t>
  </si>
  <si>
    <t>PRESUPUESTO INVERSIÓN</t>
  </si>
  <si>
    <t>C-3201-0900-2</t>
  </si>
  <si>
    <t>Nación</t>
  </si>
  <si>
    <t>10</t>
  </si>
  <si>
    <t>APOYO A LAS ENTIDADES DEL SECTOR DE AMBIENTE Y DESARROLLO SOSTENIBLE, BENEFICIARIAS DEL FONDO NACIONAL AMBIENTAL NACIONAL - FONAM  NACIONAL-[DISTRIBUCION PREVIO CONCEPTO DNP]</t>
  </si>
  <si>
    <t>C-3201-0900-3</t>
  </si>
  <si>
    <t>FORTALECIMIENTO DE LOS PROCESOS DE LA EVALUACIÓN Y EL SEGUIMIENTO DE LAS LICENCIAS, PERMISOS Y TRAMITES AMBIENTALES EN EL TERRITORIO NACIONAL</t>
  </si>
  <si>
    <t>21</t>
  </si>
  <si>
    <t>C-3202-0900-6</t>
  </si>
  <si>
    <t>Parques Naturales Nacionales - PNN</t>
  </si>
  <si>
    <t>ADMINISTRACIÓN DE LAS ÁREAS DEL SISTEMA DE PARQUES NACIONALES  NATURALES Y COORDINACIÓN DEL SISTEMA NACIONAL DE ÁREAS PROTEGIDAS.  NACIONAL</t>
  </si>
  <si>
    <t>C-3202-0900-7</t>
  </si>
  <si>
    <t>CONSERVACIÓN DE CUENCAS HIDROGRAFICAS ABASTECEDORAS DE ACUEDUCTOS MUNICIPALES A NIVEL  NACIONAL</t>
  </si>
  <si>
    <t>C-3202-0900-8</t>
  </si>
  <si>
    <t>Paques Naturales Nacionales - PNN</t>
  </si>
  <si>
    <t>ADMINISTRACIÓN DE LOS RECURSOS PROVENIENTES DE LA TASA POR USO DE AGUA PARA LA PROTECCIÓN Y RECUPERACIÓN DEL RECURSO HÍDRICO EN  ÁREAS DEL SISTEMA DE PARQUES NACIONALES NATURALES DE COLOMBIA  NACIONAL</t>
  </si>
  <si>
    <t>C-3202-0900-9</t>
  </si>
  <si>
    <t>FORMULACIÓN ADMINISTRACIÓN DE  LOS RECURSOS FONAM PARA EL USO SOSTENIBLE Y PROTECCIÓN DE LAS ESPECIES CITES  NACIONAL</t>
  </si>
  <si>
    <t>C-3299-0900-6</t>
  </si>
  <si>
    <t>FORTALECIMIENTO DE LA GESTION INSTITUCIONAL Y TECNOLOGICA DE LA AUTORIDAD NACIONAL DE LICENCIAS AMBIENTALES EN EL TERRITORIO  NACIONAL</t>
  </si>
  <si>
    <t>TOTAL INVERSIÓN</t>
  </si>
  <si>
    <t>TOTAL FUNCIONAMIENTO + INVERSIÓN FONAM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</si>
</sst>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Malgun Gothic"/>
      <family val="2"/>
    </font>
    <font>
      <sz val="11"/>
      <name val="Malgun Gothic"/>
      <family val="2"/>
    </font>
    <font>
      <b/>
      <sz val="13"/>
      <color theme="0"/>
      <name val="Malgun Gothic"/>
      <family val="2"/>
    </font>
    <font>
      <sz val="13"/>
      <name val="Malgun Gothic"/>
      <family val="2"/>
    </font>
    <font>
      <b/>
      <sz val="12"/>
      <color theme="0"/>
      <name val="Malgun Gothic"/>
      <family val="2"/>
    </font>
    <font>
      <sz val="12"/>
      <name val="Malgun Gothic"/>
      <family val="2"/>
    </font>
    <font>
      <sz val="11"/>
      <color rgb="FF000000"/>
      <name val="Malgun Gothic"/>
      <family val="2"/>
    </font>
    <font>
      <b/>
      <sz val="11"/>
      <color theme="0"/>
      <name val="Malgun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1" applyNumberFormat="1" applyFont="1" applyFill="1" applyBorder="1" applyAlignment="1">
      <alignment horizontal="center" vertical="center" wrapText="1" readingOrder="1"/>
    </xf>
    <xf numFmtId="0" fontId="3" fillId="0" borderId="0" xfId="1" applyFont="1" applyFill="1" applyBorder="1" applyAlignment="1"/>
    <xf numFmtId="0" fontId="4" fillId="2" borderId="1" xfId="1" applyNumberFormat="1" applyFont="1" applyFill="1" applyBorder="1" applyAlignment="1">
      <alignment horizontal="left" vertical="center" wrapText="1" readingOrder="1"/>
    </xf>
    <xf numFmtId="0" fontId="5" fillId="0" borderId="0" xfId="1" applyFont="1" applyFill="1" applyBorder="1" applyAlignment="1"/>
    <xf numFmtId="0" fontId="6" fillId="3" borderId="1" xfId="1" applyNumberFormat="1" applyFont="1" applyFill="1" applyBorder="1" applyAlignment="1">
      <alignment horizontal="center" vertical="center" readingOrder="1"/>
    </xf>
    <xf numFmtId="164" fontId="6" fillId="3" borderId="1" xfId="2" applyFont="1" applyFill="1" applyBorder="1" applyAlignment="1">
      <alignment horizontal="center" vertical="center" readingOrder="1"/>
    </xf>
    <xf numFmtId="0" fontId="7" fillId="0" borderId="0" xfId="1" applyFont="1" applyFill="1" applyBorder="1" applyAlignment="1"/>
    <xf numFmtId="165" fontId="8" fillId="0" borderId="1" xfId="2" applyNumberFormat="1" applyFont="1" applyBorder="1" applyAlignment="1">
      <alignment vertical="center" readingOrder="1"/>
    </xf>
    <xf numFmtId="165" fontId="8" fillId="0" borderId="1" xfId="2" applyNumberFormat="1" applyFont="1" applyBorder="1" applyAlignment="1">
      <alignment horizontal="center" vertical="center" readingOrder="1"/>
    </xf>
    <xf numFmtId="165" fontId="8" fillId="0" borderId="1" xfId="2" applyNumberFormat="1" applyFont="1" applyFill="1" applyBorder="1" applyAlignment="1">
      <alignment horizontal="center" vertical="center" wrapText="1" readingOrder="1"/>
    </xf>
    <xf numFmtId="165" fontId="8" fillId="0" borderId="1" xfId="2" applyNumberFormat="1" applyFont="1" applyBorder="1" applyAlignment="1">
      <alignment horizontal="left" vertical="center" readingOrder="1"/>
    </xf>
    <xf numFmtId="165" fontId="8" fillId="0" borderId="1" xfId="2" applyNumberFormat="1" applyFont="1" applyBorder="1" applyAlignment="1">
      <alignment horizontal="right" vertical="center" readingOrder="1"/>
    </xf>
    <xf numFmtId="0" fontId="2" fillId="4" borderId="2" xfId="1" applyNumberFormat="1" applyFont="1" applyFill="1" applyBorder="1" applyAlignment="1">
      <alignment horizontal="left" vertical="center" wrapText="1" readingOrder="1"/>
    </xf>
    <xf numFmtId="165" fontId="2" fillId="4" borderId="2" xfId="2" applyNumberFormat="1" applyFont="1" applyFill="1" applyBorder="1" applyAlignment="1">
      <alignment horizontal="right" vertical="center" wrapText="1" readingOrder="1"/>
    </xf>
    <xf numFmtId="165" fontId="3" fillId="0" borderId="1" xfId="2" applyNumberFormat="1" applyFont="1" applyFill="1" applyBorder="1" applyAlignment="1"/>
    <xf numFmtId="0" fontId="2" fillId="4" borderId="3" xfId="1" applyNumberFormat="1" applyFont="1" applyFill="1" applyBorder="1" applyAlignment="1">
      <alignment horizontal="left" vertical="center" readingOrder="1"/>
    </xf>
    <xf numFmtId="165" fontId="2" fillId="4" borderId="3" xfId="2" applyNumberFormat="1" applyFont="1" applyFill="1" applyBorder="1" applyAlignment="1">
      <alignment horizontal="right" vertical="center" readingOrder="1"/>
    </xf>
    <xf numFmtId="0" fontId="6" fillId="3" borderId="1" xfId="1" applyNumberFormat="1" applyFont="1" applyFill="1" applyBorder="1" applyAlignment="1">
      <alignment horizontal="left" vertical="center" readingOrder="1"/>
    </xf>
    <xf numFmtId="165" fontId="6" fillId="3" borderId="1" xfId="2" applyNumberFormat="1" applyFont="1" applyFill="1" applyBorder="1" applyAlignment="1">
      <alignment horizontal="right" vertical="center" readingOrder="1"/>
    </xf>
    <xf numFmtId="164" fontId="4" fillId="5" borderId="1" xfId="2" applyFont="1" applyFill="1" applyBorder="1" applyAlignment="1">
      <alignment horizontal="left" vertical="center" readingOrder="1"/>
    </xf>
    <xf numFmtId="0" fontId="9" fillId="3" borderId="1" xfId="1" applyNumberFormat="1" applyFont="1" applyFill="1" applyBorder="1" applyAlignment="1">
      <alignment horizontal="center" vertical="center" readingOrder="1"/>
    </xf>
    <xf numFmtId="164" fontId="9" fillId="3" borderId="1" xfId="2" applyFont="1" applyFill="1" applyBorder="1" applyAlignment="1">
      <alignment horizontal="center" vertical="center" readingOrder="1"/>
    </xf>
    <xf numFmtId="165" fontId="8" fillId="0" borderId="1" xfId="2" applyNumberFormat="1" applyFont="1" applyBorder="1" applyAlignment="1">
      <alignment horizontal="left" vertical="center" wrapText="1" readingOrder="1"/>
    </xf>
    <xf numFmtId="0" fontId="3" fillId="0" borderId="0" xfId="1" applyFont="1" applyFill="1" applyBorder="1" applyAlignment="1">
      <alignment wrapText="1"/>
    </xf>
    <xf numFmtId="0" fontId="6" fillId="3" borderId="4" xfId="1" applyNumberFormat="1" applyFont="1" applyFill="1" applyBorder="1" applyAlignment="1">
      <alignment horizontal="left" vertical="center" readingOrder="1"/>
    </xf>
    <xf numFmtId="0" fontId="6" fillId="3" borderId="5" xfId="1" applyNumberFormat="1" applyFont="1" applyFill="1" applyBorder="1" applyAlignment="1">
      <alignment horizontal="left" vertical="center" readingOrder="1"/>
    </xf>
    <xf numFmtId="0" fontId="6" fillId="3" borderId="6" xfId="1" applyNumberFormat="1" applyFont="1" applyFill="1" applyBorder="1" applyAlignment="1">
      <alignment horizontal="left" vertical="center" readingOrder="1"/>
    </xf>
    <xf numFmtId="165" fontId="6" fillId="3" borderId="1" xfId="2" applyNumberFormat="1" applyFont="1" applyFill="1" applyBorder="1" applyAlignment="1">
      <alignment horizontal="center" vertical="center" readingOrder="1"/>
    </xf>
    <xf numFmtId="0" fontId="4" fillId="2" borderId="4" xfId="1" applyNumberFormat="1" applyFont="1" applyFill="1" applyBorder="1" applyAlignment="1">
      <alignment horizontal="left" vertical="center" readingOrder="1"/>
    </xf>
    <xf numFmtId="0" fontId="4" fillId="2" borderId="5" xfId="1" applyNumberFormat="1" applyFont="1" applyFill="1" applyBorder="1" applyAlignment="1">
      <alignment horizontal="left" vertical="center" readingOrder="1"/>
    </xf>
    <xf numFmtId="0" fontId="4" fillId="2" borderId="6" xfId="1" applyNumberFormat="1" applyFont="1" applyFill="1" applyBorder="1" applyAlignment="1">
      <alignment horizontal="left" vertical="center" readingOrder="1"/>
    </xf>
    <xf numFmtId="165" fontId="4" fillId="2" borderId="1" xfId="2" applyNumberFormat="1" applyFont="1" applyFill="1" applyBorder="1" applyAlignment="1">
      <alignment horizontal="right" vertical="center" readingOrder="1"/>
    </xf>
    <xf numFmtId="165" fontId="4" fillId="2" borderId="1" xfId="2" applyNumberFormat="1" applyFont="1" applyFill="1" applyBorder="1" applyAlignment="1">
      <alignment horizontal="center" vertical="center" readingOrder="1"/>
    </xf>
    <xf numFmtId="164" fontId="3" fillId="0" borderId="0" xfId="2" applyFont="1" applyFill="1" applyBorder="1" applyAlignment="1"/>
  </cellXfs>
  <cellStyles count="3">
    <cellStyle name="Millares 3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P%20Web%20MAY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P FONAM MAYO  2023"/>
      <sheetName val="EP FONAM OAP"/>
      <sheetName val="EP MADS MAYO 2023"/>
      <sheetName val="ep fonam"/>
      <sheetName val="ep mads"/>
    </sheetNames>
    <sheetDataSet>
      <sheetData sheetId="0"/>
      <sheetData sheetId="1"/>
      <sheetData sheetId="2"/>
      <sheetData sheetId="3">
        <row r="5">
          <cell r="T5">
            <v>80619565000</v>
          </cell>
          <cell r="U5">
            <v>0</v>
          </cell>
          <cell r="V5">
            <v>80619565000</v>
          </cell>
          <cell r="W5">
            <v>80619565000</v>
          </cell>
          <cell r="X5">
            <v>80619565000</v>
          </cell>
          <cell r="Y5">
            <v>80619565000</v>
          </cell>
          <cell r="Z5">
            <v>80619565000</v>
          </cell>
        </row>
        <row r="6">
          <cell r="T6">
            <v>500000000</v>
          </cell>
          <cell r="U6">
            <v>0</v>
          </cell>
          <cell r="V6">
            <v>500000000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T7">
            <v>1392000000</v>
          </cell>
          <cell r="U7">
            <v>0</v>
          </cell>
          <cell r="V7">
            <v>1392000000</v>
          </cell>
          <cell r="W7">
            <v>481009084</v>
          </cell>
          <cell r="X7">
            <v>481009084</v>
          </cell>
          <cell r="Y7">
            <v>481009084</v>
          </cell>
          <cell r="Z7">
            <v>481009084</v>
          </cell>
        </row>
        <row r="8">
          <cell r="T8">
            <v>369679862938</v>
          </cell>
          <cell r="U8">
            <v>369679862938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T9">
            <v>29445464006</v>
          </cell>
          <cell r="U9">
            <v>0</v>
          </cell>
          <cell r="V9">
            <v>29445464006</v>
          </cell>
          <cell r="W9">
            <v>26855697367</v>
          </cell>
          <cell r="X9">
            <v>26099339815</v>
          </cell>
          <cell r="Y9">
            <v>7953596556.0900002</v>
          </cell>
          <cell r="Z9">
            <v>7953596556.0900002</v>
          </cell>
        </row>
        <row r="10">
          <cell r="T10">
            <v>43072307409</v>
          </cell>
          <cell r="U10">
            <v>0</v>
          </cell>
          <cell r="V10">
            <v>43072307409</v>
          </cell>
          <cell r="W10">
            <v>42630569038</v>
          </cell>
          <cell r="X10">
            <v>40923452133</v>
          </cell>
          <cell r="Y10">
            <v>13274876901</v>
          </cell>
          <cell r="Z10">
            <v>13249505885</v>
          </cell>
        </row>
        <row r="11">
          <cell r="T11">
            <v>31502889003</v>
          </cell>
          <cell r="U11">
            <v>0</v>
          </cell>
          <cell r="V11">
            <v>31502889003</v>
          </cell>
          <cell r="W11">
            <v>2791387838</v>
          </cell>
          <cell r="X11">
            <v>1111314312</v>
          </cell>
          <cell r="Y11">
            <v>198513249</v>
          </cell>
          <cell r="Z11">
            <v>198513249</v>
          </cell>
        </row>
        <row r="12">
          <cell r="T12">
            <v>13626616515</v>
          </cell>
          <cell r="U12">
            <v>0</v>
          </cell>
          <cell r="V12">
            <v>13626616515</v>
          </cell>
          <cell r="W12">
            <v>8253936690.25</v>
          </cell>
          <cell r="X12">
            <v>4756163726.25</v>
          </cell>
          <cell r="Y12">
            <v>1054076761.72</v>
          </cell>
          <cell r="Z12">
            <v>1054076761.72</v>
          </cell>
        </row>
        <row r="13">
          <cell r="T13">
            <v>1369300000</v>
          </cell>
          <cell r="U13">
            <v>0</v>
          </cell>
          <cell r="V13">
            <v>1369300000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T14">
            <v>8093188300</v>
          </cell>
          <cell r="U14">
            <v>0</v>
          </cell>
          <cell r="V14">
            <v>8093188300</v>
          </cell>
          <cell r="W14">
            <v>150000000</v>
          </cell>
          <cell r="X14">
            <v>0</v>
          </cell>
          <cell r="Y14">
            <v>0</v>
          </cell>
          <cell r="Z14">
            <v>0</v>
          </cell>
        </row>
        <row r="15">
          <cell r="T15">
            <v>7687106182</v>
          </cell>
          <cell r="U15">
            <v>0</v>
          </cell>
          <cell r="V15">
            <v>7687106182</v>
          </cell>
          <cell r="W15">
            <v>3711760810.0700002</v>
          </cell>
          <cell r="X15">
            <v>2853729158.0700002</v>
          </cell>
          <cell r="Y15">
            <v>654550842.92999995</v>
          </cell>
          <cell r="Z15">
            <v>654550842.92999995</v>
          </cell>
        </row>
        <row r="16">
          <cell r="T16">
            <v>150000000</v>
          </cell>
          <cell r="U16">
            <v>0</v>
          </cell>
          <cell r="V16">
            <v>150000000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T17">
            <v>27579330098</v>
          </cell>
          <cell r="U17">
            <v>0</v>
          </cell>
          <cell r="V17">
            <v>27579330098</v>
          </cell>
          <cell r="W17">
            <v>21335475892.880001</v>
          </cell>
          <cell r="X17">
            <v>16060704048.780001</v>
          </cell>
          <cell r="Y17">
            <v>3322358509.1700001</v>
          </cell>
          <cell r="Z17">
            <v>3316736149.1700001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tabSelected="1" view="pageBreakPreview" zoomScale="60" zoomScaleNormal="70" workbookViewId="0">
      <pane ySplit="5" topLeftCell="A6" activePane="bottomLeft" state="frozen"/>
      <selection sqref="A1:L3"/>
      <selection pane="bottomLeft" sqref="A1:M3"/>
    </sheetView>
  </sheetViews>
  <sheetFormatPr baseColWidth="10" defaultRowHeight="16.5" x14ac:dyDescent="0.3"/>
  <cols>
    <col min="1" max="1" width="17.42578125" style="2" customWidth="1"/>
    <col min="2" max="2" width="10.28515625" style="2" customWidth="1"/>
    <col min="3" max="3" width="6.5703125" style="2" customWidth="1"/>
    <col min="4" max="4" width="6.140625" style="2" customWidth="1"/>
    <col min="5" max="5" width="41.42578125" style="2" customWidth="1"/>
    <col min="6" max="6" width="67.140625" style="24" customWidth="1"/>
    <col min="7" max="7" width="27.42578125" style="34" customWidth="1"/>
    <col min="8" max="8" width="26.28515625" style="34" customWidth="1"/>
    <col min="9" max="9" width="27.28515625" style="34" customWidth="1"/>
    <col min="10" max="10" width="27.7109375" style="34" customWidth="1"/>
    <col min="11" max="11" width="26.85546875" style="34" bestFit="1" customWidth="1"/>
    <col min="12" max="13" width="25.7109375" style="34" bestFit="1" customWidth="1"/>
    <col min="14" max="16384" width="11.42578125" style="2"/>
  </cols>
  <sheetData>
    <row r="1" spans="1:22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2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2" s="4" customFormat="1" ht="24" customHeight="1" x14ac:dyDescent="0.35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22" s="7" customFormat="1" ht="24" customHeight="1" x14ac:dyDescent="0.3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6" t="s">
        <v>13</v>
      </c>
      <c r="M5" s="6" t="s">
        <v>14</v>
      </c>
    </row>
    <row r="6" spans="1:22" ht="59.25" customHeight="1" x14ac:dyDescent="0.3">
      <c r="A6" s="8" t="s">
        <v>15</v>
      </c>
      <c r="B6" s="9" t="s">
        <v>16</v>
      </c>
      <c r="C6" s="9" t="s">
        <v>17</v>
      </c>
      <c r="D6" s="9" t="s">
        <v>18</v>
      </c>
      <c r="E6" s="10" t="s">
        <v>19</v>
      </c>
      <c r="F6" s="11" t="s">
        <v>20</v>
      </c>
      <c r="G6" s="12">
        <f>+'[1]ep fonam'!T5</f>
        <v>80619565000</v>
      </c>
      <c r="H6" s="12">
        <f>+'[1]ep fonam'!U5</f>
        <v>0</v>
      </c>
      <c r="I6" s="12">
        <f>+'[1]ep fonam'!V5</f>
        <v>80619565000</v>
      </c>
      <c r="J6" s="12">
        <f>+'[1]ep fonam'!W5</f>
        <v>80619565000</v>
      </c>
      <c r="K6" s="12">
        <f>+'[1]ep fonam'!X5</f>
        <v>80619565000</v>
      </c>
      <c r="L6" s="12">
        <f>+'[1]ep fonam'!Y5</f>
        <v>80619565000</v>
      </c>
      <c r="M6" s="12">
        <f>+'[1]ep fonam'!Z5</f>
        <v>80619565000</v>
      </c>
    </row>
    <row r="7" spans="1:22" ht="33" x14ac:dyDescent="0.3">
      <c r="A7" s="8" t="s">
        <v>21</v>
      </c>
      <c r="B7" s="9" t="s">
        <v>16</v>
      </c>
      <c r="C7" s="9" t="s">
        <v>17</v>
      </c>
      <c r="D7" s="9" t="s">
        <v>18</v>
      </c>
      <c r="E7" s="10" t="s">
        <v>22</v>
      </c>
      <c r="F7" s="11" t="s">
        <v>23</v>
      </c>
      <c r="G7" s="12">
        <f>+'[1]ep fonam'!T6</f>
        <v>500000000</v>
      </c>
      <c r="H7" s="12">
        <f>+'[1]ep fonam'!U6</f>
        <v>0</v>
      </c>
      <c r="I7" s="12">
        <f>+'[1]ep fonam'!V6</f>
        <v>500000000</v>
      </c>
      <c r="J7" s="12">
        <f>+'[1]ep fonam'!W6</f>
        <v>0</v>
      </c>
      <c r="K7" s="12">
        <f>+'[1]ep fonam'!X6</f>
        <v>0</v>
      </c>
      <c r="L7" s="12">
        <f>+'[1]ep fonam'!Y6</f>
        <v>0</v>
      </c>
      <c r="M7" s="12">
        <f>+'[1]ep fonam'!Z6</f>
        <v>0</v>
      </c>
    </row>
    <row r="8" spans="1:22" s="7" customFormat="1" ht="24" customHeight="1" x14ac:dyDescent="0.35">
      <c r="A8" s="13" t="s">
        <v>24</v>
      </c>
      <c r="B8" s="13"/>
      <c r="C8" s="13"/>
      <c r="D8" s="13"/>
      <c r="E8" s="13"/>
      <c r="F8" s="13"/>
      <c r="G8" s="14">
        <f t="shared" ref="G8:M8" si="0">SUM(G6:G7)</f>
        <v>81119565000</v>
      </c>
      <c r="H8" s="14">
        <f t="shared" si="0"/>
        <v>0</v>
      </c>
      <c r="I8" s="14">
        <f t="shared" si="0"/>
        <v>81119565000</v>
      </c>
      <c r="J8" s="14">
        <f t="shared" si="0"/>
        <v>80619565000</v>
      </c>
      <c r="K8" s="14">
        <f t="shared" si="0"/>
        <v>80619565000</v>
      </c>
      <c r="L8" s="14">
        <f t="shared" si="0"/>
        <v>80619565000</v>
      </c>
      <c r="M8" s="14">
        <f t="shared" si="0"/>
        <v>80619565000</v>
      </c>
      <c r="N8" s="2"/>
      <c r="O8" s="2"/>
      <c r="P8" s="2"/>
      <c r="Q8" s="2"/>
      <c r="R8" s="2"/>
      <c r="S8" s="2"/>
      <c r="T8" s="4"/>
      <c r="U8" s="4"/>
      <c r="V8" s="4"/>
    </row>
    <row r="9" spans="1:22" s="15" customFormat="1" ht="33" x14ac:dyDescent="0.3">
      <c r="A9" s="8" t="s">
        <v>25</v>
      </c>
      <c r="B9" s="9" t="s">
        <v>16</v>
      </c>
      <c r="C9" s="9" t="s">
        <v>17</v>
      </c>
      <c r="D9" s="9" t="s">
        <v>18</v>
      </c>
      <c r="E9" s="10" t="s">
        <v>22</v>
      </c>
      <c r="F9" s="11" t="s">
        <v>26</v>
      </c>
      <c r="G9" s="12">
        <f>+'[1]ep fonam'!T7</f>
        <v>1392000000</v>
      </c>
      <c r="H9" s="12">
        <f>+'[1]ep fonam'!U7</f>
        <v>0</v>
      </c>
      <c r="I9" s="12">
        <f>+'[1]ep fonam'!V7</f>
        <v>1392000000</v>
      </c>
      <c r="J9" s="12">
        <f>+'[1]ep fonam'!W7</f>
        <v>481009084</v>
      </c>
      <c r="K9" s="12">
        <f>+'[1]ep fonam'!X7</f>
        <v>481009084</v>
      </c>
      <c r="L9" s="12">
        <f>+'[1]ep fonam'!Y7</f>
        <v>481009084</v>
      </c>
      <c r="M9" s="12">
        <f>+'[1]ep fonam'!Z7</f>
        <v>481009084</v>
      </c>
      <c r="N9" s="2"/>
      <c r="O9" s="2"/>
      <c r="P9" s="2"/>
      <c r="Q9" s="2"/>
      <c r="R9" s="2"/>
      <c r="S9" s="2"/>
      <c r="T9" s="2"/>
      <c r="U9" s="2"/>
      <c r="V9" s="2"/>
    </row>
    <row r="10" spans="1:22" s="7" customFormat="1" ht="24" customHeight="1" x14ac:dyDescent="0.3">
      <c r="A10" s="16" t="s">
        <v>27</v>
      </c>
      <c r="B10" s="16"/>
      <c r="C10" s="16"/>
      <c r="D10" s="16"/>
      <c r="E10" s="16"/>
      <c r="F10" s="16"/>
      <c r="G10" s="17">
        <f>G9</f>
        <v>1392000000</v>
      </c>
      <c r="H10" s="17">
        <f t="shared" ref="H10:M10" si="1">H9</f>
        <v>0</v>
      </c>
      <c r="I10" s="17">
        <f t="shared" si="1"/>
        <v>1392000000</v>
      </c>
      <c r="J10" s="17">
        <f t="shared" si="1"/>
        <v>481009084</v>
      </c>
      <c r="K10" s="17">
        <f t="shared" si="1"/>
        <v>481009084</v>
      </c>
      <c r="L10" s="17">
        <f t="shared" si="1"/>
        <v>481009084</v>
      </c>
      <c r="M10" s="17">
        <f t="shared" si="1"/>
        <v>481009084</v>
      </c>
      <c r="N10" s="2"/>
      <c r="O10" s="2"/>
      <c r="P10" s="2"/>
      <c r="Q10" s="2"/>
      <c r="R10" s="2"/>
      <c r="S10" s="2"/>
      <c r="T10" s="2"/>
      <c r="U10" s="2"/>
      <c r="V10" s="2"/>
    </row>
    <row r="11" spans="1:22" s="7" customFormat="1" ht="24" customHeight="1" x14ac:dyDescent="0.35">
      <c r="A11" s="18" t="s">
        <v>28</v>
      </c>
      <c r="B11" s="18"/>
      <c r="C11" s="18"/>
      <c r="D11" s="18"/>
      <c r="E11" s="18"/>
      <c r="F11" s="18"/>
      <c r="G11" s="19">
        <f>+G8+G10</f>
        <v>82511565000</v>
      </c>
      <c r="H11" s="19">
        <f t="shared" ref="H11:M11" si="2">+H8+H10</f>
        <v>0</v>
      </c>
      <c r="I11" s="19">
        <f t="shared" si="2"/>
        <v>82511565000</v>
      </c>
      <c r="J11" s="19">
        <f t="shared" si="2"/>
        <v>81100574084</v>
      </c>
      <c r="K11" s="19">
        <f t="shared" si="2"/>
        <v>81100574084</v>
      </c>
      <c r="L11" s="19">
        <f t="shared" si="2"/>
        <v>81100574084</v>
      </c>
      <c r="M11" s="19">
        <f t="shared" si="2"/>
        <v>81100574084</v>
      </c>
      <c r="N11" s="4"/>
      <c r="O11" s="4"/>
      <c r="P11" s="4"/>
      <c r="Q11" s="4"/>
      <c r="R11" s="4"/>
      <c r="S11" s="4"/>
      <c r="T11" s="2"/>
      <c r="U11" s="2"/>
      <c r="V11" s="2"/>
    </row>
    <row r="12" spans="1:22" ht="19.5" x14ac:dyDescent="0.35">
      <c r="A12" s="1" t="s">
        <v>29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T12" s="4"/>
      <c r="U12" s="4"/>
      <c r="V12" s="4"/>
    </row>
    <row r="13" spans="1:2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2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22" s="4" customFormat="1" ht="23.25" customHeight="1" x14ac:dyDescent="0.35">
      <c r="A15" s="3" t="s">
        <v>30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20"/>
    </row>
    <row r="16" spans="1:22" ht="29.25" customHeight="1" x14ac:dyDescent="0.3">
      <c r="A16" s="21" t="s">
        <v>2</v>
      </c>
      <c r="B16" s="21" t="s">
        <v>3</v>
      </c>
      <c r="C16" s="21" t="s">
        <v>4</v>
      </c>
      <c r="D16" s="21" t="s">
        <v>5</v>
      </c>
      <c r="E16" s="21" t="s">
        <v>6</v>
      </c>
      <c r="F16" s="21" t="s">
        <v>7</v>
      </c>
      <c r="G16" s="21" t="s">
        <v>8</v>
      </c>
      <c r="H16" s="21" t="s">
        <v>9</v>
      </c>
      <c r="I16" s="21" t="s">
        <v>10</v>
      </c>
      <c r="J16" s="21" t="s">
        <v>11</v>
      </c>
      <c r="K16" s="21" t="s">
        <v>12</v>
      </c>
      <c r="L16" s="22" t="s">
        <v>13</v>
      </c>
      <c r="M16" s="22" t="s">
        <v>14</v>
      </c>
    </row>
    <row r="17" spans="1:13" s="24" customFormat="1" ht="62.25" customHeight="1" x14ac:dyDescent="0.3">
      <c r="A17" s="8" t="s">
        <v>31</v>
      </c>
      <c r="B17" s="9" t="s">
        <v>32</v>
      </c>
      <c r="C17" s="9" t="s">
        <v>33</v>
      </c>
      <c r="D17" s="9" t="s">
        <v>18</v>
      </c>
      <c r="E17" s="10" t="s">
        <v>22</v>
      </c>
      <c r="F17" s="23" t="s">
        <v>34</v>
      </c>
      <c r="G17" s="12">
        <f>+'[1]ep fonam'!T8</f>
        <v>369679862938</v>
      </c>
      <c r="H17" s="12">
        <f>+'[1]ep fonam'!U8</f>
        <v>369679862938</v>
      </c>
      <c r="I17" s="12">
        <f>+'[1]ep fonam'!V8</f>
        <v>0</v>
      </c>
      <c r="J17" s="12">
        <f>+'[1]ep fonam'!W8</f>
        <v>0</v>
      </c>
      <c r="K17" s="12">
        <f>+'[1]ep fonam'!X8</f>
        <v>0</v>
      </c>
      <c r="L17" s="12">
        <f>+'[1]ep fonam'!Y8</f>
        <v>0</v>
      </c>
      <c r="M17" s="12">
        <f>+'[1]ep fonam'!Z8</f>
        <v>0</v>
      </c>
    </row>
    <row r="18" spans="1:13" s="24" customFormat="1" ht="62.25" customHeight="1" x14ac:dyDescent="0.3">
      <c r="A18" s="8" t="s">
        <v>35</v>
      </c>
      <c r="B18" s="9" t="s">
        <v>16</v>
      </c>
      <c r="C18" s="9" t="s">
        <v>17</v>
      </c>
      <c r="D18" s="9" t="s">
        <v>18</v>
      </c>
      <c r="E18" s="10" t="s">
        <v>19</v>
      </c>
      <c r="F18" s="23" t="s">
        <v>36</v>
      </c>
      <c r="G18" s="12">
        <f>+'[1]ep fonam'!T9</f>
        <v>29445464006</v>
      </c>
      <c r="H18" s="12">
        <f>+'[1]ep fonam'!U9</f>
        <v>0</v>
      </c>
      <c r="I18" s="12">
        <f>+'[1]ep fonam'!V9</f>
        <v>29445464006</v>
      </c>
      <c r="J18" s="12">
        <f>+'[1]ep fonam'!W9</f>
        <v>26855697367</v>
      </c>
      <c r="K18" s="12">
        <f>+'[1]ep fonam'!X9</f>
        <v>26099339815</v>
      </c>
      <c r="L18" s="12">
        <f>+'[1]ep fonam'!Y9</f>
        <v>7953596556.0900002</v>
      </c>
      <c r="M18" s="12">
        <f>+'[1]ep fonam'!Z9</f>
        <v>7953596556.0900002</v>
      </c>
    </row>
    <row r="19" spans="1:13" s="24" customFormat="1" ht="62.25" customHeight="1" x14ac:dyDescent="0.3">
      <c r="A19" s="8" t="s">
        <v>35</v>
      </c>
      <c r="B19" s="9" t="s">
        <v>16</v>
      </c>
      <c r="C19" s="9" t="s">
        <v>37</v>
      </c>
      <c r="D19" s="9" t="s">
        <v>18</v>
      </c>
      <c r="E19" s="10" t="s">
        <v>19</v>
      </c>
      <c r="F19" s="23" t="s">
        <v>36</v>
      </c>
      <c r="G19" s="12">
        <f>+'[1]ep fonam'!T10</f>
        <v>43072307409</v>
      </c>
      <c r="H19" s="12">
        <f>+'[1]ep fonam'!U10</f>
        <v>0</v>
      </c>
      <c r="I19" s="12">
        <f>+'[1]ep fonam'!V10</f>
        <v>43072307409</v>
      </c>
      <c r="J19" s="12">
        <f>+'[1]ep fonam'!W10</f>
        <v>42630569038</v>
      </c>
      <c r="K19" s="12">
        <f>+'[1]ep fonam'!X10</f>
        <v>40923452133</v>
      </c>
      <c r="L19" s="12">
        <f>+'[1]ep fonam'!Y10</f>
        <v>13274876901</v>
      </c>
      <c r="M19" s="12">
        <f>+'[1]ep fonam'!Z10</f>
        <v>13249505885</v>
      </c>
    </row>
    <row r="20" spans="1:13" s="24" customFormat="1" ht="62.25" customHeight="1" x14ac:dyDescent="0.3">
      <c r="A20" s="8" t="s">
        <v>38</v>
      </c>
      <c r="B20" s="9" t="s">
        <v>16</v>
      </c>
      <c r="C20" s="9" t="s">
        <v>17</v>
      </c>
      <c r="D20" s="9" t="s">
        <v>18</v>
      </c>
      <c r="E20" s="10" t="s">
        <v>39</v>
      </c>
      <c r="F20" s="23" t="s">
        <v>40</v>
      </c>
      <c r="G20" s="12">
        <f>+'[1]ep fonam'!T11</f>
        <v>31502889003</v>
      </c>
      <c r="H20" s="12">
        <f>+'[1]ep fonam'!U11</f>
        <v>0</v>
      </c>
      <c r="I20" s="12">
        <f>+'[1]ep fonam'!V11</f>
        <v>31502889003</v>
      </c>
      <c r="J20" s="12">
        <f>+'[1]ep fonam'!W11</f>
        <v>2791387838</v>
      </c>
      <c r="K20" s="12">
        <f>+'[1]ep fonam'!X11</f>
        <v>1111314312</v>
      </c>
      <c r="L20" s="12">
        <f>+'[1]ep fonam'!Y11</f>
        <v>198513249</v>
      </c>
      <c r="M20" s="12">
        <f>+'[1]ep fonam'!Z11</f>
        <v>198513249</v>
      </c>
    </row>
    <row r="21" spans="1:13" s="24" customFormat="1" ht="62.25" customHeight="1" x14ac:dyDescent="0.3">
      <c r="A21" s="8" t="s">
        <v>38</v>
      </c>
      <c r="B21" s="9" t="s">
        <v>16</v>
      </c>
      <c r="C21" s="9" t="s">
        <v>37</v>
      </c>
      <c r="D21" s="9" t="s">
        <v>18</v>
      </c>
      <c r="E21" s="10" t="s">
        <v>39</v>
      </c>
      <c r="F21" s="23" t="s">
        <v>40</v>
      </c>
      <c r="G21" s="12">
        <f>+'[1]ep fonam'!T12</f>
        <v>13626616515</v>
      </c>
      <c r="H21" s="12">
        <f>+'[1]ep fonam'!U12</f>
        <v>0</v>
      </c>
      <c r="I21" s="12">
        <f>+'[1]ep fonam'!V12</f>
        <v>13626616515</v>
      </c>
      <c r="J21" s="12">
        <f>+'[1]ep fonam'!W12</f>
        <v>8253936690.25</v>
      </c>
      <c r="K21" s="12">
        <f>+'[1]ep fonam'!X12</f>
        <v>4756163726.25</v>
      </c>
      <c r="L21" s="12">
        <f>+'[1]ep fonam'!Y12</f>
        <v>1054076761.72</v>
      </c>
      <c r="M21" s="12">
        <f>+'[1]ep fonam'!Z12</f>
        <v>1054076761.72</v>
      </c>
    </row>
    <row r="22" spans="1:13" s="24" customFormat="1" ht="62.25" customHeight="1" x14ac:dyDescent="0.3">
      <c r="A22" s="8" t="s">
        <v>41</v>
      </c>
      <c r="B22" s="9" t="s">
        <v>16</v>
      </c>
      <c r="C22" s="9" t="s">
        <v>37</v>
      </c>
      <c r="D22" s="9" t="s">
        <v>18</v>
      </c>
      <c r="E22" s="10" t="s">
        <v>22</v>
      </c>
      <c r="F22" s="23" t="s">
        <v>42</v>
      </c>
      <c r="G22" s="12">
        <f>+'[1]ep fonam'!T13</f>
        <v>1369300000</v>
      </c>
      <c r="H22" s="12">
        <f>+'[1]ep fonam'!U13</f>
        <v>0</v>
      </c>
      <c r="I22" s="12">
        <f>+'[1]ep fonam'!V13</f>
        <v>1369300000</v>
      </c>
      <c r="J22" s="12">
        <f>+'[1]ep fonam'!W13</f>
        <v>0</v>
      </c>
      <c r="K22" s="12">
        <f>+'[1]ep fonam'!X13</f>
        <v>0</v>
      </c>
      <c r="L22" s="12">
        <f>+'[1]ep fonam'!Y13</f>
        <v>0</v>
      </c>
      <c r="M22" s="12">
        <f>+'[1]ep fonam'!Z13</f>
        <v>0</v>
      </c>
    </row>
    <row r="23" spans="1:13" s="24" customFormat="1" ht="62.25" customHeight="1" x14ac:dyDescent="0.3">
      <c r="A23" s="8" t="s">
        <v>43</v>
      </c>
      <c r="B23" s="9" t="s">
        <v>16</v>
      </c>
      <c r="C23" s="9" t="s">
        <v>17</v>
      </c>
      <c r="D23" s="9" t="s">
        <v>18</v>
      </c>
      <c r="E23" s="10" t="s">
        <v>44</v>
      </c>
      <c r="F23" s="23" t="s">
        <v>45</v>
      </c>
      <c r="G23" s="12">
        <f>+'[1]ep fonam'!T14</f>
        <v>8093188300</v>
      </c>
      <c r="H23" s="12">
        <f>+'[1]ep fonam'!U14</f>
        <v>0</v>
      </c>
      <c r="I23" s="12">
        <f>+'[1]ep fonam'!V14</f>
        <v>8093188300</v>
      </c>
      <c r="J23" s="12">
        <f>+'[1]ep fonam'!W14</f>
        <v>150000000</v>
      </c>
      <c r="K23" s="12">
        <f>+'[1]ep fonam'!X14</f>
        <v>0</v>
      </c>
      <c r="L23" s="12">
        <f>+'[1]ep fonam'!Y14</f>
        <v>0</v>
      </c>
      <c r="M23" s="12">
        <f>+'[1]ep fonam'!Z14</f>
        <v>0</v>
      </c>
    </row>
    <row r="24" spans="1:13" s="24" customFormat="1" ht="62.25" customHeight="1" x14ac:dyDescent="0.3">
      <c r="A24" s="8" t="s">
        <v>43</v>
      </c>
      <c r="B24" s="9" t="s">
        <v>16</v>
      </c>
      <c r="C24" s="9" t="s">
        <v>37</v>
      </c>
      <c r="D24" s="9" t="s">
        <v>18</v>
      </c>
      <c r="E24" s="10" t="s">
        <v>44</v>
      </c>
      <c r="F24" s="23" t="s">
        <v>45</v>
      </c>
      <c r="G24" s="12">
        <f>+'[1]ep fonam'!T15</f>
        <v>7687106182</v>
      </c>
      <c r="H24" s="12">
        <f>+'[1]ep fonam'!U15</f>
        <v>0</v>
      </c>
      <c r="I24" s="12">
        <f>+'[1]ep fonam'!V15</f>
        <v>7687106182</v>
      </c>
      <c r="J24" s="12">
        <f>+'[1]ep fonam'!W15</f>
        <v>3711760810.0700002</v>
      </c>
      <c r="K24" s="12">
        <f>+'[1]ep fonam'!X15</f>
        <v>2853729158.0700002</v>
      </c>
      <c r="L24" s="12">
        <f>+'[1]ep fonam'!Y15</f>
        <v>654550842.92999995</v>
      </c>
      <c r="M24" s="12">
        <f>+'[1]ep fonam'!Z15</f>
        <v>654550842.92999995</v>
      </c>
    </row>
    <row r="25" spans="1:13" s="24" customFormat="1" ht="62.25" customHeight="1" x14ac:dyDescent="0.3">
      <c r="A25" s="8" t="s">
        <v>46</v>
      </c>
      <c r="B25" s="9" t="s">
        <v>16</v>
      </c>
      <c r="C25" s="9" t="s">
        <v>17</v>
      </c>
      <c r="D25" s="9" t="s">
        <v>18</v>
      </c>
      <c r="E25" s="10" t="s">
        <v>22</v>
      </c>
      <c r="F25" s="23" t="s">
        <v>47</v>
      </c>
      <c r="G25" s="12">
        <f>+'[1]ep fonam'!T16</f>
        <v>150000000</v>
      </c>
      <c r="H25" s="12">
        <f>+'[1]ep fonam'!U16</f>
        <v>0</v>
      </c>
      <c r="I25" s="12">
        <f>+'[1]ep fonam'!V16</f>
        <v>150000000</v>
      </c>
      <c r="J25" s="12">
        <f>+'[1]ep fonam'!W16</f>
        <v>0</v>
      </c>
      <c r="K25" s="12">
        <f>+'[1]ep fonam'!X16</f>
        <v>0</v>
      </c>
      <c r="L25" s="12">
        <f>+'[1]ep fonam'!Y16</f>
        <v>0</v>
      </c>
      <c r="M25" s="12">
        <f>+'[1]ep fonam'!Z16</f>
        <v>0</v>
      </c>
    </row>
    <row r="26" spans="1:13" s="24" customFormat="1" ht="62.25" customHeight="1" x14ac:dyDescent="0.3">
      <c r="A26" s="8" t="s">
        <v>48</v>
      </c>
      <c r="B26" s="9" t="s">
        <v>16</v>
      </c>
      <c r="C26" s="9" t="s">
        <v>17</v>
      </c>
      <c r="D26" s="9" t="s">
        <v>18</v>
      </c>
      <c r="E26" s="10" t="s">
        <v>19</v>
      </c>
      <c r="F26" s="23" t="s">
        <v>49</v>
      </c>
      <c r="G26" s="12">
        <f>+'[1]ep fonam'!T17</f>
        <v>27579330098</v>
      </c>
      <c r="H26" s="12">
        <f>+'[1]ep fonam'!U17</f>
        <v>0</v>
      </c>
      <c r="I26" s="12">
        <f>+'[1]ep fonam'!V17</f>
        <v>27579330098</v>
      </c>
      <c r="J26" s="12">
        <f>+'[1]ep fonam'!W17</f>
        <v>21335475892.880001</v>
      </c>
      <c r="K26" s="12">
        <f>+'[1]ep fonam'!X17</f>
        <v>16060704048.780001</v>
      </c>
      <c r="L26" s="12">
        <f>+'[1]ep fonam'!Y17</f>
        <v>3322358509.1700001</v>
      </c>
      <c r="M26" s="12">
        <f>+'[1]ep fonam'!Z17</f>
        <v>3316736149.1700001</v>
      </c>
    </row>
    <row r="27" spans="1:13" s="7" customFormat="1" ht="22.5" customHeight="1" x14ac:dyDescent="0.3">
      <c r="A27" s="25" t="s">
        <v>50</v>
      </c>
      <c r="B27" s="26"/>
      <c r="C27" s="26"/>
      <c r="D27" s="26"/>
      <c r="E27" s="26"/>
      <c r="F27" s="27"/>
      <c r="G27" s="19">
        <f t="shared" ref="G27:M27" si="3">SUM(G17:G26)</f>
        <v>532206064451</v>
      </c>
      <c r="H27" s="19">
        <f t="shared" si="3"/>
        <v>369679862938</v>
      </c>
      <c r="I27" s="19">
        <f t="shared" si="3"/>
        <v>162526201513</v>
      </c>
      <c r="J27" s="19">
        <f t="shared" si="3"/>
        <v>105728827636.20001</v>
      </c>
      <c r="K27" s="19">
        <f t="shared" si="3"/>
        <v>91804703193.100006</v>
      </c>
      <c r="L27" s="19">
        <f t="shared" si="3"/>
        <v>26457972819.910004</v>
      </c>
      <c r="M27" s="28">
        <f t="shared" si="3"/>
        <v>26426979443.910004</v>
      </c>
    </row>
    <row r="28" spans="1:13" s="4" customFormat="1" ht="22.5" customHeight="1" x14ac:dyDescent="0.35">
      <c r="A28" s="29" t="s">
        <v>51</v>
      </c>
      <c r="B28" s="30"/>
      <c r="C28" s="30"/>
      <c r="D28" s="30"/>
      <c r="E28" s="30"/>
      <c r="F28" s="31"/>
      <c r="G28" s="32">
        <f t="shared" ref="G28:M28" si="4">+G11+G27</f>
        <v>614717629451</v>
      </c>
      <c r="H28" s="32">
        <f t="shared" si="4"/>
        <v>369679862938</v>
      </c>
      <c r="I28" s="32">
        <f t="shared" si="4"/>
        <v>245037766513</v>
      </c>
      <c r="J28" s="32">
        <f t="shared" si="4"/>
        <v>186829401720.20001</v>
      </c>
      <c r="K28" s="32">
        <f t="shared" si="4"/>
        <v>172905277277.10001</v>
      </c>
      <c r="L28" s="32">
        <f t="shared" si="4"/>
        <v>107558546903.91</v>
      </c>
      <c r="M28" s="33">
        <f t="shared" si="4"/>
        <v>107527553527.91</v>
      </c>
    </row>
  </sheetData>
  <mergeCells count="9">
    <mergeCell ref="A15:L15"/>
    <mergeCell ref="A27:F27"/>
    <mergeCell ref="A28:F28"/>
    <mergeCell ref="A1:M3"/>
    <mergeCell ref="A4:M4"/>
    <mergeCell ref="A8:F8"/>
    <mergeCell ref="A10:F10"/>
    <mergeCell ref="A11:F11"/>
    <mergeCell ref="A12:M14"/>
  </mergeCells>
  <pageMargins left="0.7" right="0.7" top="0.75" bottom="0.75" header="0.3" footer="0.3"/>
  <pageSetup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EP FONAM MAYO  2023</vt:lpstr>
      <vt:lpstr>'EP FONAM MAYO 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Lizeth Katheryn Avendaño Herrera</dc:creator>
  <cp:lastModifiedBy>Lizeth Katheryn Avendaño Herrera</cp:lastModifiedBy>
  <dcterms:created xsi:type="dcterms:W3CDTF">2023-06-23T17:33:54Z</dcterms:created>
  <dcterms:modified xsi:type="dcterms:W3CDTF">2023-06-23T17:34:17Z</dcterms:modified>
</cp:coreProperties>
</file>