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ENE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3" l="1"/>
  <c r="L27" i="23"/>
  <c r="K27" i="23"/>
  <c r="J27" i="23"/>
  <c r="H27" i="23"/>
  <c r="G27" i="23"/>
  <c r="I26" i="23"/>
  <c r="I25" i="23"/>
  <c r="I24" i="23"/>
  <c r="I23" i="23"/>
  <c r="I22" i="23"/>
  <c r="I21" i="23"/>
  <c r="I20" i="23"/>
  <c r="I19" i="23"/>
  <c r="I18" i="23"/>
  <c r="I17" i="23"/>
  <c r="M10" i="23"/>
  <c r="L10" i="23"/>
  <c r="K10" i="23"/>
  <c r="J10" i="23"/>
  <c r="G10" i="23"/>
  <c r="I10" i="23" s="1"/>
  <c r="M8" i="23"/>
  <c r="L8" i="23"/>
  <c r="K8" i="23"/>
  <c r="K11" i="23" s="1"/>
  <c r="K28" i="23" s="1"/>
  <c r="J8" i="23"/>
  <c r="J11" i="23" s="1"/>
  <c r="J28" i="23" s="1"/>
  <c r="H8" i="23"/>
  <c r="H11" i="23" s="1"/>
  <c r="H28" i="23" s="1"/>
  <c r="G8" i="23"/>
  <c r="I7" i="23"/>
  <c r="I6" i="23"/>
  <c r="M11" i="23" l="1"/>
  <c r="M28" i="23" s="1"/>
  <c r="G11" i="23"/>
  <c r="G28" i="23" s="1"/>
  <c r="I8" i="23"/>
  <c r="I11" i="23" s="1"/>
  <c r="I27" i="23"/>
  <c r="L11" i="23"/>
  <c r="L28" i="23" s="1"/>
  <c r="I28" i="23" l="1"/>
</calcChain>
</file>

<file path=xl/sharedStrings.xml><?xml version="1.0" encoding="utf-8"?>
<sst xmlns="http://schemas.openxmlformats.org/spreadsheetml/2006/main" count="109" uniqueCount="53">
  <si>
    <t xml:space="preserve">PRESUPUESTO FUNCIONAMIENTO </t>
  </si>
  <si>
    <t>RUBRO</t>
  </si>
  <si>
    <t>FUENTE</t>
  </si>
  <si>
    <t>REC</t>
  </si>
  <si>
    <t>SIT</t>
  </si>
  <si>
    <t>UNIDAD A CARGO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</si>
  <si>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</si>
  <si>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</si>
  <si>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</si>
  <si>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</si>
  <si>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</si>
  <si>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</si>
  <si>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</si>
  <si>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</si>
  <si>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A-03-03-01-010</t>
  </si>
  <si>
    <t>Propios</t>
  </si>
  <si>
    <t>20</t>
  </si>
  <si>
    <t>CSF</t>
  </si>
  <si>
    <t>Autoridad Nacional de Licencias Ambientales - ANLA</t>
  </si>
  <si>
    <t>21</t>
  </si>
  <si>
    <t>Ministerio de Ambiente y Desarrollo Sostenible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</si>
  <si>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</si>
  <si>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</si>
  <si>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</si>
  <si>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</si>
  <si>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</si>
  <si>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PRESUPUESTO INVERSIÓN</t>
  </si>
  <si>
    <t>C-3201-0900-2</t>
  </si>
  <si>
    <t>Nación</t>
  </si>
  <si>
    <t>APOYO A LAS ENTIDADES DEL SECTOR DE AMBIENTE Y DESARROLLO SOSTENIBLE, BENEFICIARIAS DEL FONDO NACIONAL AMBIENTAL NACIONAL - FONAM  NACIONAL-[DISTRIBUCION PREVIO CONCEPTO DNP]</t>
  </si>
  <si>
    <t>C-3201-0900-3</t>
  </si>
  <si>
    <t>FORTALECIMIENTO DE LOS PROCESOS DE LA EVALUACIÓN Y EL SEGUIMIENTO DE LAS LICENCIAS, PERMISOS Y TRAMITES AMBIENTALES EN EL TERRITORIO NACIONAL</t>
  </si>
  <si>
    <t>C-3202-0900-6</t>
  </si>
  <si>
    <t>ADMINISTRACIÓN DE LAS ÁREAS DEL SISTEMA DE PARQUES NACIONALES  NATURALES Y COORDINACIÓN DEL SISTEMA NACIONAL DE ÁREAS PROTEGIDAS.  NACIONAL</t>
  </si>
  <si>
    <t>C-3202-0900-7</t>
  </si>
  <si>
    <t>CONSERVACIÓN DE CUENCAS HIDROGRAFICAS ABASTECEDORAS DE ACUEDUCTOS MUNICIPALES A NIVEL  NACIONAL</t>
  </si>
  <si>
    <t>C-3202-0900-8</t>
  </si>
  <si>
    <t>ADMINISTRACIÓN DE LOS RECURSOS PROVENIENTES DE LA TASA POR USO DE AGUA PARA LA PROTECCIÓN Y RECUPERACIÓN DEL RECURSO HÍDRICO EN  ÁREAS DEL SISTEMA DE PARQUES NACIONALES NATURALES DE COLOMBIA  NACIONAL</t>
  </si>
  <si>
    <t>C-3202-0900-9</t>
  </si>
  <si>
    <t>FORMULACIÓN ADMINISTRACIÓN DE  LOS RECURSOS FONAM PARA EL USO SOSTENIBLE Y PROTECCIÓN DE LAS ESPECIES CITES  NACIONAL</t>
  </si>
  <si>
    <t>C-3299-0900-6</t>
  </si>
  <si>
    <t>FORTALECIMIENTO DE LA GESTION INSTITUCIONAL Y TECNOLOGICA DE LA AUTORIDAD NACIONAL DE LICENCIAS AMBIENTALES EN EL TERRITORIO  NACIONAL</t>
  </si>
  <si>
    <t>TOTAL INVERSIÓN</t>
  </si>
  <si>
    <t>TOTAL FUNCIONAMIENTO + INVERSIÓN FONAM</t>
  </si>
  <si>
    <t>TRANSFERIR A LA AUTORIDAD NACIONAL DE LICENCIAS AMBIENTALES ANLA. ARTÍCULO 96 LEY 633 DE 2000</t>
  </si>
  <si>
    <t>Parques Naturales Nacionales - PNN</t>
  </si>
  <si>
    <t>Paques Naturales Nacionales - PNN</t>
  </si>
  <si>
    <t>SENTENCIAS Y CONCILIACIONES</t>
  </si>
  <si>
    <t>10</t>
  </si>
  <si>
    <t>A-03-10</t>
  </si>
  <si>
    <t xml:space="preserve"> Autoridad Nacional de Licencias Ambientales - ANLA </t>
  </si>
  <si>
    <t xml:space="preserve"> Ministerio de Ambiente y Desarrollo Sostenible </t>
  </si>
  <si>
    <t>FONDO NACIONAL AMBIENTAL - FONAM
EJECUCIÓN PRESUPUESTAL CON CORTE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</si>
</sst>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Malgun Gothic"/>
      <family val="2"/>
    </font>
    <font>
      <sz val="11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00000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readingOrder="1"/>
    </xf>
    <xf numFmtId="43" fontId="6" fillId="3" borderId="1" xfId="1" applyFont="1" applyFill="1" applyBorder="1" applyAlignment="1">
      <alignment horizontal="center" vertical="center" readingOrder="1"/>
    </xf>
    <xf numFmtId="0" fontId="7" fillId="0" borderId="0" xfId="0" applyFont="1"/>
    <xf numFmtId="43" fontId="4" fillId="5" borderId="1" xfId="1" applyFont="1" applyFill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center" vertical="center" readingOrder="1"/>
    </xf>
    <xf numFmtId="43" fontId="9" fillId="3" borderId="1" xfId="1" applyFont="1" applyFill="1" applyBorder="1" applyAlignment="1">
      <alignment horizontal="center" vertical="center" readingOrder="1"/>
    </xf>
    <xf numFmtId="0" fontId="3" fillId="0" borderId="0" xfId="0" applyFont="1" applyAlignment="1">
      <alignment wrapText="1"/>
    </xf>
    <xf numFmtId="43" fontId="3" fillId="0" borderId="0" xfId="1" applyFont="1" applyFill="1" applyBorder="1" applyAlignment="1"/>
    <xf numFmtId="164" fontId="6" fillId="3" borderId="1" xfId="1" applyNumberFormat="1" applyFont="1" applyFill="1" applyBorder="1" applyAlignment="1">
      <alignment horizontal="right" vertical="center" readingOrder="1"/>
    </xf>
    <xf numFmtId="164" fontId="4" fillId="2" borderId="1" xfId="1" applyNumberFormat="1" applyFont="1" applyFill="1" applyBorder="1" applyAlignment="1">
      <alignment horizontal="right" vertical="center" readingOrder="1"/>
    </xf>
    <xf numFmtId="164" fontId="4" fillId="2" borderId="1" xfId="1" applyNumberFormat="1" applyFont="1" applyFill="1" applyBorder="1" applyAlignment="1">
      <alignment horizontal="center" vertical="center" readingOrder="1"/>
    </xf>
    <xf numFmtId="164" fontId="8" fillId="0" borderId="1" xfId="1" applyNumberFormat="1" applyFont="1" applyBorder="1" applyAlignment="1">
      <alignment horizontal="left" vertical="center" readingOrder="1"/>
    </xf>
    <xf numFmtId="164" fontId="8" fillId="0" borderId="1" xfId="1" applyNumberFormat="1" applyFont="1" applyBorder="1" applyAlignment="1">
      <alignment horizontal="right" vertical="center" readingOrder="1"/>
    </xf>
    <xf numFmtId="164" fontId="8" fillId="0" borderId="1" xfId="1" applyNumberFormat="1" applyFont="1" applyFill="1" applyBorder="1" applyAlignment="1">
      <alignment horizontal="center" vertical="center" wrapText="1" readingOrder="1"/>
    </xf>
    <xf numFmtId="164" fontId="2" fillId="4" borderId="3" xfId="1" applyNumberFormat="1" applyFont="1" applyFill="1" applyBorder="1" applyAlignment="1">
      <alignment horizontal="right" vertical="center" wrapText="1" readingOrder="1"/>
    </xf>
    <xf numFmtId="164" fontId="2" fillId="4" borderId="4" xfId="1" applyNumberFormat="1" applyFont="1" applyFill="1" applyBorder="1" applyAlignment="1">
      <alignment horizontal="right" vertical="center" readingOrder="1"/>
    </xf>
    <xf numFmtId="43" fontId="8" fillId="4" borderId="4" xfId="1" applyFont="1" applyFill="1" applyBorder="1" applyAlignment="1">
      <alignment horizontal="right" vertical="center" readingOrder="1"/>
    </xf>
    <xf numFmtId="164" fontId="8" fillId="0" borderId="1" xfId="1" applyNumberFormat="1" applyFont="1" applyBorder="1" applyAlignment="1">
      <alignment vertical="center" readingOrder="1"/>
    </xf>
    <xf numFmtId="164" fontId="8" fillId="0" borderId="1" xfId="1" applyNumberFormat="1" applyFont="1" applyBorder="1" applyAlignment="1">
      <alignment horizontal="center" vertical="center" readingOrder="1"/>
    </xf>
    <xf numFmtId="164" fontId="3" fillId="0" borderId="1" xfId="1" applyNumberFormat="1" applyFont="1" applyFill="1" applyBorder="1" applyAlignment="1"/>
    <xf numFmtId="164" fontId="6" fillId="3" borderId="1" xfId="1" applyNumberFormat="1" applyFont="1" applyFill="1" applyBorder="1" applyAlignment="1">
      <alignment horizontal="center" vertical="center" readingOrder="1"/>
    </xf>
    <xf numFmtId="164" fontId="8" fillId="0" borderId="1" xfId="1" applyNumberFormat="1" applyFont="1" applyBorder="1" applyAlignment="1">
      <alignment horizontal="left" vertical="center" wrapText="1" readingOrder="1"/>
    </xf>
    <xf numFmtId="0" fontId="12" fillId="0" borderId="2" xfId="3" applyFont="1" applyBorder="1" applyAlignment="1">
      <alignment horizontal="left" vertical="center" readingOrder="1"/>
    </xf>
    <xf numFmtId="43" fontId="13" fillId="4" borderId="4" xfId="1" applyFont="1" applyFill="1" applyBorder="1" applyAlignment="1">
      <alignment horizontal="right" vertical="center" readingOrder="1"/>
    </xf>
    <xf numFmtId="0" fontId="12" fillId="0" borderId="2" xfId="3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left" vertical="center" wrapText="1" readingOrder="1"/>
    </xf>
    <xf numFmtId="0" fontId="2" fillId="4" borderId="4" xfId="0" applyFont="1" applyFill="1" applyBorder="1" applyAlignment="1">
      <alignment horizontal="left" vertical="center" readingOrder="1"/>
    </xf>
  </cellXfs>
  <cellStyles count="4">
    <cellStyle name="Millares" xfId="1" builtinId="3"/>
    <cellStyle name="Normal" xfId="0" builtinId="0"/>
    <cellStyle name="Normal 2" xfId="3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25" zoomScale="55" zoomScaleNormal="55" workbookViewId="0">
      <selection activeCell="F24" sqref="F24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13" width="28.5703125" style="10" customWidth="1"/>
    <col min="14" max="15" width="11.42578125" style="1"/>
    <col min="16" max="16" width="13.5703125" style="1" bestFit="1" customWidth="1"/>
    <col min="17" max="18" width="20.7109375" style="1" customWidth="1"/>
    <col min="19" max="20" width="11.42578125" style="1"/>
    <col min="21" max="21" width="19" style="1" customWidth="1"/>
    <col min="22" max="16384" width="11.42578125" style="1"/>
  </cols>
  <sheetData>
    <row r="1" spans="1:22" x14ac:dyDescent="0.3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2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22" s="2" customFormat="1" ht="24" customHeight="1" x14ac:dyDescent="0.3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50</v>
      </c>
      <c r="F6" s="14" t="s">
        <v>44</v>
      </c>
      <c r="G6" s="15">
        <v>80619565000</v>
      </c>
      <c r="H6" s="15">
        <v>0</v>
      </c>
      <c r="I6" s="15">
        <f>+G6-H6</f>
        <v>80619565000</v>
      </c>
      <c r="J6" s="15">
        <v>80619565000</v>
      </c>
      <c r="K6" s="15">
        <v>80619565000</v>
      </c>
      <c r="L6" s="15">
        <v>80619565000</v>
      </c>
      <c r="M6" s="15">
        <v>0</v>
      </c>
      <c r="P6" s="25"/>
    </row>
    <row r="7" spans="1:22" ht="33" x14ac:dyDescent="0.3">
      <c r="A7" s="20" t="s">
        <v>49</v>
      </c>
      <c r="B7" s="21" t="s">
        <v>15</v>
      </c>
      <c r="C7" s="21" t="s">
        <v>19</v>
      </c>
      <c r="D7" s="21" t="s">
        <v>17</v>
      </c>
      <c r="E7" s="16" t="s">
        <v>51</v>
      </c>
      <c r="F7" s="14" t="s">
        <v>47</v>
      </c>
      <c r="G7" s="15">
        <v>500000000</v>
      </c>
      <c r="H7" s="15">
        <v>0</v>
      </c>
      <c r="I7" s="15">
        <f>+G7-H7</f>
        <v>500000000</v>
      </c>
      <c r="J7" s="15">
        <v>0</v>
      </c>
      <c r="K7" s="15">
        <v>0</v>
      </c>
      <c r="L7" s="15">
        <v>0</v>
      </c>
      <c r="M7" s="15">
        <v>0</v>
      </c>
      <c r="P7" s="25"/>
    </row>
    <row r="8" spans="1:22" s="5" customFormat="1" ht="24" customHeight="1" x14ac:dyDescent="0.35">
      <c r="A8" s="32" t="s">
        <v>21</v>
      </c>
      <c r="B8" s="32"/>
      <c r="C8" s="32"/>
      <c r="D8" s="32"/>
      <c r="E8" s="32"/>
      <c r="F8" s="32"/>
      <c r="G8" s="17">
        <f t="shared" ref="G8:M8" si="0">SUM(G6:G7)</f>
        <v>81119565000</v>
      </c>
      <c r="H8" s="17">
        <f t="shared" si="0"/>
        <v>0</v>
      </c>
      <c r="I8" s="17">
        <f t="shared" si="0"/>
        <v>81119565000</v>
      </c>
      <c r="J8" s="17">
        <f t="shared" si="0"/>
        <v>80619565000</v>
      </c>
      <c r="K8" s="17">
        <f t="shared" si="0"/>
        <v>80619565000</v>
      </c>
      <c r="L8" s="17">
        <f t="shared" si="0"/>
        <v>80619565000</v>
      </c>
      <c r="M8" s="17">
        <f t="shared" si="0"/>
        <v>0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19</v>
      </c>
      <c r="D9" s="21" t="s">
        <v>17</v>
      </c>
      <c r="E9" s="16" t="s">
        <v>20</v>
      </c>
      <c r="F9" s="14" t="s">
        <v>23</v>
      </c>
      <c r="G9" s="15">
        <v>1392000000</v>
      </c>
      <c r="H9" s="15">
        <v>0</v>
      </c>
      <c r="I9" s="15">
        <v>956480777</v>
      </c>
      <c r="J9" s="15">
        <v>0</v>
      </c>
      <c r="K9" s="15">
        <v>0</v>
      </c>
      <c r="L9" s="15">
        <v>0</v>
      </c>
      <c r="M9" s="15">
        <v>0</v>
      </c>
      <c r="N9" s="1"/>
      <c r="O9" s="1"/>
      <c r="P9" s="25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3" t="s">
        <v>24</v>
      </c>
      <c r="B10" s="33"/>
      <c r="C10" s="33"/>
      <c r="D10" s="33"/>
      <c r="E10" s="33"/>
      <c r="F10" s="33"/>
      <c r="G10" s="18">
        <f>G9</f>
        <v>1392000000</v>
      </c>
      <c r="H10" s="19">
        <v>0</v>
      </c>
      <c r="I10" s="26">
        <f>G10-H10</f>
        <v>1392000000</v>
      </c>
      <c r="J10" s="26">
        <f>+J9</f>
        <v>0</v>
      </c>
      <c r="K10" s="26">
        <f t="shared" ref="K10:M10" si="1">+K9</f>
        <v>0</v>
      </c>
      <c r="L10" s="26">
        <f t="shared" si="1"/>
        <v>0</v>
      </c>
      <c r="M10" s="26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9" t="s">
        <v>25</v>
      </c>
      <c r="B11" s="29"/>
      <c r="C11" s="29"/>
      <c r="D11" s="29"/>
      <c r="E11" s="29"/>
      <c r="F11" s="29"/>
      <c r="G11" s="11">
        <f>+G8+G10</f>
        <v>82511565000</v>
      </c>
      <c r="H11" s="11">
        <f t="shared" ref="H11:M11" si="2">+H8+H10</f>
        <v>0</v>
      </c>
      <c r="I11" s="11">
        <f t="shared" si="2"/>
        <v>82511565000</v>
      </c>
      <c r="J11" s="11">
        <f>+J8+J10</f>
        <v>80619565000</v>
      </c>
      <c r="K11" s="11">
        <f t="shared" si="2"/>
        <v>80619565000</v>
      </c>
      <c r="L11" s="11">
        <f t="shared" si="2"/>
        <v>80619565000</v>
      </c>
      <c r="M11" s="11">
        <f t="shared" si="2"/>
        <v>0</v>
      </c>
      <c r="N11" s="2"/>
      <c r="O11" s="2"/>
      <c r="P11" s="2"/>
      <c r="Q11" s="1"/>
      <c r="R11" s="2"/>
      <c r="S11" s="2"/>
      <c r="T11" s="1"/>
      <c r="U11" s="1"/>
      <c r="V11" s="1"/>
    </row>
    <row r="12" spans="1:22" ht="19.5" customHeight="1" x14ac:dyDescent="0.35">
      <c r="A12" s="31" t="s">
        <v>52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T12" s="2"/>
      <c r="U12" s="2"/>
      <c r="V12" s="2"/>
    </row>
    <row r="13" spans="1:22" ht="16.5" customHeight="1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22" ht="16.5" customHeigh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22" s="2" customFormat="1" ht="23.25" customHeight="1" x14ac:dyDescent="0.35">
      <c r="A15" s="28" t="s">
        <v>26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6"/>
      <c r="Q15" s="1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7" s="9" customFormat="1" ht="117.75" customHeight="1" x14ac:dyDescent="0.3">
      <c r="A17" s="20" t="s">
        <v>27</v>
      </c>
      <c r="B17" s="21" t="s">
        <v>28</v>
      </c>
      <c r="C17" s="21" t="s">
        <v>48</v>
      </c>
      <c r="D17" s="21" t="s">
        <v>17</v>
      </c>
      <c r="E17" s="16" t="s">
        <v>20</v>
      </c>
      <c r="F17" s="24" t="s">
        <v>29</v>
      </c>
      <c r="G17" s="15">
        <v>369679862938</v>
      </c>
      <c r="H17" s="15">
        <v>369679862938</v>
      </c>
      <c r="I17" s="15">
        <f>+G17-H17</f>
        <v>0</v>
      </c>
      <c r="J17" s="15">
        <v>0</v>
      </c>
      <c r="K17" s="15">
        <v>0</v>
      </c>
      <c r="L17" s="15">
        <v>0</v>
      </c>
      <c r="M17" s="15">
        <v>0</v>
      </c>
      <c r="O17" s="27"/>
      <c r="P17" s="25"/>
      <c r="Q17" s="1"/>
    </row>
    <row r="18" spans="1:17" s="9" customFormat="1" ht="105" customHeight="1" x14ac:dyDescent="0.3">
      <c r="A18" s="20" t="s">
        <v>30</v>
      </c>
      <c r="B18" s="21" t="s">
        <v>28</v>
      </c>
      <c r="C18" s="21">
        <v>20</v>
      </c>
      <c r="D18" s="21" t="s">
        <v>17</v>
      </c>
      <c r="E18" s="16" t="s">
        <v>18</v>
      </c>
      <c r="F18" s="24" t="s">
        <v>31</v>
      </c>
      <c r="G18" s="15">
        <v>29445464006</v>
      </c>
      <c r="H18" s="15">
        <v>0</v>
      </c>
      <c r="I18" s="15">
        <f t="shared" ref="I18:I26" si="3">+G18-H18</f>
        <v>29445464006</v>
      </c>
      <c r="J18" s="15">
        <v>23777361232</v>
      </c>
      <c r="K18" s="15">
        <v>20703274620</v>
      </c>
      <c r="L18" s="15">
        <v>10271782</v>
      </c>
      <c r="M18" s="15">
        <v>9128287</v>
      </c>
      <c r="O18" s="27"/>
      <c r="P18" s="25"/>
      <c r="Q18" s="1"/>
    </row>
    <row r="19" spans="1:17" s="9" customFormat="1" ht="110.25" customHeight="1" x14ac:dyDescent="0.3">
      <c r="A19" s="20" t="s">
        <v>30</v>
      </c>
      <c r="B19" s="21" t="s">
        <v>15</v>
      </c>
      <c r="C19" s="21">
        <v>21</v>
      </c>
      <c r="D19" s="21" t="s">
        <v>17</v>
      </c>
      <c r="E19" s="16" t="s">
        <v>18</v>
      </c>
      <c r="F19" s="24" t="s">
        <v>31</v>
      </c>
      <c r="G19" s="15">
        <v>43072307409</v>
      </c>
      <c r="H19" s="15">
        <v>0</v>
      </c>
      <c r="I19" s="15">
        <f t="shared" si="3"/>
        <v>43072307409</v>
      </c>
      <c r="J19" s="15">
        <v>42639237659</v>
      </c>
      <c r="K19" s="15">
        <v>34062187101</v>
      </c>
      <c r="L19" s="15">
        <v>146651392.02000001</v>
      </c>
      <c r="M19" s="15">
        <v>95781109.019999996</v>
      </c>
      <c r="O19" s="27"/>
      <c r="P19" s="25"/>
      <c r="Q19" s="1"/>
    </row>
    <row r="20" spans="1:17" s="9" customFormat="1" ht="109.5" customHeight="1" x14ac:dyDescent="0.3">
      <c r="A20" s="9" t="s">
        <v>32</v>
      </c>
      <c r="B20" s="21" t="s">
        <v>15</v>
      </c>
      <c r="C20" s="21">
        <v>20</v>
      </c>
      <c r="D20" s="21" t="s">
        <v>17</v>
      </c>
      <c r="E20" s="16" t="s">
        <v>45</v>
      </c>
      <c r="F20" s="24" t="s">
        <v>33</v>
      </c>
      <c r="G20" s="15">
        <v>31502889003</v>
      </c>
      <c r="H20" s="15">
        <v>0</v>
      </c>
      <c r="I20" s="15">
        <f t="shared" si="3"/>
        <v>31502889003</v>
      </c>
      <c r="J20" s="15">
        <v>0</v>
      </c>
      <c r="K20" s="15">
        <v>0</v>
      </c>
      <c r="L20" s="15">
        <v>0</v>
      </c>
      <c r="M20" s="15">
        <v>0</v>
      </c>
      <c r="O20" s="27"/>
      <c r="P20" s="25"/>
      <c r="Q20" s="1"/>
    </row>
    <row r="21" spans="1:17" s="9" customFormat="1" ht="110.25" customHeight="1" x14ac:dyDescent="0.3">
      <c r="A21" s="20" t="s">
        <v>32</v>
      </c>
      <c r="B21" s="21" t="s">
        <v>15</v>
      </c>
      <c r="C21" s="21">
        <v>21</v>
      </c>
      <c r="D21" s="21" t="s">
        <v>17</v>
      </c>
      <c r="E21" s="16" t="s">
        <v>45</v>
      </c>
      <c r="F21" s="24" t="s">
        <v>33</v>
      </c>
      <c r="G21" s="15">
        <v>13626616515</v>
      </c>
      <c r="H21" s="15">
        <v>0</v>
      </c>
      <c r="I21" s="15">
        <f t="shared" si="3"/>
        <v>13626616515</v>
      </c>
      <c r="J21" s="15">
        <v>2112057933.25</v>
      </c>
      <c r="K21" s="15">
        <v>2112057933.25</v>
      </c>
      <c r="L21" s="15">
        <v>0</v>
      </c>
      <c r="M21" s="15">
        <v>0</v>
      </c>
      <c r="O21" s="27"/>
      <c r="P21" s="25"/>
      <c r="Q21" s="1"/>
    </row>
    <row r="22" spans="1:17" s="9" customFormat="1" ht="134.25" customHeight="1" x14ac:dyDescent="0.3">
      <c r="A22" s="20" t="s">
        <v>34</v>
      </c>
      <c r="B22" s="21" t="s">
        <v>15</v>
      </c>
      <c r="C22" s="21" t="s">
        <v>19</v>
      </c>
      <c r="D22" s="21" t="s">
        <v>17</v>
      </c>
      <c r="E22" s="16" t="s">
        <v>46</v>
      </c>
      <c r="F22" s="24" t="s">
        <v>35</v>
      </c>
      <c r="G22" s="15">
        <v>1369300000</v>
      </c>
      <c r="H22" s="15">
        <v>0</v>
      </c>
      <c r="I22" s="15">
        <f t="shared" si="3"/>
        <v>1369300000</v>
      </c>
      <c r="J22" s="15">
        <v>0</v>
      </c>
      <c r="K22" s="15">
        <v>0</v>
      </c>
      <c r="L22" s="15">
        <v>0</v>
      </c>
      <c r="M22" s="15">
        <v>0</v>
      </c>
      <c r="O22" s="27"/>
      <c r="P22" s="25"/>
      <c r="Q22" s="1"/>
    </row>
    <row r="23" spans="1:17" s="9" customFormat="1" ht="122.25" customHeight="1" x14ac:dyDescent="0.3">
      <c r="A23" s="20" t="s">
        <v>36</v>
      </c>
      <c r="B23" s="21" t="s">
        <v>15</v>
      </c>
      <c r="C23" s="21" t="s">
        <v>16</v>
      </c>
      <c r="D23" s="21" t="s">
        <v>17</v>
      </c>
      <c r="E23" s="16" t="s">
        <v>46</v>
      </c>
      <c r="F23" s="24" t="s">
        <v>37</v>
      </c>
      <c r="G23" s="15">
        <v>8093188300</v>
      </c>
      <c r="H23" s="15">
        <v>0</v>
      </c>
      <c r="I23" s="15">
        <f t="shared" si="3"/>
        <v>8093188300</v>
      </c>
      <c r="J23" s="15">
        <v>0</v>
      </c>
      <c r="K23" s="15">
        <v>0</v>
      </c>
      <c r="L23" s="15">
        <v>0</v>
      </c>
      <c r="M23" s="15">
        <v>0</v>
      </c>
      <c r="O23" s="27"/>
      <c r="P23" s="25"/>
      <c r="Q23" s="1"/>
    </row>
    <row r="24" spans="1:17" s="9" customFormat="1" ht="77.25" customHeight="1" x14ac:dyDescent="0.3">
      <c r="A24" s="20" t="s">
        <v>36</v>
      </c>
      <c r="B24" s="21" t="s">
        <v>15</v>
      </c>
      <c r="C24" s="21" t="s">
        <v>19</v>
      </c>
      <c r="D24" s="21" t="s">
        <v>17</v>
      </c>
      <c r="E24" s="16" t="s">
        <v>20</v>
      </c>
      <c r="F24" s="24" t="s">
        <v>37</v>
      </c>
      <c r="G24" s="15">
        <v>7687106182</v>
      </c>
      <c r="H24" s="15">
        <v>0</v>
      </c>
      <c r="I24" s="15">
        <f t="shared" si="3"/>
        <v>7687106182</v>
      </c>
      <c r="J24" s="15">
        <v>620169820</v>
      </c>
      <c r="K24" s="15">
        <v>484071770</v>
      </c>
      <c r="L24" s="15">
        <v>8399996</v>
      </c>
      <c r="M24" s="15">
        <v>8399996</v>
      </c>
      <c r="O24" s="27"/>
      <c r="P24" s="25"/>
      <c r="Q24" s="1"/>
    </row>
    <row r="25" spans="1:17" s="9" customFormat="1" ht="77.25" customHeight="1" x14ac:dyDescent="0.3">
      <c r="A25" s="20" t="s">
        <v>38</v>
      </c>
      <c r="B25" s="21" t="s">
        <v>15</v>
      </c>
      <c r="C25" s="21" t="s">
        <v>16</v>
      </c>
      <c r="D25" s="21" t="s">
        <v>17</v>
      </c>
      <c r="E25" s="16" t="s">
        <v>20</v>
      </c>
      <c r="F25" s="24" t="s">
        <v>39</v>
      </c>
      <c r="G25" s="15">
        <v>150000000</v>
      </c>
      <c r="H25" s="15">
        <v>0</v>
      </c>
      <c r="I25" s="15">
        <f t="shared" si="3"/>
        <v>150000000</v>
      </c>
      <c r="J25" s="15">
        <v>0</v>
      </c>
      <c r="K25" s="15">
        <v>0</v>
      </c>
      <c r="L25" s="15">
        <v>0</v>
      </c>
      <c r="M25" s="15">
        <v>0</v>
      </c>
      <c r="O25" s="27"/>
      <c r="P25" s="25"/>
      <c r="Q25" s="1"/>
    </row>
    <row r="26" spans="1:17" s="9" customFormat="1" ht="92.25" customHeight="1" x14ac:dyDescent="0.3">
      <c r="A26" s="20" t="s">
        <v>40</v>
      </c>
      <c r="B26" s="21" t="s">
        <v>15</v>
      </c>
      <c r="C26" s="21" t="s">
        <v>16</v>
      </c>
      <c r="D26" s="21" t="s">
        <v>17</v>
      </c>
      <c r="E26" s="16" t="s">
        <v>18</v>
      </c>
      <c r="F26" s="24" t="s">
        <v>41</v>
      </c>
      <c r="G26" s="15">
        <v>27579330098</v>
      </c>
      <c r="H26" s="15">
        <v>0</v>
      </c>
      <c r="I26" s="15">
        <f t="shared" si="3"/>
        <v>27579330098</v>
      </c>
      <c r="J26" s="15">
        <v>16422072186</v>
      </c>
      <c r="K26" s="15">
        <v>5242959527</v>
      </c>
      <c r="L26" s="15">
        <v>0</v>
      </c>
      <c r="M26" s="15">
        <v>0</v>
      </c>
      <c r="O26" s="27"/>
      <c r="P26" s="25"/>
      <c r="Q26" s="1"/>
    </row>
    <row r="27" spans="1:17" s="5" customFormat="1" ht="22.5" customHeight="1" x14ac:dyDescent="0.3">
      <c r="A27" s="29" t="s">
        <v>42</v>
      </c>
      <c r="B27" s="29"/>
      <c r="C27" s="29"/>
      <c r="D27" s="29"/>
      <c r="E27" s="29"/>
      <c r="F27" s="29"/>
      <c r="G27" s="11">
        <f t="shared" ref="G27:M27" si="4">SUM(G17:G26)</f>
        <v>532206064451</v>
      </c>
      <c r="H27" s="11">
        <f t="shared" si="4"/>
        <v>369679862938</v>
      </c>
      <c r="I27" s="11">
        <f t="shared" si="4"/>
        <v>162526201513</v>
      </c>
      <c r="J27" s="11">
        <f t="shared" si="4"/>
        <v>85570898830.25</v>
      </c>
      <c r="K27" s="11">
        <f t="shared" si="4"/>
        <v>62604550951.25</v>
      </c>
      <c r="L27" s="11">
        <f t="shared" si="4"/>
        <v>165323170.02000001</v>
      </c>
      <c r="M27" s="23">
        <f t="shared" si="4"/>
        <v>113309392.02</v>
      </c>
    </row>
    <row r="28" spans="1:17" s="2" customFormat="1" ht="22.5" customHeight="1" x14ac:dyDescent="0.35">
      <c r="A28" s="30" t="s">
        <v>43</v>
      </c>
      <c r="B28" s="30"/>
      <c r="C28" s="30"/>
      <c r="D28" s="30"/>
      <c r="E28" s="30"/>
      <c r="F28" s="30"/>
      <c r="G28" s="12">
        <f t="shared" ref="G28:M28" si="5">+G11+G27</f>
        <v>614717629451</v>
      </c>
      <c r="H28" s="12">
        <f t="shared" si="5"/>
        <v>369679862938</v>
      </c>
      <c r="I28" s="12">
        <f t="shared" si="5"/>
        <v>245037766513</v>
      </c>
      <c r="J28" s="12">
        <f t="shared" si="5"/>
        <v>166190463830.25</v>
      </c>
      <c r="K28" s="12">
        <f t="shared" si="5"/>
        <v>143224115951.25</v>
      </c>
      <c r="L28" s="12">
        <f t="shared" si="5"/>
        <v>80784888170.020004</v>
      </c>
      <c r="M28" s="13">
        <f t="shared" si="5"/>
        <v>113309392.02</v>
      </c>
    </row>
    <row r="30" spans="1:17" x14ac:dyDescent="0.3">
      <c r="I30" s="1"/>
      <c r="J30" s="1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2023-02-24T14:54:40Z</dcterms:modified>
</cp:coreProperties>
</file>