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E0F8B9D2-FF08-4640-89CF-92D0D1278A82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ENE" sheetId="11" r:id="rId1"/>
    <sheet name="FEB" sheetId="12" r:id="rId2"/>
    <sheet name="MAR" sheetId="13" r:id="rId3"/>
    <sheet name="ABR" sheetId="14" r:id="rId4"/>
    <sheet name="MAY" sheetId="15" r:id="rId5"/>
    <sheet name="JUN" sheetId="16" r:id="rId6"/>
    <sheet name="JUL" sheetId="17" r:id="rId7"/>
    <sheet name="AGO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7" l="1"/>
  <c r="L28" i="17"/>
  <c r="K28" i="17"/>
  <c r="J28" i="17"/>
  <c r="I28" i="17"/>
  <c r="H28" i="17"/>
  <c r="G28" i="17"/>
  <c r="M10" i="17"/>
  <c r="L10" i="17"/>
  <c r="K10" i="17"/>
  <c r="J10" i="17"/>
  <c r="I10" i="17"/>
  <c r="H10" i="17"/>
  <c r="G10" i="17"/>
  <c r="M8" i="17"/>
  <c r="M11" i="17" s="1"/>
  <c r="M29" i="17" s="1"/>
  <c r="L8" i="17"/>
  <c r="L11" i="17" s="1"/>
  <c r="L29" i="17" s="1"/>
  <c r="K8" i="17"/>
  <c r="J8" i="17"/>
  <c r="I8" i="17"/>
  <c r="H8" i="17"/>
  <c r="G8" i="17"/>
  <c r="M28" i="16"/>
  <c r="L28" i="16"/>
  <c r="K28" i="16"/>
  <c r="J28" i="16"/>
  <c r="I28" i="16"/>
  <c r="H28" i="16"/>
  <c r="G28" i="16"/>
  <c r="M10" i="16"/>
  <c r="L10" i="16"/>
  <c r="L11" i="16" s="1"/>
  <c r="L29" i="16" s="1"/>
  <c r="K10" i="16"/>
  <c r="K11" i="16" s="1"/>
  <c r="K29" i="16" s="1"/>
  <c r="J10" i="16"/>
  <c r="J11" i="16" s="1"/>
  <c r="J29" i="16" s="1"/>
  <c r="I10" i="16"/>
  <c r="I11" i="16" s="1"/>
  <c r="I29" i="16" s="1"/>
  <c r="H10" i="16"/>
  <c r="H11" i="16" s="1"/>
  <c r="H29" i="16" s="1"/>
  <c r="G10" i="16"/>
  <c r="G11" i="16" s="1"/>
  <c r="G29" i="16" s="1"/>
  <c r="M8" i="16"/>
  <c r="L8" i="16"/>
  <c r="K8" i="16"/>
  <c r="J8" i="16"/>
  <c r="I8" i="16"/>
  <c r="H8" i="16"/>
  <c r="G8" i="16"/>
  <c r="M28" i="15"/>
  <c r="L28" i="15"/>
  <c r="K28" i="15"/>
  <c r="J28" i="15"/>
  <c r="I28" i="15"/>
  <c r="H28" i="15"/>
  <c r="G28" i="15"/>
  <c r="G11" i="15"/>
  <c r="M10" i="15"/>
  <c r="M11" i="15" s="1"/>
  <c r="M29" i="15" s="1"/>
  <c r="L10" i="15"/>
  <c r="L11" i="15" s="1"/>
  <c r="L29" i="15" s="1"/>
  <c r="K10" i="15"/>
  <c r="J10" i="15"/>
  <c r="I10" i="15"/>
  <c r="H10" i="15"/>
  <c r="H11" i="15" s="1"/>
  <c r="H29" i="15" s="1"/>
  <c r="G10" i="15"/>
  <c r="M8" i="15"/>
  <c r="L8" i="15"/>
  <c r="K8" i="15"/>
  <c r="J8" i="15"/>
  <c r="I8" i="15"/>
  <c r="H8" i="15"/>
  <c r="G8" i="15"/>
  <c r="M28" i="14"/>
  <c r="L28" i="14"/>
  <c r="K28" i="14"/>
  <c r="J28" i="14"/>
  <c r="I28" i="14"/>
  <c r="H28" i="14"/>
  <c r="G28" i="14"/>
  <c r="M10" i="14"/>
  <c r="L10" i="14"/>
  <c r="L11" i="14" s="1"/>
  <c r="L29" i="14" s="1"/>
  <c r="K10" i="14"/>
  <c r="J10" i="14"/>
  <c r="I10" i="14"/>
  <c r="I11" i="14" s="1"/>
  <c r="I29" i="14" s="1"/>
  <c r="H10" i="14"/>
  <c r="G10" i="14"/>
  <c r="M8" i="14"/>
  <c r="M11" i="14" s="1"/>
  <c r="M29" i="14" s="1"/>
  <c r="L8" i="14"/>
  <c r="K8" i="14"/>
  <c r="J8" i="14"/>
  <c r="I8" i="14"/>
  <c r="H8" i="14"/>
  <c r="G8" i="14"/>
  <c r="M28" i="13"/>
  <c r="L28" i="13"/>
  <c r="K28" i="13"/>
  <c r="J28" i="13"/>
  <c r="I28" i="13"/>
  <c r="H28" i="13"/>
  <c r="G28" i="13"/>
  <c r="M10" i="13"/>
  <c r="M11" i="13" s="1"/>
  <c r="M29" i="13" s="1"/>
  <c r="L10" i="13"/>
  <c r="L11" i="13" s="1"/>
  <c r="L29" i="13" s="1"/>
  <c r="K10" i="13"/>
  <c r="J10" i="13"/>
  <c r="I10" i="13"/>
  <c r="I11" i="13" s="1"/>
  <c r="I29" i="13" s="1"/>
  <c r="H10" i="13"/>
  <c r="H11" i="13" s="1"/>
  <c r="H29" i="13" s="1"/>
  <c r="G10" i="13"/>
  <c r="M8" i="13"/>
  <c r="L8" i="13"/>
  <c r="K8" i="13"/>
  <c r="J8" i="13"/>
  <c r="I8" i="13"/>
  <c r="H8" i="13"/>
  <c r="G8" i="13"/>
  <c r="M28" i="12"/>
  <c r="L28" i="12"/>
  <c r="K28" i="12"/>
  <c r="J28" i="12"/>
  <c r="I28" i="12"/>
  <c r="H28" i="12"/>
  <c r="G28" i="12"/>
  <c r="G11" i="12"/>
  <c r="G29" i="12" s="1"/>
  <c r="M10" i="12"/>
  <c r="L10" i="12"/>
  <c r="K10" i="12"/>
  <c r="K11" i="12" s="1"/>
  <c r="K29" i="12" s="1"/>
  <c r="J10" i="12"/>
  <c r="J11" i="12" s="1"/>
  <c r="J29" i="12" s="1"/>
  <c r="I10" i="12"/>
  <c r="H10" i="12"/>
  <c r="G10" i="12"/>
  <c r="M8" i="12"/>
  <c r="L8" i="12"/>
  <c r="K8" i="12"/>
  <c r="J8" i="12"/>
  <c r="I8" i="12"/>
  <c r="H8" i="12"/>
  <c r="G8" i="12"/>
  <c r="H8" i="11"/>
  <c r="I8" i="11"/>
  <c r="J8" i="11"/>
  <c r="K8" i="11"/>
  <c r="L8" i="11"/>
  <c r="M8" i="11"/>
  <c r="H10" i="11"/>
  <c r="I10" i="11"/>
  <c r="J10" i="11"/>
  <c r="K10" i="11"/>
  <c r="L10" i="11"/>
  <c r="M10" i="11"/>
  <c r="G28" i="11"/>
  <c r="M28" i="11"/>
  <c r="L28" i="11"/>
  <c r="K28" i="11"/>
  <c r="J28" i="11"/>
  <c r="H28" i="11"/>
  <c r="I28" i="11"/>
  <c r="G10" i="11"/>
  <c r="H11" i="11"/>
  <c r="H29" i="11" s="1"/>
  <c r="G8" i="11"/>
  <c r="G11" i="11" s="1"/>
  <c r="G28" i="1"/>
  <c r="G10" i="1"/>
  <c r="H8" i="1"/>
  <c r="H11" i="1" s="1"/>
  <c r="H29" i="1" s="1"/>
  <c r="J8" i="1"/>
  <c r="J11" i="1" s="1"/>
  <c r="J29" i="1" s="1"/>
  <c r="K8" i="1"/>
  <c r="K11" i="1" s="1"/>
  <c r="K29" i="1" s="1"/>
  <c r="L8" i="1"/>
  <c r="L11" i="1" s="1"/>
  <c r="L29" i="1" s="1"/>
  <c r="M8" i="1"/>
  <c r="M11" i="1" s="1"/>
  <c r="I8" i="1"/>
  <c r="I10" i="1"/>
  <c r="M28" i="1"/>
  <c r="L28" i="1"/>
  <c r="K28" i="1"/>
  <c r="J28" i="1"/>
  <c r="I28" i="1"/>
  <c r="H28" i="1"/>
  <c r="G8" i="1"/>
  <c r="G11" i="1" s="1"/>
  <c r="M29" i="1" l="1"/>
  <c r="G29" i="1"/>
  <c r="I11" i="1"/>
  <c r="I29" i="1" s="1"/>
  <c r="G11" i="17"/>
  <c r="G29" i="17" s="1"/>
  <c r="H11" i="17"/>
  <c r="H29" i="17" s="1"/>
  <c r="I11" i="17"/>
  <c r="I29" i="17" s="1"/>
  <c r="J11" i="17"/>
  <c r="J29" i="17" s="1"/>
  <c r="K11" i="17"/>
  <c r="K29" i="17" s="1"/>
  <c r="M11" i="16"/>
  <c r="M29" i="16" s="1"/>
  <c r="G29" i="15"/>
  <c r="I11" i="15"/>
  <c r="I29" i="15" s="1"/>
  <c r="J11" i="15"/>
  <c r="J29" i="15" s="1"/>
  <c r="K11" i="15"/>
  <c r="K29" i="15" s="1"/>
  <c r="H11" i="14"/>
  <c r="H29" i="14" s="1"/>
  <c r="G11" i="14"/>
  <c r="G29" i="14" s="1"/>
  <c r="J11" i="14"/>
  <c r="J29" i="14" s="1"/>
  <c r="K11" i="14"/>
  <c r="K29" i="14" s="1"/>
  <c r="G11" i="13"/>
  <c r="G29" i="13" s="1"/>
  <c r="J11" i="13"/>
  <c r="J29" i="13" s="1"/>
  <c r="K11" i="13"/>
  <c r="K29" i="13" s="1"/>
  <c r="H11" i="12"/>
  <c r="H29" i="12" s="1"/>
  <c r="I11" i="12"/>
  <c r="I29" i="12" s="1"/>
  <c r="L11" i="12"/>
  <c r="L29" i="12" s="1"/>
  <c r="M11" i="12"/>
  <c r="M29" i="12" s="1"/>
  <c r="L11" i="11"/>
  <c r="L29" i="11" s="1"/>
  <c r="M11" i="11"/>
  <c r="M29" i="11" s="1"/>
  <c r="J11" i="11"/>
  <c r="J29" i="11" s="1"/>
  <c r="K11" i="11"/>
  <c r="K29" i="11" s="1"/>
  <c r="G29" i="11"/>
  <c r="I11" i="11"/>
  <c r="I29" i="11" s="1"/>
</calcChain>
</file>

<file path=xl/sharedStrings.xml><?xml version="1.0" encoding="utf-8"?>
<sst xmlns="http://schemas.openxmlformats.org/spreadsheetml/2006/main" count="944" uniqueCount="61">
  <si>
    <t xml:space="preserve">PRESUPUESTO FUNCIONAMIENTO </t>
  </si>
  <si>
    <t>RUBRO</t>
  </si>
  <si>
    <t>FUENTE</t>
  </si>
  <si>
    <t>REC</t>
  </si>
  <si>
    <t>SIT</t>
  </si>
  <si>
    <t>UNIDAD A CARGO</t>
  </si>
  <si>
    <t>DESCRIPCION</t>
  </si>
  <si>
    <t>APR. VIGENTE</t>
  </si>
  <si>
    <t>APR BLOQUEADA</t>
  </si>
  <si>
    <t>APR FINAL</t>
  </si>
  <si>
    <t>CDP</t>
  </si>
  <si>
    <t>COMPROMISO</t>
  </si>
  <si>
    <t>OBLIGACION</t>
  </si>
  <si>
    <t>PAGOS</t>
  </si>
  <si>
    <t>A-03-03-01-010</t>
  </si>
  <si>
    <t>Propios</t>
  </si>
  <si>
    <t>20</t>
  </si>
  <si>
    <t>CSF</t>
  </si>
  <si>
    <t>Autoridad Nacional de Licencias Ambientales - ANLA</t>
  </si>
  <si>
    <t>21</t>
  </si>
  <si>
    <t>Ministerio de Ambiente y Desarrollo Sostenible</t>
  </si>
  <si>
    <t>TOTAL TRANSFERENCIAS CORRIENTES</t>
  </si>
  <si>
    <t>A-08-04-01</t>
  </si>
  <si>
    <t>CUOTA DE FISCALIZACIÓN Y AUDITAJE</t>
  </si>
  <si>
    <t>TOTAL GASTOS POR TRIBUTOS, MULTAS, SANCIONES E INTERESES DE MORA</t>
  </si>
  <si>
    <t>TOTAL FUNCIONAMIENTO</t>
  </si>
  <si>
    <t>PRESUPUESTO INVERSIÓN</t>
  </si>
  <si>
    <t>C-3201-0900-2</t>
  </si>
  <si>
    <t>Nación</t>
  </si>
  <si>
    <t>11</t>
  </si>
  <si>
    <t>APOYO A LAS ENTIDADES DEL SECTOR DE AMBIENTE Y DESARROLLO SOSTENIBLE, BENEFICIARIAS DEL FONDO NACIONAL AMBIENTAL NACIONAL - FONAM  NACIONAL-[DISTRIBUCION PREVIO CONCEPTO DNP]</t>
  </si>
  <si>
    <t>C-3201-0900-3</t>
  </si>
  <si>
    <t>FORTALECIMIENTO DE LOS PROCESOS DE LA EVALUACIÓN Y EL SEGUIMIENTO DE LAS LICENCIAS, PERMISOS Y TRAMITES AMBIENTALES EN EL TERRITORIO NACIONAL</t>
  </si>
  <si>
    <t>C-3202-0900-6</t>
  </si>
  <si>
    <t>ADMINISTRACIÓN DE LAS ÁREAS DEL SISTEMA DE PARQUES NACIONALES  NATURALES Y COORDINACIÓN DEL SISTEMA NACIONAL DE ÁREAS PROTEGIDAS.  NACIONAL</t>
  </si>
  <si>
    <t>C-3202-0900-7</t>
  </si>
  <si>
    <t>CONSERVACIÓN DE CUENCAS HIDROGRAFICAS ABASTECEDORAS DE ACUEDUCTOS MUNICIPALES A NIVEL  NACIONAL</t>
  </si>
  <si>
    <t>C-3202-0900-8</t>
  </si>
  <si>
    <t>ADMINISTRACIÓN DE LOS RECURSOS PROVENIENTES DE LA TASA POR USO DE AGUA PARA LA PROTECCIÓN Y RECUPERACIÓN DEL RECURSO HÍDRICO EN  ÁREAS DEL SISTEMA DE PARQUES NACIONALES NATURALES DE COLOMBIA  NACIONAL</t>
  </si>
  <si>
    <t>C-3202-0900-9</t>
  </si>
  <si>
    <t>FORMULACIÓN ADMINISTRACIÓN DE  LOS RECURSOS FONAM PARA EL USO SOSTENIBLE Y PROTECCIÓN DE LAS ESPECIES CITES  NACIONAL</t>
  </si>
  <si>
    <t>C-3299-0900-6</t>
  </si>
  <si>
    <t>FORTALECIMIENTO DE LA GESTION INSTITUCIONAL Y TECNOLOGICA DE LA AUTORIDAD NACIONAL DE LICENCIAS AMBIENTALES EN EL TERRITORIO  NACIONAL</t>
  </si>
  <si>
    <t>TOTAL INVERSIÓN</t>
  </si>
  <si>
    <t>TOTAL FUNCIONAMIENTO + INVERSIÓN FONAM</t>
  </si>
  <si>
    <t>TRANSFERIR A LA AUTORIDAD NACIONAL DE LICENCIAS AMBIENTALES ANLA. ARTÍCULO 96 LEY 633 DE 2000</t>
  </si>
  <si>
    <t>Parques Naturales Nacionales - PNN</t>
  </si>
  <si>
    <t>Paques Naturales Nacionales - PNN</t>
  </si>
  <si>
    <t>SENTENCIAS Y CONCILIACIONES</t>
  </si>
  <si>
    <t>10</t>
  </si>
  <si>
    <t>FONDO NACIONAL AMBIENTAL - FONAM
EJECUCIÓN PRESUPUESTAL CON CORTE AL 31 DE MARZO 2022</t>
  </si>
  <si>
    <t>A-03-10</t>
  </si>
  <si>
    <t xml:space="preserve"> Autoridad Nacional de Licencias Ambientales - ANLA </t>
  </si>
  <si>
    <t xml:space="preserve"> Ministerio de Ambiente y Desarrollo Sostenible </t>
  </si>
  <si>
    <t>FONDO NACIONAL AMBIENTAL - FONAM
EJECUCIÓN PRESUPUESTAL CON CORTE AL 31 DE ENERO 2022</t>
  </si>
  <si>
    <t>FONDO NACIONAL AMBIENTAL - FONAM
EJECUCIÓN PRESUPUESTAL CON CORTE AL 31 DE MAYO 2022</t>
  </si>
  <si>
    <t>FONDO NACIONAL AMBIENTAL - FONAM
EJECUCIÓN PRESUPUESTAL CON CORTE AL 31 DE JULIO 2022</t>
  </si>
  <si>
    <t>FONDO NACIONAL AMBIENTAL - FONAM
EJECUCIÓN PRESUPUESTAL CON CORTE AL 12 DE AGOSTO 2022</t>
  </si>
  <si>
    <t>FONDO NACIONAL AMBIENTAL - FONAM
EJECUCIÓN PRESUPUESTAL CON CORTE AL 28 DE FEBRERO 2022</t>
  </si>
  <si>
    <t>FONDO NACIONAL AMBIENTAL - FONAM
EJECUCIÓN PRESUPUESTAL CON CORTE AL 30 DE ABRIL 2022</t>
  </si>
  <si>
    <t>FONDO NACIONAL AMBIENTAL - FONAM
EJECUCIÓN PRESUPUESTAL CON CORTE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</si>
</sst>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7" formatCode="[$-1240A]&quot;$&quot;\ #,##0.00;\-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Malgun Gothic"/>
      <family val="2"/>
    </font>
    <font>
      <sz val="11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b/>
      <sz val="11"/>
      <color theme="0"/>
      <name val="Malgun Gothic"/>
      <family val="2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</cellStyleXfs>
  <cellXfs count="32"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readingOrder="1"/>
    </xf>
    <xf numFmtId="43" fontId="6" fillId="3" borderId="1" xfId="1" applyFont="1" applyFill="1" applyBorder="1" applyAlignment="1">
      <alignment horizontal="center" vertical="center" readingOrder="1"/>
    </xf>
    <xf numFmtId="0" fontId="7" fillId="0" borderId="0" xfId="0" applyFont="1"/>
    <xf numFmtId="43" fontId="4" fillId="5" borderId="1" xfId="1" applyFont="1" applyFill="1" applyBorder="1" applyAlignment="1">
      <alignment horizontal="left" vertical="center" readingOrder="1"/>
    </xf>
    <xf numFmtId="0" fontId="9" fillId="3" borderId="1" xfId="0" applyFont="1" applyFill="1" applyBorder="1" applyAlignment="1">
      <alignment horizontal="center" vertical="center" readingOrder="1"/>
    </xf>
    <xf numFmtId="43" fontId="9" fillId="3" borderId="1" xfId="1" applyFont="1" applyFill="1" applyBorder="1" applyAlignment="1">
      <alignment horizontal="center" vertical="center" readingOrder="1"/>
    </xf>
    <xf numFmtId="0" fontId="3" fillId="0" borderId="0" xfId="0" applyFont="1" applyAlignment="1">
      <alignment wrapText="1"/>
    </xf>
    <xf numFmtId="43" fontId="3" fillId="0" borderId="0" xfId="1" applyFont="1" applyFill="1" applyBorder="1" applyAlignment="1"/>
    <xf numFmtId="165" fontId="6" fillId="3" borderId="1" xfId="1" applyNumberFormat="1" applyFont="1" applyFill="1" applyBorder="1" applyAlignment="1">
      <alignment horizontal="right" vertical="center" readingOrder="1"/>
    </xf>
    <xf numFmtId="165" fontId="4" fillId="2" borderId="1" xfId="1" applyNumberFormat="1" applyFont="1" applyFill="1" applyBorder="1" applyAlignment="1">
      <alignment horizontal="right" vertical="center" readingOrder="1"/>
    </xf>
    <xf numFmtId="165" fontId="4" fillId="2" borderId="1" xfId="1" applyNumberFormat="1" applyFont="1" applyFill="1" applyBorder="1" applyAlignment="1">
      <alignment horizontal="center" vertical="center" readingOrder="1"/>
    </xf>
    <xf numFmtId="165" fontId="8" fillId="0" borderId="1" xfId="1" applyNumberFormat="1" applyFont="1" applyBorder="1" applyAlignment="1">
      <alignment horizontal="left" vertical="center" readingOrder="1"/>
    </xf>
    <xf numFmtId="165" fontId="8" fillId="0" borderId="1" xfId="1" applyNumberFormat="1" applyFont="1" applyBorder="1" applyAlignment="1">
      <alignment horizontal="right" vertical="center" readingOrder="1"/>
    </xf>
    <xf numFmtId="165" fontId="8" fillId="0" borderId="1" xfId="1" applyNumberFormat="1" applyFont="1" applyFill="1" applyBorder="1" applyAlignment="1">
      <alignment horizontal="center" vertical="center" wrapText="1" readingOrder="1"/>
    </xf>
    <xf numFmtId="165" fontId="2" fillId="4" borderId="3" xfId="1" applyNumberFormat="1" applyFont="1" applyFill="1" applyBorder="1" applyAlignment="1">
      <alignment horizontal="right" vertical="center" wrapText="1" readingOrder="1"/>
    </xf>
    <xf numFmtId="165" fontId="2" fillId="4" borderId="4" xfId="1" applyNumberFormat="1" applyFont="1" applyFill="1" applyBorder="1" applyAlignment="1">
      <alignment horizontal="right" vertical="center" readingOrder="1"/>
    </xf>
    <xf numFmtId="43" fontId="8" fillId="4" borderId="4" xfId="1" applyFont="1" applyFill="1" applyBorder="1" applyAlignment="1">
      <alignment horizontal="right" vertical="center" readingOrder="1"/>
    </xf>
    <xf numFmtId="165" fontId="8" fillId="0" borderId="1" xfId="1" applyNumberFormat="1" applyFont="1" applyBorder="1" applyAlignment="1">
      <alignment vertical="center" readingOrder="1"/>
    </xf>
    <xf numFmtId="165" fontId="8" fillId="0" borderId="1" xfId="1" applyNumberFormat="1" applyFont="1" applyBorder="1" applyAlignment="1">
      <alignment horizontal="center" vertical="center" readingOrder="1"/>
    </xf>
    <xf numFmtId="165" fontId="3" fillId="0" borderId="1" xfId="1" applyNumberFormat="1" applyFont="1" applyFill="1" applyBorder="1" applyAlignment="1"/>
    <xf numFmtId="165" fontId="6" fillId="3" borderId="1" xfId="1" applyNumberFormat="1" applyFont="1" applyFill="1" applyBorder="1" applyAlignment="1">
      <alignment horizontal="center" vertical="center" readingOrder="1"/>
    </xf>
    <xf numFmtId="167" fontId="11" fillId="0" borderId="2" xfId="0" applyNumberFormat="1" applyFont="1" applyBorder="1" applyAlignment="1">
      <alignment horizontal="right" vertical="center" readingOrder="1"/>
    </xf>
    <xf numFmtId="165" fontId="8" fillId="0" borderId="1" xfId="1" applyNumberFormat="1" applyFont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horizontal="left" vertical="center" readingOrder="1"/>
    </xf>
    <xf numFmtId="0" fontId="4" fillId="2" borderId="1" xfId="0" applyFont="1" applyFill="1" applyBorder="1" applyAlignment="1">
      <alignment horizontal="left" vertical="center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left" vertical="center" wrapText="1" readingOrder="1"/>
    </xf>
    <xf numFmtId="0" fontId="2" fillId="4" borderId="4" xfId="0" applyFont="1" applyFill="1" applyBorder="1" applyAlignment="1">
      <alignment horizontal="left" vertical="center" readingOrder="1"/>
    </xf>
  </cellXfs>
  <cellStyles count="4">
    <cellStyle name="Millares" xfId="1" builtinId="3"/>
    <cellStyle name="Normal" xfId="0" builtinId="0"/>
    <cellStyle name="Normal 2" xfId="3" xr:uid="{8A709F3A-86CB-4DA9-AC4A-93B220E82297}"/>
    <cellStyle name="Porcentual 2" xfId="2" xr:uid="{5CF85B6E-2E42-4A1C-BCC1-F26C8C0B9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2AE2-1DF0-4854-A30E-509C9E2330CF}">
  <dimension ref="A1:V31"/>
  <sheetViews>
    <sheetView zoomScale="70" zoomScaleNormal="70" workbookViewId="0">
      <selection sqref="A1:M3"/>
    </sheetView>
  </sheetViews>
  <sheetFormatPr baseColWidth="10" defaultRowHeight="1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ht="16.5" x14ac:dyDescent="0.3">
      <c r="A1" s="29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ht="16.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2" ht="16.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2" s="2" customFormat="1" ht="24" customHeight="1" x14ac:dyDescent="0.3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0" t="s">
        <v>21</v>
      </c>
      <c r="B8" s="30"/>
      <c r="C8" s="30"/>
      <c r="D8" s="30"/>
      <c r="E8" s="30"/>
      <c r="F8" s="30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0</v>
      </c>
      <c r="K9" s="15">
        <v>0</v>
      </c>
      <c r="L9" s="15">
        <v>0</v>
      </c>
      <c r="M9" s="15">
        <v>0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1" t="s">
        <v>24</v>
      </c>
      <c r="B10" s="31"/>
      <c r="C10" s="31"/>
      <c r="D10" s="31"/>
      <c r="E10" s="31"/>
      <c r="F10" s="31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27" t="s">
        <v>25</v>
      </c>
      <c r="B11" s="27"/>
      <c r="C11" s="27"/>
      <c r="D11" s="27"/>
      <c r="E11" s="27"/>
      <c r="F11" s="27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73225298643</v>
      </c>
      <c r="K11" s="11">
        <f t="shared" si="2"/>
        <v>73225298643</v>
      </c>
      <c r="L11" s="11">
        <f t="shared" si="2"/>
        <v>73225298643</v>
      </c>
      <c r="M11" s="11">
        <f t="shared" si="2"/>
        <v>73225298643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29" t="s">
        <v>54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T12" s="2"/>
      <c r="U12" s="2"/>
      <c r="V12" s="2"/>
    </row>
    <row r="13" spans="1:22" ht="16.5" customHeigh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22" ht="16.5" customHeigh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22" s="2" customFormat="1" ht="23.25" customHeight="1" x14ac:dyDescent="0.35">
      <c r="A15" s="26" t="s">
        <v>26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243800000000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22295294739</v>
      </c>
      <c r="H18" s="15">
        <v>22295294739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15901979263</v>
      </c>
      <c r="K19" s="15">
        <v>15483175662</v>
      </c>
      <c r="L19" s="15">
        <v>0</v>
      </c>
      <c r="M19" s="15">
        <v>0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53036955688</v>
      </c>
      <c r="K20" s="15">
        <v>51497450163</v>
      </c>
      <c r="L20" s="15">
        <v>7689390</v>
      </c>
      <c r="M20" s="15">
        <v>7689390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1803890370.3199999</v>
      </c>
      <c r="K21" s="15">
        <v>1403549351.98</v>
      </c>
      <c r="L21" s="15">
        <v>0</v>
      </c>
      <c r="M21" s="15">
        <v>0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2765502744</v>
      </c>
      <c r="K22" s="15">
        <v>2526240316</v>
      </c>
      <c r="L22" s="15">
        <v>0</v>
      </c>
      <c r="M22" s="15">
        <v>0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0</v>
      </c>
      <c r="M23" s="15">
        <v>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2656699219</v>
      </c>
      <c r="K25" s="15">
        <v>2170638707</v>
      </c>
      <c r="L25" s="15">
        <v>0</v>
      </c>
      <c r="M25" s="15">
        <v>0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/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77000000</v>
      </c>
      <c r="L26" s="15">
        <v>0</v>
      </c>
      <c r="M26" s="15">
        <v>0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14275090430</v>
      </c>
      <c r="K27" s="15">
        <v>9991729315</v>
      </c>
      <c r="L27" s="15">
        <v>0</v>
      </c>
      <c r="M27" s="15">
        <v>0</v>
      </c>
    </row>
    <row r="28" spans="1:13" s="5" customFormat="1" ht="22.5" customHeight="1" x14ac:dyDescent="0.3">
      <c r="A28" s="27" t="s">
        <v>43</v>
      </c>
      <c r="B28" s="27"/>
      <c r="C28" s="27"/>
      <c r="D28" s="27"/>
      <c r="E28" s="27"/>
      <c r="F28" s="27"/>
      <c r="G28" s="11">
        <f>SUM(G17:G27)</f>
        <v>420760717978</v>
      </c>
      <c r="H28" s="11">
        <f t="shared" ref="H28:M28" si="3">SUM(H17:H27)</f>
        <v>266095294739</v>
      </c>
      <c r="I28" s="11">
        <f t="shared" si="3"/>
        <v>154665423239</v>
      </c>
      <c r="J28" s="11">
        <f t="shared" si="3"/>
        <v>96820117714.320007</v>
      </c>
      <c r="K28" s="11">
        <f t="shared" si="3"/>
        <v>89346842557.980011</v>
      </c>
      <c r="L28" s="11">
        <f t="shared" si="3"/>
        <v>7689390</v>
      </c>
      <c r="M28" s="23">
        <f t="shared" si="3"/>
        <v>7689390</v>
      </c>
    </row>
    <row r="29" spans="1:13" s="2" customFormat="1" ht="22.5" customHeight="1" x14ac:dyDescent="0.35">
      <c r="A29" s="28" t="s">
        <v>44</v>
      </c>
      <c r="B29" s="28"/>
      <c r="C29" s="28"/>
      <c r="D29" s="28"/>
      <c r="E29" s="28"/>
      <c r="F29" s="28"/>
      <c r="G29" s="12">
        <f>+G11+G28</f>
        <v>495442497398</v>
      </c>
      <c r="H29" s="12">
        <f t="shared" ref="H29:M29" si="4">+H11+H28</f>
        <v>266095294739</v>
      </c>
      <c r="I29" s="12">
        <f t="shared" si="4"/>
        <v>229347202659</v>
      </c>
      <c r="J29" s="12">
        <f t="shared" si="4"/>
        <v>170045416357.32001</v>
      </c>
      <c r="K29" s="12">
        <f t="shared" si="4"/>
        <v>162572141200.98001</v>
      </c>
      <c r="L29" s="12">
        <f t="shared" si="4"/>
        <v>73232988033</v>
      </c>
      <c r="M29" s="13">
        <f t="shared" si="4"/>
        <v>73232988033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98C8-A31C-4735-BD0C-9630EF2E5D96}">
  <dimension ref="A1:V31"/>
  <sheetViews>
    <sheetView zoomScale="70" zoomScaleNormal="70" workbookViewId="0">
      <selection sqref="A1:M3"/>
    </sheetView>
  </sheetViews>
  <sheetFormatPr baseColWidth="10" defaultRowHeight="1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ht="16.5" x14ac:dyDescent="0.3">
      <c r="A1" s="29" t="s">
        <v>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ht="16.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2" ht="16.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2" s="2" customFormat="1" ht="24" customHeight="1" x14ac:dyDescent="0.3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0" t="s">
        <v>21</v>
      </c>
      <c r="B8" s="30"/>
      <c r="C8" s="30"/>
      <c r="D8" s="30"/>
      <c r="E8" s="30"/>
      <c r="F8" s="30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0</v>
      </c>
      <c r="K9" s="15">
        <v>0</v>
      </c>
      <c r="L9" s="15">
        <v>0</v>
      </c>
      <c r="M9" s="15">
        <v>0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1" t="s">
        <v>24</v>
      </c>
      <c r="B10" s="31"/>
      <c r="C10" s="31"/>
      <c r="D10" s="31"/>
      <c r="E10" s="31"/>
      <c r="F10" s="31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27" t="s">
        <v>25</v>
      </c>
      <c r="B11" s="27"/>
      <c r="C11" s="27"/>
      <c r="D11" s="27"/>
      <c r="E11" s="27"/>
      <c r="F11" s="27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73225298643</v>
      </c>
      <c r="K11" s="11">
        <f t="shared" si="2"/>
        <v>73225298643</v>
      </c>
      <c r="L11" s="11">
        <f t="shared" si="2"/>
        <v>73225298643</v>
      </c>
      <c r="M11" s="11">
        <f t="shared" si="2"/>
        <v>73225298643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29" t="s">
        <v>58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T12" s="2"/>
      <c r="U12" s="2"/>
      <c r="V12" s="2"/>
    </row>
    <row r="13" spans="1:22" ht="16.5" customHeigh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22" ht="16.5" customHeigh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22" s="2" customFormat="1" ht="23.25" customHeight="1" x14ac:dyDescent="0.35">
      <c r="A15" s="26" t="s">
        <v>26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243800000000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22295294739</v>
      </c>
      <c r="H18" s="15">
        <v>22295294739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15930806975</v>
      </c>
      <c r="K19" s="15">
        <v>15504729930</v>
      </c>
      <c r="L19" s="15">
        <v>784036181</v>
      </c>
      <c r="M19" s="15">
        <v>776502655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53074264676</v>
      </c>
      <c r="K20" s="15">
        <v>51970752740</v>
      </c>
      <c r="L20" s="15">
        <v>2398116389</v>
      </c>
      <c r="M20" s="15">
        <v>2337316301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1524820996.3199999</v>
      </c>
      <c r="K21" s="15">
        <v>1524479977.98</v>
      </c>
      <c r="L21" s="15">
        <v>22779600</v>
      </c>
      <c r="M21" s="15">
        <v>22779600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2963720397</v>
      </c>
      <c r="K22" s="15">
        <v>2652889085</v>
      </c>
      <c r="L22" s="15">
        <v>63110288</v>
      </c>
      <c r="M22" s="15">
        <v>62644288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0</v>
      </c>
      <c r="M23" s="15">
        <v>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2764112300</v>
      </c>
      <c r="K25" s="15">
        <v>2452749792</v>
      </c>
      <c r="L25" s="15">
        <v>95097045</v>
      </c>
      <c r="M25" s="15">
        <v>95097045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/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0</v>
      </c>
      <c r="M26" s="15">
        <v>0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15981786041.459999</v>
      </c>
      <c r="K27" s="15">
        <v>12150318516.190001</v>
      </c>
      <c r="L27" s="15">
        <v>558610499</v>
      </c>
      <c r="M27" s="15">
        <v>515864407</v>
      </c>
    </row>
    <row r="28" spans="1:13" s="5" customFormat="1" ht="22.5" customHeight="1" x14ac:dyDescent="0.3">
      <c r="A28" s="27" t="s">
        <v>43</v>
      </c>
      <c r="B28" s="27"/>
      <c r="C28" s="27"/>
      <c r="D28" s="27"/>
      <c r="E28" s="27"/>
      <c r="F28" s="27"/>
      <c r="G28" s="11">
        <f>SUM(G17:G27)</f>
        <v>420760717978</v>
      </c>
      <c r="H28" s="11">
        <f t="shared" ref="H28:M28" si="3">SUM(H17:H27)</f>
        <v>266095294739</v>
      </c>
      <c r="I28" s="11">
        <f t="shared" si="3"/>
        <v>154665423239</v>
      </c>
      <c r="J28" s="11">
        <f t="shared" si="3"/>
        <v>98619511385.779999</v>
      </c>
      <c r="K28" s="11">
        <f t="shared" si="3"/>
        <v>92549192824.169998</v>
      </c>
      <c r="L28" s="11">
        <f t="shared" si="3"/>
        <v>3921750002</v>
      </c>
      <c r="M28" s="23">
        <f t="shared" si="3"/>
        <v>3810204296</v>
      </c>
    </row>
    <row r="29" spans="1:13" s="2" customFormat="1" ht="22.5" customHeight="1" x14ac:dyDescent="0.35">
      <c r="A29" s="28" t="s">
        <v>44</v>
      </c>
      <c r="B29" s="28"/>
      <c r="C29" s="28"/>
      <c r="D29" s="28"/>
      <c r="E29" s="28"/>
      <c r="F29" s="28"/>
      <c r="G29" s="12">
        <f>+G11+G28</f>
        <v>495442497398</v>
      </c>
      <c r="H29" s="12">
        <f t="shared" ref="H29:M29" si="4">+H11+H28</f>
        <v>266095294739</v>
      </c>
      <c r="I29" s="12">
        <f t="shared" si="4"/>
        <v>229347202659</v>
      </c>
      <c r="J29" s="12">
        <f t="shared" si="4"/>
        <v>171844810028.78</v>
      </c>
      <c r="K29" s="12">
        <f t="shared" si="4"/>
        <v>165774491467.16998</v>
      </c>
      <c r="L29" s="12">
        <f t="shared" si="4"/>
        <v>77147048645</v>
      </c>
      <c r="M29" s="13">
        <f t="shared" si="4"/>
        <v>77035502939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61BD-8369-470C-888D-49377C2F0C66}">
  <dimension ref="A1:V31"/>
  <sheetViews>
    <sheetView zoomScale="70" zoomScaleNormal="70" workbookViewId="0">
      <selection sqref="A1:XFD1048576"/>
    </sheetView>
  </sheetViews>
  <sheetFormatPr baseColWidth="10" defaultRowHeight="1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ht="16.5" x14ac:dyDescent="0.3">
      <c r="A1" s="29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ht="16.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2" ht="16.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2" s="2" customFormat="1" ht="24" customHeight="1" x14ac:dyDescent="0.3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0" t="s">
        <v>21</v>
      </c>
      <c r="B8" s="30"/>
      <c r="C8" s="30"/>
      <c r="D8" s="30"/>
      <c r="E8" s="30"/>
      <c r="F8" s="30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0</v>
      </c>
      <c r="L9" s="15">
        <v>0</v>
      </c>
      <c r="M9" s="15">
        <v>0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1" t="s">
        <v>24</v>
      </c>
      <c r="B10" s="31"/>
      <c r="C10" s="31"/>
      <c r="D10" s="31"/>
      <c r="E10" s="31"/>
      <c r="F10" s="31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394589115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27" t="s">
        <v>25</v>
      </c>
      <c r="B11" s="27"/>
      <c r="C11" s="27"/>
      <c r="D11" s="27"/>
      <c r="E11" s="27"/>
      <c r="F11" s="27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73225298643</v>
      </c>
      <c r="L11" s="11">
        <f t="shared" si="2"/>
        <v>73225298643</v>
      </c>
      <c r="M11" s="11">
        <f t="shared" si="2"/>
        <v>73225298643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x14ac:dyDescent="0.35">
      <c r="A12" s="29" t="s">
        <v>50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T12" s="2"/>
      <c r="U12" s="2"/>
      <c r="V12" s="2"/>
    </row>
    <row r="13" spans="1:22" ht="16.5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22" ht="16.5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22" s="2" customFormat="1" ht="23.25" customHeight="1" x14ac:dyDescent="0.35">
      <c r="A15" s="26" t="s">
        <v>26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243800000000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22295294739</v>
      </c>
      <c r="H18" s="15">
        <v>9812210066</v>
      </c>
      <c r="I18" s="15">
        <v>12483084673</v>
      </c>
      <c r="J18" s="15">
        <v>12483084673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17114569139</v>
      </c>
      <c r="K19" s="15">
        <v>15533281903</v>
      </c>
      <c r="L19" s="15">
        <v>2234270239</v>
      </c>
      <c r="M19" s="15">
        <v>2232779546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53141532437</v>
      </c>
      <c r="K20" s="15">
        <v>52231861810</v>
      </c>
      <c r="L20" s="15">
        <v>7111203938</v>
      </c>
      <c r="M20" s="15">
        <v>7087073375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2368842305.1900001</v>
      </c>
      <c r="K21" s="15">
        <v>2024029819.98</v>
      </c>
      <c r="L21" s="15">
        <v>961515600</v>
      </c>
      <c r="M21" s="15">
        <v>961515600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3562637651.6999998</v>
      </c>
      <c r="K22" s="15">
        <v>2711062577</v>
      </c>
      <c r="L22" s="15">
        <v>306050100.37</v>
      </c>
      <c r="M22" s="15">
        <v>306050100.37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2896111300</v>
      </c>
      <c r="K25" s="15">
        <v>2554198550</v>
      </c>
      <c r="L25" s="15">
        <v>326938963.63</v>
      </c>
      <c r="M25" s="15">
        <v>326938963.63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/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10033333</v>
      </c>
      <c r="M26" s="15">
        <v>3033333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15759040025.459999</v>
      </c>
      <c r="K27" s="15">
        <v>12177497236.190001</v>
      </c>
      <c r="L27" s="15">
        <v>1477428685.5899999</v>
      </c>
      <c r="M27" s="15">
        <v>1452738751</v>
      </c>
    </row>
    <row r="28" spans="1:13" s="5" customFormat="1" ht="22.5" customHeight="1" x14ac:dyDescent="0.3">
      <c r="A28" s="27" t="s">
        <v>43</v>
      </c>
      <c r="B28" s="27"/>
      <c r="C28" s="27"/>
      <c r="D28" s="27"/>
      <c r="E28" s="27"/>
      <c r="F28" s="27"/>
      <c r="G28" s="11">
        <f>SUM(G17:G27)</f>
        <v>420760717978</v>
      </c>
      <c r="H28" s="11">
        <f t="shared" ref="H28:M28" si="3">SUM(H17:H27)</f>
        <v>253612210066</v>
      </c>
      <c r="I28" s="11">
        <f t="shared" si="3"/>
        <v>167148507912</v>
      </c>
      <c r="J28" s="11">
        <f t="shared" si="3"/>
        <v>113705817531.35001</v>
      </c>
      <c r="K28" s="11">
        <f t="shared" si="3"/>
        <v>93525204679.169998</v>
      </c>
      <c r="L28" s="11">
        <f t="shared" si="3"/>
        <v>13372440859.59</v>
      </c>
      <c r="M28" s="23">
        <f t="shared" si="3"/>
        <v>13315129669</v>
      </c>
    </row>
    <row r="29" spans="1:13" s="2" customFormat="1" ht="22.5" customHeight="1" x14ac:dyDescent="0.35">
      <c r="A29" s="28" t="s">
        <v>44</v>
      </c>
      <c r="B29" s="28"/>
      <c r="C29" s="28"/>
      <c r="D29" s="28"/>
      <c r="E29" s="28"/>
      <c r="F29" s="28"/>
      <c r="G29" s="12">
        <f>+G11+G28</f>
        <v>495442497398</v>
      </c>
      <c r="H29" s="12">
        <f t="shared" ref="H29:M29" si="4">+H11+H28</f>
        <v>253612210066</v>
      </c>
      <c r="I29" s="12">
        <f t="shared" si="4"/>
        <v>241830287332</v>
      </c>
      <c r="J29" s="12">
        <f t="shared" si="4"/>
        <v>187325705289.35001</v>
      </c>
      <c r="K29" s="12">
        <f t="shared" si="4"/>
        <v>166750503322.16998</v>
      </c>
      <c r="L29" s="12">
        <f t="shared" si="4"/>
        <v>86597739502.589996</v>
      </c>
      <c r="M29" s="13">
        <f t="shared" si="4"/>
        <v>86540428312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31E3-3F80-49D7-A7C6-350239833C02}">
  <dimension ref="A1:V31"/>
  <sheetViews>
    <sheetView zoomScale="70" zoomScaleNormal="70" workbookViewId="0">
      <selection sqref="A1:M3"/>
    </sheetView>
  </sheetViews>
  <sheetFormatPr baseColWidth="10" defaultRowHeight="1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ht="16.5" x14ac:dyDescent="0.3">
      <c r="A1" s="29" t="s">
        <v>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ht="16.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2" ht="16.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2" s="2" customFormat="1" ht="24" customHeight="1" x14ac:dyDescent="0.3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0" t="s">
        <v>21</v>
      </c>
      <c r="B8" s="30"/>
      <c r="C8" s="30"/>
      <c r="D8" s="30"/>
      <c r="E8" s="30"/>
      <c r="F8" s="30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394569115</v>
      </c>
      <c r="L9" s="15">
        <v>0</v>
      </c>
      <c r="M9" s="15">
        <v>0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1" t="s">
        <v>24</v>
      </c>
      <c r="B10" s="31"/>
      <c r="C10" s="31"/>
      <c r="D10" s="31"/>
      <c r="E10" s="31"/>
      <c r="F10" s="31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394589115</v>
      </c>
      <c r="K10" s="18">
        <f t="shared" si="1"/>
        <v>394569115</v>
      </c>
      <c r="L10" s="18">
        <f t="shared" si="1"/>
        <v>0</v>
      </c>
      <c r="M10" s="1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27" t="s">
        <v>25</v>
      </c>
      <c r="B11" s="27"/>
      <c r="C11" s="27"/>
      <c r="D11" s="27"/>
      <c r="E11" s="27"/>
      <c r="F11" s="27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73619867758</v>
      </c>
      <c r="L11" s="11">
        <f t="shared" si="2"/>
        <v>73225298643</v>
      </c>
      <c r="M11" s="11">
        <f t="shared" si="2"/>
        <v>73225298643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29" t="s">
        <v>59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T12" s="2"/>
      <c r="U12" s="2"/>
      <c r="V12" s="2"/>
    </row>
    <row r="13" spans="1:22" ht="16.5" customHeigh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22" ht="16.5" customHeigh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22" s="2" customFormat="1" ht="23.25" customHeight="1" x14ac:dyDescent="0.35">
      <c r="A15" s="26" t="s">
        <v>26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233630366578</v>
      </c>
      <c r="I17" s="15">
        <v>10169633422</v>
      </c>
      <c r="J17" s="15">
        <v>10169633422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9812210066</v>
      </c>
      <c r="H18" s="15">
        <v>0</v>
      </c>
      <c r="I18" s="15">
        <v>9812210066</v>
      </c>
      <c r="J18" s="15">
        <v>9812210066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17332995518</v>
      </c>
      <c r="K19" s="15">
        <v>15955794974</v>
      </c>
      <c r="L19" s="15">
        <v>3847554026</v>
      </c>
      <c r="M19" s="15">
        <v>3830557636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53122066092</v>
      </c>
      <c r="K20" s="15">
        <v>52747069482</v>
      </c>
      <c r="L20" s="15">
        <v>11745696191</v>
      </c>
      <c r="M20" s="15">
        <v>11728042628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3973435566.1900001</v>
      </c>
      <c r="K21" s="15">
        <v>2240008290.8499999</v>
      </c>
      <c r="L21" s="15">
        <v>1014165595</v>
      </c>
      <c r="M21" s="15">
        <v>1014165595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6354682078.9899998</v>
      </c>
      <c r="K22" s="15">
        <v>3438898811</v>
      </c>
      <c r="L22" s="15">
        <v>578506479.88999999</v>
      </c>
      <c r="M22" s="15">
        <v>578506479.88999999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3734865876.3499999</v>
      </c>
      <c r="K25" s="15">
        <v>2647636409</v>
      </c>
      <c r="L25" s="15">
        <v>855478707.74000001</v>
      </c>
      <c r="M25" s="15">
        <v>855478707.74000001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/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17033333</v>
      </c>
      <c r="M26" s="15">
        <v>17033333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20909040026.459999</v>
      </c>
      <c r="K27" s="15">
        <v>12187146256.190001</v>
      </c>
      <c r="L27" s="15">
        <v>2373955547.5900002</v>
      </c>
      <c r="M27" s="15">
        <v>2364503323.5900002</v>
      </c>
    </row>
    <row r="28" spans="1:13" s="5" customFormat="1" ht="22.5" customHeight="1" x14ac:dyDescent="0.3">
      <c r="A28" s="27" t="s">
        <v>43</v>
      </c>
      <c r="B28" s="27"/>
      <c r="C28" s="27"/>
      <c r="D28" s="27"/>
      <c r="E28" s="27"/>
      <c r="F28" s="27"/>
      <c r="G28" s="11">
        <f>SUM(G17:G27)</f>
        <v>408277633305</v>
      </c>
      <c r="H28" s="11">
        <f t="shared" ref="H28:M28" si="3">SUM(H17:H27)</f>
        <v>233630366578</v>
      </c>
      <c r="I28" s="11">
        <f t="shared" si="3"/>
        <v>174647266727</v>
      </c>
      <c r="J28" s="11">
        <f t="shared" si="3"/>
        <v>131788928645.99002</v>
      </c>
      <c r="K28" s="11">
        <f t="shared" si="3"/>
        <v>95509827006.040009</v>
      </c>
      <c r="L28" s="11">
        <f t="shared" si="3"/>
        <v>21377389880.220001</v>
      </c>
      <c r="M28" s="23">
        <f t="shared" si="3"/>
        <v>21333287703.220001</v>
      </c>
    </row>
    <row r="29" spans="1:13" s="2" customFormat="1" ht="22.5" customHeight="1" x14ac:dyDescent="0.35">
      <c r="A29" s="28" t="s">
        <v>44</v>
      </c>
      <c r="B29" s="28"/>
      <c r="C29" s="28"/>
      <c r="D29" s="28"/>
      <c r="E29" s="28"/>
      <c r="F29" s="28"/>
      <c r="G29" s="12">
        <f>+G11+G28</f>
        <v>482959412725</v>
      </c>
      <c r="H29" s="12">
        <f t="shared" ref="H29:M29" si="4">+H11+H28</f>
        <v>233630366578</v>
      </c>
      <c r="I29" s="12">
        <f t="shared" si="4"/>
        <v>249329046147</v>
      </c>
      <c r="J29" s="12">
        <f t="shared" si="4"/>
        <v>205408816403.99002</v>
      </c>
      <c r="K29" s="12">
        <f t="shared" si="4"/>
        <v>169129694764.04001</v>
      </c>
      <c r="L29" s="12">
        <f t="shared" si="4"/>
        <v>94602688523.220001</v>
      </c>
      <c r="M29" s="13">
        <f t="shared" si="4"/>
        <v>94558586346.220001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C2D0-AEC4-420D-A119-72E8C8C138FD}">
  <dimension ref="A1:V31"/>
  <sheetViews>
    <sheetView zoomScale="70" zoomScaleNormal="70" workbookViewId="0">
      <selection sqref="A1:M3"/>
    </sheetView>
  </sheetViews>
  <sheetFormatPr baseColWidth="10" defaultRowHeight="1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ht="16.5" x14ac:dyDescent="0.3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ht="16.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2" ht="16.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2" s="2" customFormat="1" ht="24" customHeight="1" x14ac:dyDescent="0.3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0" t="s">
        <v>21</v>
      </c>
      <c r="B8" s="30"/>
      <c r="C8" s="30"/>
      <c r="D8" s="30"/>
      <c r="E8" s="30"/>
      <c r="F8" s="30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1" t="s">
        <v>24</v>
      </c>
      <c r="B10" s="31"/>
      <c r="C10" s="31"/>
      <c r="D10" s="31"/>
      <c r="E10" s="31"/>
      <c r="F10" s="31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394589115</v>
      </c>
      <c r="K10" s="18">
        <f t="shared" si="1"/>
        <v>394569115</v>
      </c>
      <c r="L10" s="18">
        <f t="shared" si="1"/>
        <v>394569115</v>
      </c>
      <c r="M10" s="18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27" t="s">
        <v>25</v>
      </c>
      <c r="B11" s="27"/>
      <c r="C11" s="27"/>
      <c r="D11" s="27"/>
      <c r="E11" s="27"/>
      <c r="F11" s="27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73619867758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29" t="s">
        <v>55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T12" s="2"/>
      <c r="U12" s="2"/>
      <c r="V12" s="2"/>
    </row>
    <row r="13" spans="1:22" ht="16.5" customHeigh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22" ht="16.5" customHeigh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22" s="2" customFormat="1" ht="23.25" customHeight="1" x14ac:dyDescent="0.35">
      <c r="A15" s="26" t="s">
        <v>26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243800000000</v>
      </c>
      <c r="H17" s="15">
        <v>221645408798</v>
      </c>
      <c r="I17" s="15">
        <v>22154591202</v>
      </c>
      <c r="J17" s="15">
        <v>22154591202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9812210066</v>
      </c>
      <c r="H18" s="15">
        <v>0</v>
      </c>
      <c r="I18" s="15">
        <v>9812210066</v>
      </c>
      <c r="J18" s="15">
        <v>9812210066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17862442667</v>
      </c>
      <c r="K19" s="15">
        <v>16648773150</v>
      </c>
      <c r="L19" s="15">
        <v>5402178301</v>
      </c>
      <c r="M19" s="15">
        <v>5396953646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53141387119</v>
      </c>
      <c r="K20" s="15">
        <v>52733741588</v>
      </c>
      <c r="L20" s="15">
        <v>16365542802</v>
      </c>
      <c r="M20" s="15">
        <v>16335520487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4337413372.8800001</v>
      </c>
      <c r="K21" s="15">
        <v>2583928060.54</v>
      </c>
      <c r="L21" s="15">
        <v>1842777230</v>
      </c>
      <c r="M21" s="15">
        <v>1841943305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6367320406.9899998</v>
      </c>
      <c r="K22" s="15">
        <v>3590191650.1399999</v>
      </c>
      <c r="L22" s="15">
        <v>880636514.88999999</v>
      </c>
      <c r="M22" s="15">
        <v>880636514.88999999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6197059043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0</v>
      </c>
      <c r="K24" s="15">
        <v>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3740123055.3499999</v>
      </c>
      <c r="K25" s="15">
        <v>2701930975</v>
      </c>
      <c r="L25" s="15">
        <v>1083397776.71</v>
      </c>
      <c r="M25" s="15">
        <v>1083397776.71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/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17033333</v>
      </c>
      <c r="M26" s="15">
        <v>17033333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21087040026.459999</v>
      </c>
      <c r="K27" s="15">
        <v>15851164409.370001</v>
      </c>
      <c r="L27" s="15">
        <v>3998662904.75</v>
      </c>
      <c r="M27" s="15">
        <v>3998662904.75</v>
      </c>
    </row>
    <row r="28" spans="1:13" s="5" customFormat="1" ht="22.5" customHeight="1" x14ac:dyDescent="0.3">
      <c r="A28" s="27" t="s">
        <v>43</v>
      </c>
      <c r="B28" s="27"/>
      <c r="C28" s="27"/>
      <c r="D28" s="27"/>
      <c r="E28" s="27"/>
      <c r="F28" s="27"/>
      <c r="G28" s="11">
        <f>SUM(G17:G27)</f>
        <v>408277633305</v>
      </c>
      <c r="H28" s="11">
        <f t="shared" ref="H28:M28" si="3">SUM(H17:H27)</f>
        <v>221645408798</v>
      </c>
      <c r="I28" s="11">
        <f t="shared" si="3"/>
        <v>186632224507</v>
      </c>
      <c r="J28" s="11">
        <f t="shared" si="3"/>
        <v>144882527915.68002</v>
      </c>
      <c r="K28" s="11">
        <f t="shared" si="3"/>
        <v>100403002616.04999</v>
      </c>
      <c r="L28" s="11">
        <f t="shared" si="3"/>
        <v>30535228862.349998</v>
      </c>
      <c r="M28" s="23">
        <f t="shared" si="3"/>
        <v>30499147967.349998</v>
      </c>
    </row>
    <row r="29" spans="1:13" s="2" customFormat="1" ht="22.5" customHeight="1" x14ac:dyDescent="0.35">
      <c r="A29" s="28" t="s">
        <v>44</v>
      </c>
      <c r="B29" s="28"/>
      <c r="C29" s="28"/>
      <c r="D29" s="28"/>
      <c r="E29" s="28"/>
      <c r="F29" s="28"/>
      <c r="G29" s="12">
        <f>+G11+G28</f>
        <v>482959412725</v>
      </c>
      <c r="H29" s="12">
        <f t="shared" ref="H29:M29" si="4">+H11+H28</f>
        <v>221645408798</v>
      </c>
      <c r="I29" s="12">
        <f t="shared" si="4"/>
        <v>261314003927</v>
      </c>
      <c r="J29" s="12">
        <f t="shared" si="4"/>
        <v>218502415673.68002</v>
      </c>
      <c r="K29" s="12">
        <f t="shared" si="4"/>
        <v>174022870374.04999</v>
      </c>
      <c r="L29" s="12">
        <f t="shared" si="4"/>
        <v>104155096620.35001</v>
      </c>
      <c r="M29" s="13">
        <f t="shared" si="4"/>
        <v>104119015725.35001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72DD-BF63-40C3-8E81-5BDF3EF96B22}">
  <dimension ref="A1:V31"/>
  <sheetViews>
    <sheetView zoomScale="70" zoomScaleNormal="70" workbookViewId="0">
      <selection sqref="A1:M3"/>
    </sheetView>
  </sheetViews>
  <sheetFormatPr baseColWidth="10" defaultRowHeight="1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ht="16.5" x14ac:dyDescent="0.3">
      <c r="A1" s="29" t="s">
        <v>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ht="16.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2" ht="16.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2" s="2" customFormat="1" ht="24" customHeight="1" x14ac:dyDescent="0.3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0" t="s">
        <v>21</v>
      </c>
      <c r="B8" s="30"/>
      <c r="C8" s="30"/>
      <c r="D8" s="30"/>
      <c r="E8" s="30"/>
      <c r="F8" s="30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1" t="s">
        <v>24</v>
      </c>
      <c r="B10" s="31"/>
      <c r="C10" s="31"/>
      <c r="D10" s="31"/>
      <c r="E10" s="31"/>
      <c r="F10" s="31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394589115</v>
      </c>
      <c r="K10" s="18">
        <f t="shared" si="1"/>
        <v>394569115</v>
      </c>
      <c r="L10" s="18">
        <f t="shared" si="1"/>
        <v>394569115</v>
      </c>
      <c r="M10" s="18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27" t="s">
        <v>25</v>
      </c>
      <c r="B11" s="27"/>
      <c r="C11" s="27"/>
      <c r="D11" s="27"/>
      <c r="E11" s="27"/>
      <c r="F11" s="27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73619867758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29" t="s">
        <v>60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T12" s="2"/>
      <c r="U12" s="2"/>
      <c r="V12" s="2"/>
    </row>
    <row r="13" spans="1:22" ht="16.5" customHeigh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22" ht="16.5" customHeigh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22" s="2" customFormat="1" ht="23.25" customHeight="1" x14ac:dyDescent="0.35">
      <c r="A15" s="26" t="s">
        <v>26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221645408798</v>
      </c>
      <c r="H17" s="15">
        <v>184261000034</v>
      </c>
      <c r="I17" s="15">
        <v>37384408764</v>
      </c>
      <c r="J17" s="15">
        <v>37384408764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700000000</v>
      </c>
      <c r="H18" s="15">
        <v>0</v>
      </c>
      <c r="I18" s="15">
        <v>700000000</v>
      </c>
      <c r="J18" s="15">
        <v>700000000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18818961320</v>
      </c>
      <c r="K19" s="15">
        <v>16824725360</v>
      </c>
      <c r="L19" s="15">
        <v>7121955959</v>
      </c>
      <c r="M19" s="15">
        <v>7058483430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52997793570</v>
      </c>
      <c r="K20" s="15">
        <v>52765002905</v>
      </c>
      <c r="L20" s="15">
        <v>21193895668.900002</v>
      </c>
      <c r="M20" s="15">
        <v>21041708771.900002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5449897482.54</v>
      </c>
      <c r="K21" s="15">
        <v>3069569795.54</v>
      </c>
      <c r="L21" s="15">
        <v>2140942745.98</v>
      </c>
      <c r="M21" s="15">
        <v>2140942745.98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6344187610.9899998</v>
      </c>
      <c r="K22" s="15">
        <v>3738672631.1399999</v>
      </c>
      <c r="L22" s="15">
        <v>1180008776.01</v>
      </c>
      <c r="M22" s="15">
        <v>1180008776.01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3780000000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67200000</v>
      </c>
      <c r="K24" s="15">
        <v>1772010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3816538255.3499999</v>
      </c>
      <c r="K25" s="15">
        <v>2810848775</v>
      </c>
      <c r="L25" s="15">
        <v>1345495088.3299999</v>
      </c>
      <c r="M25" s="15">
        <v>1345495088.3299999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/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31033333</v>
      </c>
      <c r="M26" s="15">
        <v>31033333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21005048847.119999</v>
      </c>
      <c r="K27" s="15">
        <v>18654299646.299999</v>
      </c>
      <c r="L27" s="15">
        <v>4970375036.46</v>
      </c>
      <c r="M27" s="15">
        <v>4963214036.46</v>
      </c>
    </row>
    <row r="28" spans="1:13" s="5" customFormat="1" ht="22.5" customHeight="1" x14ac:dyDescent="0.3">
      <c r="A28" s="27" t="s">
        <v>43</v>
      </c>
      <c r="B28" s="27"/>
      <c r="C28" s="27"/>
      <c r="D28" s="27"/>
      <c r="E28" s="27"/>
      <c r="F28" s="27"/>
      <c r="G28" s="11">
        <f>SUM(G17:G27)</f>
        <v>377010832037</v>
      </c>
      <c r="H28" s="11">
        <f t="shared" ref="H28:M28" si="3">SUM(H17:H27)</f>
        <v>184261000034</v>
      </c>
      <c r="I28" s="11">
        <f t="shared" si="3"/>
        <v>192749832003</v>
      </c>
      <c r="J28" s="11">
        <f t="shared" si="3"/>
        <v>152964035850</v>
      </c>
      <c r="K28" s="11">
        <f t="shared" si="3"/>
        <v>101741104862.98</v>
      </c>
      <c r="L28" s="11">
        <f t="shared" si="3"/>
        <v>38928706607.68</v>
      </c>
      <c r="M28" s="23">
        <f t="shared" si="3"/>
        <v>38705886181.68</v>
      </c>
    </row>
    <row r="29" spans="1:13" s="2" customFormat="1" ht="22.5" customHeight="1" x14ac:dyDescent="0.35">
      <c r="A29" s="28" t="s">
        <v>44</v>
      </c>
      <c r="B29" s="28"/>
      <c r="C29" s="28"/>
      <c r="D29" s="28"/>
      <c r="E29" s="28"/>
      <c r="F29" s="28"/>
      <c r="G29" s="12">
        <f>+G11+G28</f>
        <v>451692611457</v>
      </c>
      <c r="H29" s="12">
        <f t="shared" ref="H29:M29" si="4">+H11+H28</f>
        <v>184261000034</v>
      </c>
      <c r="I29" s="12">
        <f t="shared" si="4"/>
        <v>267431611423</v>
      </c>
      <c r="J29" s="12">
        <f t="shared" si="4"/>
        <v>226583923608</v>
      </c>
      <c r="K29" s="12">
        <f t="shared" si="4"/>
        <v>175360972620.97998</v>
      </c>
      <c r="L29" s="12">
        <f t="shared" si="4"/>
        <v>112548574365.67999</v>
      </c>
      <c r="M29" s="13">
        <f t="shared" si="4"/>
        <v>112325753939.67999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9BF4-2B4F-427B-BE5B-1A3458BE8CD9}">
  <dimension ref="A1:V31"/>
  <sheetViews>
    <sheetView zoomScale="70" zoomScaleNormal="70" workbookViewId="0">
      <selection sqref="A1:M3"/>
    </sheetView>
  </sheetViews>
  <sheetFormatPr baseColWidth="10" defaultRowHeight="1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ht="16.5" x14ac:dyDescent="0.3">
      <c r="A1" s="29" t="s">
        <v>56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ht="16.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2" ht="16.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2" s="2" customFormat="1" ht="24" customHeight="1" x14ac:dyDescent="0.3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0" t="s">
        <v>21</v>
      </c>
      <c r="B8" s="30"/>
      <c r="C8" s="30"/>
      <c r="D8" s="30"/>
      <c r="E8" s="30"/>
      <c r="F8" s="30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1" t="s">
        <v>24</v>
      </c>
      <c r="B10" s="31"/>
      <c r="C10" s="31"/>
      <c r="D10" s="31"/>
      <c r="E10" s="31"/>
      <c r="F10" s="31"/>
      <c r="G10" s="18">
        <f>G9</f>
        <v>956480777</v>
      </c>
      <c r="H10" s="18">
        <f t="shared" ref="H10:M10" si="1">H9</f>
        <v>0</v>
      </c>
      <c r="I10" s="18">
        <f t="shared" si="1"/>
        <v>956480777</v>
      </c>
      <c r="J10" s="18">
        <f t="shared" si="1"/>
        <v>394589115</v>
      </c>
      <c r="K10" s="18">
        <f t="shared" si="1"/>
        <v>394569115</v>
      </c>
      <c r="L10" s="18">
        <f t="shared" si="1"/>
        <v>394569115</v>
      </c>
      <c r="M10" s="18">
        <f t="shared" si="1"/>
        <v>394569115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27" t="s">
        <v>25</v>
      </c>
      <c r="B11" s="27"/>
      <c r="C11" s="27"/>
      <c r="D11" s="27"/>
      <c r="E11" s="27"/>
      <c r="F11" s="27"/>
      <c r="G11" s="11">
        <f>+G8+G10</f>
        <v>74681779420</v>
      </c>
      <c r="H11" s="11">
        <f t="shared" ref="H11:M11" si="2">+H8+H10</f>
        <v>0</v>
      </c>
      <c r="I11" s="11">
        <f t="shared" si="2"/>
        <v>74681779420</v>
      </c>
      <c r="J11" s="11">
        <f t="shared" si="2"/>
        <v>73619887758</v>
      </c>
      <c r="K11" s="11">
        <f t="shared" si="2"/>
        <v>73619867758</v>
      </c>
      <c r="L11" s="11">
        <f t="shared" si="2"/>
        <v>73619867758</v>
      </c>
      <c r="M11" s="11">
        <f t="shared" si="2"/>
        <v>73619867758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29" t="s">
        <v>56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T12" s="2"/>
      <c r="U12" s="2"/>
      <c r="V12" s="2"/>
    </row>
    <row r="13" spans="1:22" ht="16.5" customHeigh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22" ht="16.5" customHeigh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22" s="2" customFormat="1" ht="23.25" customHeight="1" x14ac:dyDescent="0.35">
      <c r="A15" s="26" t="s">
        <v>26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184261000034</v>
      </c>
      <c r="H17" s="15">
        <v>157549431018</v>
      </c>
      <c r="I17" s="15">
        <v>26711569016</v>
      </c>
      <c r="J17" s="15">
        <v>26711569016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19055799485</v>
      </c>
      <c r="K19" s="15">
        <v>17043118392</v>
      </c>
      <c r="L19" s="15">
        <v>9045621549</v>
      </c>
      <c r="M19" s="15">
        <v>9044220893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53209800308</v>
      </c>
      <c r="K20" s="15">
        <v>52810110981</v>
      </c>
      <c r="L20" s="15">
        <v>25782705688.5</v>
      </c>
      <c r="M20" s="15">
        <v>25745360649.5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7391803439.8500004</v>
      </c>
      <c r="K21" s="15">
        <v>3294349683.54</v>
      </c>
      <c r="L21" s="15">
        <v>2197985683.6199999</v>
      </c>
      <c r="M21" s="15">
        <v>2197985683.6199999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4087884645.1500001</v>
      </c>
      <c r="K22" s="15">
        <v>3748403381.8400002</v>
      </c>
      <c r="L22" s="15">
        <v>1459637704.1400001</v>
      </c>
      <c r="M22" s="15">
        <v>1459637704.1400001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3780000000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674000000</v>
      </c>
      <c r="K24" s="15">
        <v>16686816</v>
      </c>
      <c r="L24" s="15">
        <v>0</v>
      </c>
      <c r="M24" s="15">
        <v>0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4887034919.6000004</v>
      </c>
      <c r="K25" s="15">
        <v>2976711967</v>
      </c>
      <c r="L25" s="15">
        <v>1681653029.96</v>
      </c>
      <c r="M25" s="15">
        <v>1681653029.96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/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38033333</v>
      </c>
      <c r="M26" s="15">
        <v>38033333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23392681405.119999</v>
      </c>
      <c r="K27" s="15">
        <v>20024907153.299999</v>
      </c>
      <c r="L27" s="15">
        <v>7773692123.6199999</v>
      </c>
      <c r="M27" s="15">
        <v>7773692123.6199999</v>
      </c>
    </row>
    <row r="28" spans="1:13" s="5" customFormat="1" ht="22.5" customHeight="1" x14ac:dyDescent="0.3">
      <c r="A28" s="27" t="s">
        <v>43</v>
      </c>
      <c r="B28" s="27"/>
      <c r="C28" s="27"/>
      <c r="D28" s="27"/>
      <c r="E28" s="27"/>
      <c r="F28" s="27"/>
      <c r="G28" s="11">
        <f>SUM(G17:G27)</f>
        <v>338926423273</v>
      </c>
      <c r="H28" s="11">
        <f t="shared" ref="H28:M28" si="3">SUM(H17:H27)</f>
        <v>157549431018</v>
      </c>
      <c r="I28" s="11">
        <f t="shared" si="3"/>
        <v>181376992255</v>
      </c>
      <c r="J28" s="11">
        <f t="shared" si="3"/>
        <v>145790573218.72</v>
      </c>
      <c r="K28" s="11">
        <f t="shared" si="3"/>
        <v>103790502114.67999</v>
      </c>
      <c r="L28" s="11">
        <f t="shared" si="3"/>
        <v>48924329111.840004</v>
      </c>
      <c r="M28" s="23">
        <f t="shared" si="3"/>
        <v>48885583416.840004</v>
      </c>
    </row>
    <row r="29" spans="1:13" s="2" customFormat="1" ht="22.5" customHeight="1" x14ac:dyDescent="0.35">
      <c r="A29" s="28" t="s">
        <v>44</v>
      </c>
      <c r="B29" s="28"/>
      <c r="C29" s="28"/>
      <c r="D29" s="28"/>
      <c r="E29" s="28"/>
      <c r="F29" s="28"/>
      <c r="G29" s="12">
        <f>+G11+G28</f>
        <v>413608202693</v>
      </c>
      <c r="H29" s="12">
        <f t="shared" ref="H29:M29" si="4">+H11+H28</f>
        <v>157549431018</v>
      </c>
      <c r="I29" s="12">
        <f t="shared" si="4"/>
        <v>256058771675</v>
      </c>
      <c r="J29" s="12">
        <f t="shared" si="4"/>
        <v>219410460976.72</v>
      </c>
      <c r="K29" s="12">
        <f t="shared" si="4"/>
        <v>177410369872.67999</v>
      </c>
      <c r="L29" s="12">
        <f t="shared" si="4"/>
        <v>122544196869.84</v>
      </c>
      <c r="M29" s="13">
        <f t="shared" si="4"/>
        <v>122505451174.84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zoomScale="70" zoomScaleNormal="70" workbookViewId="0">
      <selection activeCell="N6" sqref="N6"/>
    </sheetView>
  </sheetViews>
  <sheetFormatPr baseColWidth="10" defaultRowHeight="16.5" x14ac:dyDescent="0.3"/>
  <cols>
    <col min="1" max="1" width="17.42578125" style="1" customWidth="1"/>
    <col min="2" max="2" width="10.28515625" style="1" customWidth="1"/>
    <col min="3" max="3" width="6.5703125" style="1" customWidth="1"/>
    <col min="4" max="4" width="6.140625" style="1" bestFit="1" customWidth="1"/>
    <col min="5" max="5" width="41.42578125" style="1" customWidth="1"/>
    <col min="6" max="6" width="51.28515625" style="9" customWidth="1"/>
    <col min="7" max="7" width="26" style="10" customWidth="1"/>
    <col min="8" max="8" width="26.28515625" style="10" customWidth="1"/>
    <col min="9" max="9" width="25.42578125" style="10" customWidth="1"/>
    <col min="10" max="10" width="25.5703125" style="10" customWidth="1"/>
    <col min="11" max="11" width="25.5703125" style="10" bestFit="1" customWidth="1"/>
    <col min="12" max="13" width="25.7109375" style="10" bestFit="1" customWidth="1"/>
    <col min="14" max="16384" width="11.42578125" style="1"/>
  </cols>
  <sheetData>
    <row r="1" spans="1:22" x14ac:dyDescent="0.3">
      <c r="A1" s="29" t="s">
        <v>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2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2" s="2" customFormat="1" ht="24" customHeight="1" x14ac:dyDescent="0.3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2" s="5" customFormat="1" ht="24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4" t="s">
        <v>12</v>
      </c>
      <c r="M5" s="4" t="s">
        <v>13</v>
      </c>
    </row>
    <row r="6" spans="1:22" ht="59.25" customHeight="1" x14ac:dyDescent="0.3">
      <c r="A6" s="20" t="s">
        <v>14</v>
      </c>
      <c r="B6" s="21" t="s">
        <v>15</v>
      </c>
      <c r="C6" s="21" t="s">
        <v>16</v>
      </c>
      <c r="D6" s="21" t="s">
        <v>17</v>
      </c>
      <c r="E6" s="16" t="s">
        <v>52</v>
      </c>
      <c r="F6" s="14" t="s">
        <v>45</v>
      </c>
      <c r="G6" s="15">
        <v>73225298643</v>
      </c>
      <c r="H6" s="15">
        <v>0</v>
      </c>
      <c r="I6" s="15">
        <v>73225298643</v>
      </c>
      <c r="J6" s="15">
        <v>73225298643</v>
      </c>
      <c r="K6" s="15">
        <v>73225298643</v>
      </c>
      <c r="L6" s="15">
        <v>73225298643</v>
      </c>
      <c r="M6" s="15">
        <v>73225298643</v>
      </c>
    </row>
    <row r="7" spans="1:22" ht="33" x14ac:dyDescent="0.3">
      <c r="A7" s="20" t="s">
        <v>51</v>
      </c>
      <c r="B7" s="21" t="s">
        <v>15</v>
      </c>
      <c r="C7" s="21" t="s">
        <v>16</v>
      </c>
      <c r="D7" s="21" t="s">
        <v>17</v>
      </c>
      <c r="E7" s="16" t="s">
        <v>53</v>
      </c>
      <c r="F7" s="14" t="s">
        <v>48</v>
      </c>
      <c r="G7" s="15">
        <v>500000000</v>
      </c>
      <c r="H7" s="15">
        <v>0</v>
      </c>
      <c r="I7" s="15">
        <v>500000000</v>
      </c>
      <c r="J7" s="15">
        <v>0</v>
      </c>
      <c r="K7" s="15">
        <v>0</v>
      </c>
      <c r="L7" s="15">
        <v>0</v>
      </c>
      <c r="M7" s="15">
        <v>0</v>
      </c>
    </row>
    <row r="8" spans="1:22" s="5" customFormat="1" ht="24" customHeight="1" x14ac:dyDescent="0.35">
      <c r="A8" s="30" t="s">
        <v>21</v>
      </c>
      <c r="B8" s="30"/>
      <c r="C8" s="30"/>
      <c r="D8" s="30"/>
      <c r="E8" s="30"/>
      <c r="F8" s="30"/>
      <c r="G8" s="17">
        <f t="shared" ref="G8:M8" si="0">SUM(G6:G7)</f>
        <v>73725298643</v>
      </c>
      <c r="H8" s="17">
        <f t="shared" si="0"/>
        <v>0</v>
      </c>
      <c r="I8" s="17">
        <f t="shared" si="0"/>
        <v>73725298643</v>
      </c>
      <c r="J8" s="17">
        <f t="shared" si="0"/>
        <v>73225298643</v>
      </c>
      <c r="K8" s="17">
        <f t="shared" si="0"/>
        <v>73225298643</v>
      </c>
      <c r="L8" s="17">
        <f t="shared" si="0"/>
        <v>73225298643</v>
      </c>
      <c r="M8" s="17">
        <f t="shared" si="0"/>
        <v>73225298643</v>
      </c>
      <c r="N8" s="1"/>
      <c r="O8" s="1"/>
      <c r="P8" s="1"/>
      <c r="Q8" s="1"/>
      <c r="R8" s="1"/>
      <c r="S8" s="1"/>
      <c r="T8" s="2"/>
      <c r="U8" s="2"/>
      <c r="V8" s="2"/>
    </row>
    <row r="9" spans="1:22" s="22" customFormat="1" ht="33" x14ac:dyDescent="0.3">
      <c r="A9" s="20" t="s">
        <v>22</v>
      </c>
      <c r="B9" s="21" t="s">
        <v>15</v>
      </c>
      <c r="C9" s="21" t="s">
        <v>16</v>
      </c>
      <c r="D9" s="21" t="s">
        <v>17</v>
      </c>
      <c r="E9" s="16" t="s">
        <v>20</v>
      </c>
      <c r="F9" s="14" t="s">
        <v>23</v>
      </c>
      <c r="G9" s="15">
        <v>956480777</v>
      </c>
      <c r="H9" s="15">
        <v>0</v>
      </c>
      <c r="I9" s="15">
        <v>956480777</v>
      </c>
      <c r="J9" s="15">
        <v>394589115</v>
      </c>
      <c r="K9" s="15">
        <v>394569115</v>
      </c>
      <c r="L9" s="15">
        <v>394569115</v>
      </c>
      <c r="M9" s="15">
        <v>394569115</v>
      </c>
      <c r="N9" s="1"/>
      <c r="O9" s="1"/>
      <c r="P9" s="1"/>
      <c r="Q9" s="1"/>
      <c r="R9" s="1"/>
      <c r="S9" s="1"/>
      <c r="T9" s="1"/>
      <c r="U9" s="1"/>
      <c r="V9" s="1"/>
    </row>
    <row r="10" spans="1:22" s="5" customFormat="1" ht="24" customHeight="1" x14ac:dyDescent="0.3">
      <c r="A10" s="31" t="s">
        <v>24</v>
      </c>
      <c r="B10" s="31"/>
      <c r="C10" s="31"/>
      <c r="D10" s="31"/>
      <c r="E10" s="31"/>
      <c r="F10" s="31"/>
      <c r="G10" s="18">
        <f>G9</f>
        <v>956480777</v>
      </c>
      <c r="H10" s="19">
        <v>0</v>
      </c>
      <c r="I10" s="19">
        <f>G10-H10</f>
        <v>956480777</v>
      </c>
      <c r="J10" s="19">
        <v>0</v>
      </c>
      <c r="K10" s="19">
        <v>0</v>
      </c>
      <c r="L10" s="19">
        <v>0</v>
      </c>
      <c r="M10" s="19">
        <v>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s="5" customFormat="1" ht="24" customHeight="1" x14ac:dyDescent="0.35">
      <c r="A11" s="27" t="s">
        <v>25</v>
      </c>
      <c r="B11" s="27"/>
      <c r="C11" s="27"/>
      <c r="D11" s="27"/>
      <c r="E11" s="27"/>
      <c r="F11" s="27"/>
      <c r="G11" s="11">
        <f>+G8+G10</f>
        <v>74681779420</v>
      </c>
      <c r="H11" s="11">
        <f t="shared" ref="H11:M11" si="1">+H8+H10</f>
        <v>0</v>
      </c>
      <c r="I11" s="11">
        <f t="shared" si="1"/>
        <v>74681779420</v>
      </c>
      <c r="J11" s="11">
        <f t="shared" si="1"/>
        <v>73225298643</v>
      </c>
      <c r="K11" s="11">
        <f t="shared" si="1"/>
        <v>73225298643</v>
      </c>
      <c r="L11" s="11">
        <f t="shared" si="1"/>
        <v>73225298643</v>
      </c>
      <c r="M11" s="11">
        <f t="shared" si="1"/>
        <v>73225298643</v>
      </c>
      <c r="N11" s="2"/>
      <c r="O11" s="2"/>
      <c r="P11" s="2"/>
      <c r="Q11" s="2"/>
      <c r="R11" s="2"/>
      <c r="S11" s="2"/>
      <c r="T11" s="1"/>
      <c r="U11" s="1"/>
      <c r="V11" s="1"/>
    </row>
    <row r="12" spans="1:22" ht="19.5" customHeight="1" x14ac:dyDescent="0.35">
      <c r="A12" s="29" t="s">
        <v>57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T12" s="2"/>
      <c r="U12" s="2"/>
      <c r="V12" s="2"/>
    </row>
    <row r="13" spans="1:22" ht="16.5" customHeigh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22" ht="16.5" customHeigh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22" s="2" customFormat="1" ht="23.25" customHeight="1" x14ac:dyDescent="0.35">
      <c r="A15" s="26" t="s">
        <v>26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"/>
    </row>
    <row r="16" spans="1:22" ht="29.25" customHeight="1" x14ac:dyDescent="0.3">
      <c r="A16" s="7" t="s">
        <v>1</v>
      </c>
      <c r="B16" s="7" t="s">
        <v>2</v>
      </c>
      <c r="C16" s="7" t="s">
        <v>3</v>
      </c>
      <c r="D16" s="7" t="s">
        <v>4</v>
      </c>
      <c r="E16" s="7" t="s">
        <v>5</v>
      </c>
      <c r="F16" s="7" t="s">
        <v>6</v>
      </c>
      <c r="G16" s="7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8" t="s">
        <v>12</v>
      </c>
      <c r="M16" s="8" t="s">
        <v>13</v>
      </c>
    </row>
    <row r="17" spans="1:13" s="9" customFormat="1" ht="117.75" customHeight="1" x14ac:dyDescent="0.3">
      <c r="A17" s="20" t="s">
        <v>27</v>
      </c>
      <c r="B17" s="21" t="s">
        <v>28</v>
      </c>
      <c r="C17" s="21" t="s">
        <v>49</v>
      </c>
      <c r="D17" s="21" t="s">
        <v>17</v>
      </c>
      <c r="E17" s="16" t="s">
        <v>20</v>
      </c>
      <c r="F17" s="25" t="s">
        <v>30</v>
      </c>
      <c r="G17" s="15">
        <v>184261000034</v>
      </c>
      <c r="H17" s="15">
        <v>157549431018</v>
      </c>
      <c r="I17" s="15">
        <v>26711569016</v>
      </c>
      <c r="J17" s="15">
        <v>26711569016</v>
      </c>
      <c r="K17" s="15">
        <v>0</v>
      </c>
      <c r="L17" s="15">
        <v>0</v>
      </c>
      <c r="M17" s="15">
        <v>0</v>
      </c>
    </row>
    <row r="18" spans="1:13" s="9" customFormat="1" ht="105" customHeight="1" x14ac:dyDescent="0.3">
      <c r="A18" s="20" t="s">
        <v>27</v>
      </c>
      <c r="B18" s="21" t="s">
        <v>28</v>
      </c>
      <c r="C18" s="21" t="s">
        <v>29</v>
      </c>
      <c r="D18" s="21" t="s">
        <v>17</v>
      </c>
      <c r="E18" s="16" t="s">
        <v>18</v>
      </c>
      <c r="F18" s="25" t="s">
        <v>30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s="9" customFormat="1" ht="110.25" customHeight="1" x14ac:dyDescent="0.3">
      <c r="A19" s="20" t="s">
        <v>31</v>
      </c>
      <c r="B19" s="21" t="s">
        <v>15</v>
      </c>
      <c r="C19" s="21" t="s">
        <v>16</v>
      </c>
      <c r="D19" s="21" t="s">
        <v>17</v>
      </c>
      <c r="E19" s="16" t="s">
        <v>18</v>
      </c>
      <c r="F19" s="25" t="s">
        <v>32</v>
      </c>
      <c r="G19" s="15">
        <v>19659769133</v>
      </c>
      <c r="H19" s="15">
        <v>0</v>
      </c>
      <c r="I19" s="15">
        <v>19659769133</v>
      </c>
      <c r="J19" s="15">
        <v>19055799485</v>
      </c>
      <c r="K19" s="15">
        <v>18386538047</v>
      </c>
      <c r="L19" s="15">
        <v>10371031915</v>
      </c>
      <c r="M19" s="15">
        <v>10151092695</v>
      </c>
    </row>
    <row r="20" spans="1:13" s="9" customFormat="1" ht="109.5" customHeight="1" x14ac:dyDescent="0.3">
      <c r="A20" s="20" t="s">
        <v>31</v>
      </c>
      <c r="B20" s="21" t="s">
        <v>15</v>
      </c>
      <c r="C20" s="21" t="s">
        <v>19</v>
      </c>
      <c r="D20" s="21" t="s">
        <v>17</v>
      </c>
      <c r="E20" s="16" t="s">
        <v>46</v>
      </c>
      <c r="F20" s="25" t="s">
        <v>32</v>
      </c>
      <c r="G20" s="15">
        <v>54198418561</v>
      </c>
      <c r="H20" s="15">
        <v>0</v>
      </c>
      <c r="I20" s="15">
        <v>54198418561</v>
      </c>
      <c r="J20" s="15">
        <v>53209599624</v>
      </c>
      <c r="K20" s="15">
        <v>53007389002</v>
      </c>
      <c r="L20" s="15">
        <v>29770636156.5</v>
      </c>
      <c r="M20" s="15">
        <v>29267431542.5</v>
      </c>
    </row>
    <row r="21" spans="1:13" s="9" customFormat="1" ht="110.25" customHeight="1" x14ac:dyDescent="0.3">
      <c r="A21" s="20" t="s">
        <v>33</v>
      </c>
      <c r="B21" s="21" t="s">
        <v>15</v>
      </c>
      <c r="C21" s="21" t="s">
        <v>16</v>
      </c>
      <c r="D21" s="21" t="s">
        <v>17</v>
      </c>
      <c r="E21" s="16" t="s">
        <v>46</v>
      </c>
      <c r="F21" s="25" t="s">
        <v>34</v>
      </c>
      <c r="G21" s="15">
        <v>23749384890</v>
      </c>
      <c r="H21" s="15">
        <v>0</v>
      </c>
      <c r="I21" s="15">
        <v>23749384890</v>
      </c>
      <c r="J21" s="15">
        <v>8595315827.3999996</v>
      </c>
      <c r="K21" s="15">
        <v>4576912835.54</v>
      </c>
      <c r="L21" s="15">
        <v>2267636899.6199999</v>
      </c>
      <c r="M21" s="15">
        <v>2238773965.6199999</v>
      </c>
    </row>
    <row r="22" spans="1:13" s="9" customFormat="1" ht="78.75" customHeight="1" x14ac:dyDescent="0.3">
      <c r="A22" s="20" t="s">
        <v>33</v>
      </c>
      <c r="B22" s="21" t="s">
        <v>15</v>
      </c>
      <c r="C22" s="21" t="s">
        <v>19</v>
      </c>
      <c r="D22" s="21" t="s">
        <v>17</v>
      </c>
      <c r="E22" s="16" t="s">
        <v>20</v>
      </c>
      <c r="F22" s="25" t="s">
        <v>34</v>
      </c>
      <c r="G22" s="15">
        <v>6425101651</v>
      </c>
      <c r="H22" s="15">
        <v>0</v>
      </c>
      <c r="I22" s="15">
        <v>6425101651</v>
      </c>
      <c r="J22" s="15">
        <v>4301724397.1499996</v>
      </c>
      <c r="K22" s="15">
        <v>3892375395.29</v>
      </c>
      <c r="L22" s="15">
        <v>1690369037.1400001</v>
      </c>
      <c r="M22" s="15">
        <v>1661590037.1400001</v>
      </c>
    </row>
    <row r="23" spans="1:13" s="9" customFormat="1" ht="134.25" customHeight="1" x14ac:dyDescent="0.3">
      <c r="A23" s="20" t="s">
        <v>35</v>
      </c>
      <c r="B23" s="21" t="s">
        <v>15</v>
      </c>
      <c r="C23" s="21" t="s">
        <v>19</v>
      </c>
      <c r="D23" s="21" t="s">
        <v>17</v>
      </c>
      <c r="E23" s="16" t="s">
        <v>47</v>
      </c>
      <c r="F23" s="25" t="s">
        <v>36</v>
      </c>
      <c r="G23" s="15">
        <v>7685513459</v>
      </c>
      <c r="H23" s="15">
        <v>0</v>
      </c>
      <c r="I23" s="15">
        <v>7685513459</v>
      </c>
      <c r="J23" s="15">
        <v>6280000000</v>
      </c>
      <c r="K23" s="15">
        <v>3780000000</v>
      </c>
      <c r="L23" s="15">
        <v>945000000</v>
      </c>
      <c r="M23" s="15">
        <v>945000000</v>
      </c>
    </row>
    <row r="24" spans="1:13" s="9" customFormat="1" ht="122.25" customHeight="1" x14ac:dyDescent="0.3">
      <c r="A24" s="20" t="s">
        <v>37</v>
      </c>
      <c r="B24" s="21" t="s">
        <v>15</v>
      </c>
      <c r="C24" s="21" t="s">
        <v>16</v>
      </c>
      <c r="D24" s="21" t="s">
        <v>17</v>
      </c>
      <c r="E24" s="16" t="s">
        <v>47</v>
      </c>
      <c r="F24" s="25" t="s">
        <v>38</v>
      </c>
      <c r="G24" s="15">
        <v>7725593695</v>
      </c>
      <c r="H24" s="15">
        <v>0</v>
      </c>
      <c r="I24" s="15">
        <v>7725593695</v>
      </c>
      <c r="J24" s="15">
        <v>82200000</v>
      </c>
      <c r="K24" s="15">
        <v>19129485</v>
      </c>
      <c r="L24" s="15">
        <v>7095784</v>
      </c>
      <c r="M24" s="15">
        <v>7095784</v>
      </c>
    </row>
    <row r="25" spans="1:13" s="9" customFormat="1" ht="77.25" customHeight="1" x14ac:dyDescent="0.3">
      <c r="A25" s="20" t="s">
        <v>37</v>
      </c>
      <c r="B25" s="21" t="s">
        <v>15</v>
      </c>
      <c r="C25" s="21" t="s">
        <v>19</v>
      </c>
      <c r="D25" s="21" t="s">
        <v>17</v>
      </c>
      <c r="E25" s="16" t="s">
        <v>20</v>
      </c>
      <c r="F25" s="25" t="s">
        <v>38</v>
      </c>
      <c r="G25" s="15">
        <v>4957606306</v>
      </c>
      <c r="H25" s="15">
        <v>0</v>
      </c>
      <c r="I25" s="15">
        <v>4957606306</v>
      </c>
      <c r="J25" s="15">
        <v>3924220655.4099998</v>
      </c>
      <c r="K25" s="15">
        <v>3018137834</v>
      </c>
      <c r="L25" s="15">
        <v>1917816063.96</v>
      </c>
      <c r="M25" s="15">
        <v>1902817763.96</v>
      </c>
    </row>
    <row r="26" spans="1:13" s="9" customFormat="1" ht="77.25" customHeight="1" x14ac:dyDescent="0.3">
      <c r="A26" s="20" t="s">
        <v>39</v>
      </c>
      <c r="B26" s="21" t="s">
        <v>15</v>
      </c>
      <c r="C26" s="21" t="s">
        <v>16</v>
      </c>
      <c r="D26" s="21" t="s">
        <v>17</v>
      </c>
      <c r="E26" s="16"/>
      <c r="F26" s="25" t="s">
        <v>40</v>
      </c>
      <c r="G26" s="15">
        <v>100000000</v>
      </c>
      <c r="H26" s="15">
        <v>0</v>
      </c>
      <c r="I26" s="15">
        <v>100000000</v>
      </c>
      <c r="J26" s="15">
        <v>100000000</v>
      </c>
      <c r="K26" s="15">
        <v>96213740</v>
      </c>
      <c r="L26" s="15">
        <v>38033333</v>
      </c>
      <c r="M26" s="15">
        <v>38033333</v>
      </c>
    </row>
    <row r="27" spans="1:13" s="9" customFormat="1" ht="92.25" customHeight="1" x14ac:dyDescent="0.3">
      <c r="A27" s="20" t="s">
        <v>41</v>
      </c>
      <c r="B27" s="21" t="s">
        <v>15</v>
      </c>
      <c r="C27" s="21" t="s">
        <v>16</v>
      </c>
      <c r="D27" s="21" t="s">
        <v>17</v>
      </c>
      <c r="E27" s="16" t="s">
        <v>18</v>
      </c>
      <c r="F27" s="25" t="s">
        <v>42</v>
      </c>
      <c r="G27" s="15">
        <v>30164035544</v>
      </c>
      <c r="H27" s="15">
        <v>0</v>
      </c>
      <c r="I27" s="15">
        <v>30164035544</v>
      </c>
      <c r="J27" s="15">
        <v>22650718405.119999</v>
      </c>
      <c r="K27" s="15">
        <v>19957193097.299999</v>
      </c>
      <c r="L27" s="15">
        <v>11175491553.620001</v>
      </c>
      <c r="M27" s="15">
        <v>8371802954.6199999</v>
      </c>
    </row>
    <row r="28" spans="1:13" s="5" customFormat="1" ht="22.5" customHeight="1" x14ac:dyDescent="0.3">
      <c r="A28" s="27" t="s">
        <v>43</v>
      </c>
      <c r="B28" s="27"/>
      <c r="C28" s="27"/>
      <c r="D28" s="27"/>
      <c r="E28" s="27"/>
      <c r="F28" s="27"/>
      <c r="G28" s="11">
        <f>SUM(G17:G27)</f>
        <v>338926423273</v>
      </c>
      <c r="H28" s="11">
        <f t="shared" ref="H28:M28" si="2">SUM(H17:H27)</f>
        <v>157549431018</v>
      </c>
      <c r="I28" s="11">
        <f t="shared" si="2"/>
        <v>181376992255</v>
      </c>
      <c r="J28" s="11">
        <f t="shared" si="2"/>
        <v>144911147410.07999</v>
      </c>
      <c r="K28" s="11">
        <f t="shared" si="2"/>
        <v>106733889436.12999</v>
      </c>
      <c r="L28" s="11">
        <f t="shared" si="2"/>
        <v>58183110742.840004</v>
      </c>
      <c r="M28" s="23">
        <f t="shared" si="2"/>
        <v>54583638075.840004</v>
      </c>
    </row>
    <row r="29" spans="1:13" s="2" customFormat="1" ht="22.5" customHeight="1" x14ac:dyDescent="0.35">
      <c r="A29" s="28" t="s">
        <v>44</v>
      </c>
      <c r="B29" s="28"/>
      <c r="C29" s="28"/>
      <c r="D29" s="28"/>
      <c r="E29" s="28"/>
      <c r="F29" s="28"/>
      <c r="G29" s="12">
        <f>+G11+G28</f>
        <v>413608202693</v>
      </c>
      <c r="H29" s="12">
        <f t="shared" ref="H29:M29" si="3">+H11+H28</f>
        <v>157549431018</v>
      </c>
      <c r="I29" s="12">
        <f t="shared" si="3"/>
        <v>256058771675</v>
      </c>
      <c r="J29" s="12">
        <f t="shared" si="3"/>
        <v>218136446053.07999</v>
      </c>
      <c r="K29" s="12">
        <f t="shared" si="3"/>
        <v>179959188079.13</v>
      </c>
      <c r="L29" s="12">
        <f t="shared" si="3"/>
        <v>131408409385.84</v>
      </c>
      <c r="M29" s="13">
        <f t="shared" si="3"/>
        <v>127808936718.84</v>
      </c>
    </row>
    <row r="31" spans="1:13" ht="18.75" x14ac:dyDescent="0.3">
      <c r="G31" s="24"/>
      <c r="H31" s="24"/>
      <c r="I31" s="24"/>
      <c r="J31" s="24"/>
      <c r="K31" s="24"/>
      <c r="L31" s="24"/>
      <c r="M31" s="24"/>
    </row>
  </sheetData>
  <mergeCells count="9">
    <mergeCell ref="A15:L15"/>
    <mergeCell ref="A28:F28"/>
    <mergeCell ref="A29:F29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</vt:lpstr>
      <vt:lpstr>MAY</vt:lpstr>
      <vt:lpstr>JUN</vt:lpstr>
      <vt:lpstr>JUL</vt:lpstr>
      <vt:lpstr>AGO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2022-08-12T19:58:26Z</dcterms:modified>
</cp:coreProperties>
</file>