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FMoorA\Documents\INFORME EJE PPTAL 2020 A 2022\FONAM\"/>
    </mc:Choice>
  </mc:AlternateContent>
  <xr:revisionPtr revIDLastSave="0" documentId="13_ncr:1_{16D392F6-A066-4A76-842A-9A0BE78D1766}" xr6:coauthVersionLast="47" xr6:coauthVersionMax="47" xr10:uidLastSave="{00000000-0000-0000-0000-000000000000}"/>
  <bookViews>
    <workbookView xWindow="-120" yWindow="-120" windowWidth="29040" windowHeight="15840" xr2:uid="{32E18DBF-53FB-443A-ACB3-E3665975DB99}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  <sheet name="OCT" sheetId="11" r:id="rId10"/>
    <sheet name="NOV" sheetId="12" r:id="rId11"/>
    <sheet name="DIC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12" l="1"/>
  <c r="L27" i="12"/>
  <c r="K27" i="12"/>
  <c r="J27" i="12"/>
  <c r="I27" i="12"/>
  <c r="H27" i="12"/>
  <c r="G27" i="12"/>
  <c r="M10" i="12"/>
  <c r="L10" i="12"/>
  <c r="K10" i="12"/>
  <c r="J10" i="12"/>
  <c r="G10" i="12"/>
  <c r="I10" i="12" s="1"/>
  <c r="M8" i="12"/>
  <c r="M11" i="12" s="1"/>
  <c r="M28" i="12" s="1"/>
  <c r="L8" i="12"/>
  <c r="L11" i="12" s="1"/>
  <c r="L28" i="12" s="1"/>
  <c r="K8" i="12"/>
  <c r="K11" i="12" s="1"/>
  <c r="K28" i="12" s="1"/>
  <c r="J8" i="12"/>
  <c r="J11" i="12" s="1"/>
  <c r="J28" i="12" s="1"/>
  <c r="I8" i="12"/>
  <c r="H8" i="12"/>
  <c r="H11" i="12" s="1"/>
  <c r="G8" i="12"/>
  <c r="M27" i="11"/>
  <c r="L27" i="11"/>
  <c r="K27" i="11"/>
  <c r="J27" i="11"/>
  <c r="I27" i="11"/>
  <c r="H27" i="11"/>
  <c r="G27" i="11"/>
  <c r="H11" i="11"/>
  <c r="H28" i="11" s="1"/>
  <c r="M10" i="11"/>
  <c r="M11" i="11" s="1"/>
  <c r="M28" i="11" s="1"/>
  <c r="L10" i="11"/>
  <c r="L11" i="11" s="1"/>
  <c r="L28" i="11" s="1"/>
  <c r="K10" i="11"/>
  <c r="J10" i="11"/>
  <c r="G10" i="11"/>
  <c r="I10" i="11" s="1"/>
  <c r="M8" i="11"/>
  <c r="L8" i="11"/>
  <c r="K8" i="11"/>
  <c r="J8" i="11"/>
  <c r="I8" i="11"/>
  <c r="H8" i="11"/>
  <c r="G8" i="11"/>
  <c r="M27" i="10"/>
  <c r="L27" i="10"/>
  <c r="K27" i="10"/>
  <c r="J27" i="10"/>
  <c r="I27" i="10"/>
  <c r="H27" i="10"/>
  <c r="G27" i="10"/>
  <c r="L11" i="10"/>
  <c r="L28" i="10" s="1"/>
  <c r="H11" i="10"/>
  <c r="H28" i="10" s="1"/>
  <c r="G11" i="10"/>
  <c r="G28" i="10" s="1"/>
  <c r="M10" i="10"/>
  <c r="L10" i="10"/>
  <c r="K10" i="10"/>
  <c r="J10" i="10"/>
  <c r="I10" i="10"/>
  <c r="G10" i="10"/>
  <c r="M8" i="10"/>
  <c r="M11" i="10" s="1"/>
  <c r="M28" i="10" s="1"/>
  <c r="L8" i="10"/>
  <c r="K8" i="10"/>
  <c r="K11" i="10" s="1"/>
  <c r="K28" i="10" s="1"/>
  <c r="J8" i="10"/>
  <c r="J11" i="10" s="1"/>
  <c r="J28" i="10" s="1"/>
  <c r="I8" i="10"/>
  <c r="I11" i="10" s="1"/>
  <c r="I28" i="10" s="1"/>
  <c r="H8" i="10"/>
  <c r="G8" i="10"/>
  <c r="M27" i="9"/>
  <c r="L27" i="9"/>
  <c r="K27" i="9"/>
  <c r="J27" i="9"/>
  <c r="I27" i="9"/>
  <c r="H27" i="9"/>
  <c r="G27" i="9"/>
  <c r="K11" i="9"/>
  <c r="K28" i="9" s="1"/>
  <c r="J11" i="9"/>
  <c r="J28" i="9" s="1"/>
  <c r="H11" i="9"/>
  <c r="H28" i="9" s="1"/>
  <c r="G11" i="9"/>
  <c r="G28" i="9" s="1"/>
  <c r="M10" i="9"/>
  <c r="L10" i="9"/>
  <c r="K10" i="9"/>
  <c r="J10" i="9"/>
  <c r="G10" i="9"/>
  <c r="I10" i="9" s="1"/>
  <c r="M8" i="9"/>
  <c r="M11" i="9" s="1"/>
  <c r="M28" i="9" s="1"/>
  <c r="L8" i="9"/>
  <c r="L11" i="9" s="1"/>
  <c r="L28" i="9" s="1"/>
  <c r="K8" i="9"/>
  <c r="J8" i="9"/>
  <c r="I8" i="9"/>
  <c r="H8" i="9"/>
  <c r="G8" i="9"/>
  <c r="M27" i="8"/>
  <c r="L27" i="8"/>
  <c r="K27" i="8"/>
  <c r="J27" i="8"/>
  <c r="I27" i="8"/>
  <c r="H27" i="8"/>
  <c r="G27" i="8"/>
  <c r="L11" i="8"/>
  <c r="L28" i="8" s="1"/>
  <c r="H11" i="8"/>
  <c r="M10" i="8"/>
  <c r="L10" i="8"/>
  <c r="K10" i="8"/>
  <c r="J10" i="8"/>
  <c r="G10" i="8"/>
  <c r="G11" i="8" s="1"/>
  <c r="G28" i="8" s="1"/>
  <c r="M8" i="8"/>
  <c r="M11" i="8" s="1"/>
  <c r="M28" i="8" s="1"/>
  <c r="L8" i="8"/>
  <c r="K8" i="8"/>
  <c r="K11" i="8" s="1"/>
  <c r="K28" i="8" s="1"/>
  <c r="J8" i="8"/>
  <c r="J11" i="8" s="1"/>
  <c r="J28" i="8" s="1"/>
  <c r="I8" i="8"/>
  <c r="H8" i="8"/>
  <c r="G8" i="8"/>
  <c r="M27" i="7"/>
  <c r="L27" i="7"/>
  <c r="K27" i="7"/>
  <c r="J27" i="7"/>
  <c r="I27" i="7"/>
  <c r="H27" i="7"/>
  <c r="G27" i="7"/>
  <c r="H11" i="7"/>
  <c r="H28" i="7" s="1"/>
  <c r="G11" i="7"/>
  <c r="G28" i="7" s="1"/>
  <c r="M10" i="7"/>
  <c r="L10" i="7"/>
  <c r="K10" i="7"/>
  <c r="K11" i="7" s="1"/>
  <c r="K28" i="7" s="1"/>
  <c r="J10" i="7"/>
  <c r="J11" i="7" s="1"/>
  <c r="J28" i="7" s="1"/>
  <c r="I10" i="7"/>
  <c r="I11" i="7" s="1"/>
  <c r="I28" i="7" s="1"/>
  <c r="G10" i="7"/>
  <c r="M8" i="7"/>
  <c r="M11" i="7" s="1"/>
  <c r="M28" i="7" s="1"/>
  <c r="L8" i="7"/>
  <c r="L11" i="7" s="1"/>
  <c r="L28" i="7" s="1"/>
  <c r="K8" i="7"/>
  <c r="J8" i="7"/>
  <c r="I8" i="7"/>
  <c r="H8" i="7"/>
  <c r="G8" i="7"/>
  <c r="M27" i="6"/>
  <c r="L27" i="6"/>
  <c r="K27" i="6"/>
  <c r="J27" i="6"/>
  <c r="I27" i="6"/>
  <c r="H27" i="6"/>
  <c r="G27" i="6"/>
  <c r="M10" i="6"/>
  <c r="L10" i="6"/>
  <c r="K10" i="6"/>
  <c r="J10" i="6"/>
  <c r="G10" i="6"/>
  <c r="I10" i="6" s="1"/>
  <c r="M8" i="6"/>
  <c r="M11" i="6" s="1"/>
  <c r="M28" i="6" s="1"/>
  <c r="L8" i="6"/>
  <c r="L11" i="6" s="1"/>
  <c r="L28" i="6" s="1"/>
  <c r="K8" i="6"/>
  <c r="K11" i="6" s="1"/>
  <c r="K28" i="6" s="1"/>
  <c r="J8" i="6"/>
  <c r="J11" i="6" s="1"/>
  <c r="J28" i="6" s="1"/>
  <c r="I8" i="6"/>
  <c r="H8" i="6"/>
  <c r="H11" i="6" s="1"/>
  <c r="G8" i="6"/>
  <c r="G11" i="6" s="1"/>
  <c r="M27" i="5"/>
  <c r="L27" i="5"/>
  <c r="K27" i="5"/>
  <c r="J27" i="5"/>
  <c r="I27" i="5"/>
  <c r="H27" i="5"/>
  <c r="G27" i="5"/>
  <c r="L11" i="5"/>
  <c r="L28" i="5" s="1"/>
  <c r="K11" i="5"/>
  <c r="J11" i="5"/>
  <c r="J28" i="5" s="1"/>
  <c r="H11" i="5"/>
  <c r="H28" i="5" s="1"/>
  <c r="G11" i="5"/>
  <c r="G28" i="5" s="1"/>
  <c r="M10" i="5"/>
  <c r="L10" i="5"/>
  <c r="K10" i="5"/>
  <c r="J10" i="5"/>
  <c r="G10" i="5"/>
  <c r="I10" i="5" s="1"/>
  <c r="M8" i="5"/>
  <c r="M11" i="5" s="1"/>
  <c r="M28" i="5" s="1"/>
  <c r="L8" i="5"/>
  <c r="K8" i="5"/>
  <c r="J8" i="5"/>
  <c r="I8" i="5"/>
  <c r="H8" i="5"/>
  <c r="G8" i="5"/>
  <c r="G27" i="4"/>
  <c r="M27" i="4"/>
  <c r="L27" i="4"/>
  <c r="K27" i="4"/>
  <c r="J27" i="4"/>
  <c r="I27" i="4"/>
  <c r="H27" i="4"/>
  <c r="L11" i="4"/>
  <c r="L28" i="4" s="1"/>
  <c r="J11" i="4"/>
  <c r="J28" i="4" s="1"/>
  <c r="H11" i="4"/>
  <c r="H28" i="4" s="1"/>
  <c r="M10" i="4"/>
  <c r="L10" i="4"/>
  <c r="K10" i="4"/>
  <c r="J10" i="4"/>
  <c r="I10" i="4"/>
  <c r="G10" i="4"/>
  <c r="M8" i="4"/>
  <c r="M11" i="4" s="1"/>
  <c r="M28" i="4" s="1"/>
  <c r="L8" i="4"/>
  <c r="K8" i="4"/>
  <c r="K11" i="4" s="1"/>
  <c r="J8" i="4"/>
  <c r="I8" i="4"/>
  <c r="I11" i="4" s="1"/>
  <c r="H8" i="4"/>
  <c r="G8" i="4"/>
  <c r="G11" i="4" s="1"/>
  <c r="G28" i="4" s="1"/>
  <c r="M27" i="3"/>
  <c r="L27" i="3"/>
  <c r="K27" i="3"/>
  <c r="J27" i="3"/>
  <c r="I27" i="3"/>
  <c r="H27" i="3"/>
  <c r="G27" i="3"/>
  <c r="H11" i="3"/>
  <c r="H28" i="3" s="1"/>
  <c r="G11" i="3"/>
  <c r="G28" i="3" s="1"/>
  <c r="M10" i="3"/>
  <c r="L10" i="3"/>
  <c r="K10" i="3"/>
  <c r="K11" i="3" s="1"/>
  <c r="K28" i="3" s="1"/>
  <c r="J10" i="3"/>
  <c r="J11" i="3" s="1"/>
  <c r="J28" i="3" s="1"/>
  <c r="I10" i="3"/>
  <c r="I11" i="3" s="1"/>
  <c r="I28" i="3" s="1"/>
  <c r="G10" i="3"/>
  <c r="M8" i="3"/>
  <c r="M11" i="3" s="1"/>
  <c r="M28" i="3" s="1"/>
  <c r="L8" i="3"/>
  <c r="L11" i="3" s="1"/>
  <c r="L28" i="3" s="1"/>
  <c r="K8" i="3"/>
  <c r="J8" i="3"/>
  <c r="I8" i="3"/>
  <c r="H8" i="3"/>
  <c r="G8" i="3"/>
  <c r="M27" i="2"/>
  <c r="L27" i="2"/>
  <c r="K27" i="2"/>
  <c r="J27" i="2"/>
  <c r="I27" i="2"/>
  <c r="H27" i="2"/>
  <c r="G27" i="2"/>
  <c r="H11" i="2"/>
  <c r="M10" i="2"/>
  <c r="L10" i="2"/>
  <c r="L11" i="2" s="1"/>
  <c r="L28" i="2" s="1"/>
  <c r="K10" i="2"/>
  <c r="J10" i="2"/>
  <c r="G10" i="2"/>
  <c r="I10" i="2" s="1"/>
  <c r="M8" i="2"/>
  <c r="L8" i="2"/>
  <c r="K8" i="2"/>
  <c r="J8" i="2"/>
  <c r="I8" i="2"/>
  <c r="H8" i="2"/>
  <c r="G8" i="2"/>
  <c r="G8" i="1"/>
  <c r="G11" i="1" s="1"/>
  <c r="G28" i="1" s="1"/>
  <c r="H8" i="1"/>
  <c r="I8" i="1"/>
  <c r="J8" i="1"/>
  <c r="K8" i="1"/>
  <c r="K11" i="1" s="1"/>
  <c r="K28" i="1" s="1"/>
  <c r="L8" i="1"/>
  <c r="L11" i="1" s="1"/>
  <c r="L28" i="1" s="1"/>
  <c r="M8" i="1"/>
  <c r="G10" i="1"/>
  <c r="I10" i="1"/>
  <c r="J10" i="1"/>
  <c r="K10" i="1"/>
  <c r="L10" i="1"/>
  <c r="M10" i="1"/>
  <c r="M11" i="1" s="1"/>
  <c r="M28" i="1" s="1"/>
  <c r="H11" i="1"/>
  <c r="H28" i="1" s="1"/>
  <c r="I11" i="1"/>
  <c r="I28" i="1" s="1"/>
  <c r="J11" i="1"/>
  <c r="J28" i="1" s="1"/>
  <c r="G27" i="1"/>
  <c r="H27" i="1"/>
  <c r="I27" i="1"/>
  <c r="J27" i="1"/>
  <c r="K27" i="1"/>
  <c r="L27" i="1"/>
  <c r="M27" i="1"/>
  <c r="H28" i="12" l="1"/>
  <c r="G11" i="12"/>
  <c r="G28" i="12" s="1"/>
  <c r="I11" i="12"/>
  <c r="I28" i="12" s="1"/>
  <c r="G11" i="11"/>
  <c r="G28" i="11" s="1"/>
  <c r="J11" i="11"/>
  <c r="J28" i="11" s="1"/>
  <c r="K11" i="11"/>
  <c r="K28" i="11" s="1"/>
  <c r="I11" i="11"/>
  <c r="I28" i="11" s="1"/>
  <c r="I11" i="9"/>
  <c r="I28" i="9" s="1"/>
  <c r="H28" i="8"/>
  <c r="I10" i="8"/>
  <c r="I11" i="8" s="1"/>
  <c r="I28" i="8" s="1"/>
  <c r="G28" i="6"/>
  <c r="H28" i="6"/>
  <c r="I11" i="6"/>
  <c r="I28" i="6" s="1"/>
  <c r="K28" i="5"/>
  <c r="I11" i="5"/>
  <c r="I28" i="5" s="1"/>
  <c r="I28" i="4"/>
  <c r="K28" i="4"/>
  <c r="H28" i="2"/>
  <c r="G11" i="2"/>
  <c r="G28" i="2" s="1"/>
  <c r="J11" i="2"/>
  <c r="J28" i="2" s="1"/>
  <c r="K11" i="2"/>
  <c r="K28" i="2" s="1"/>
  <c r="M11" i="2"/>
  <c r="M28" i="2" s="1"/>
  <c r="I11" i="2"/>
  <c r="I28" i="2" s="1"/>
</calcChain>
</file>

<file path=xl/sharedStrings.xml><?xml version="1.0" encoding="utf-8"?>
<sst xmlns="http://schemas.openxmlformats.org/spreadsheetml/2006/main" count="1333" uniqueCount="62">
  <si>
    <t>TOTAL FUNCIONAMIENTO + INVERSIÓN FONAM</t>
  </si>
  <si>
    <t>TOTAL INVERSIÓN</t>
  </si>
  <si>
    <t>FORTALECIMIENTO DE LA GESTION INSTITUCIONAL Y TECNOLOGICA DE LA AUTORIDAD NACIONAL DE LICENCIAS AMBIENTALES EN EL TERRITORIO  NACIONAL</t>
  </si>
  <si>
    <t>Autoridad Nacional de Licencias Ambientales - ANLA</t>
  </si>
  <si>
    <t>CSF</t>
  </si>
  <si>
    <t>20</t>
  </si>
  <si>
    <t>Propios</t>
  </si>
  <si>
    <t>C-3299-0900-6</t>
  </si>
  <si>
    <t>FORMULACIÓN ADMINISTRACIÓN DE  LOS RECURSOS FONAM PARA EL USO SOSTENIBLE Y PROTECCIÓN DE LAS ESPECIES CITES  NACIONAL</t>
  </si>
  <si>
    <t>C-3202-0900-9</t>
  </si>
  <si>
    <t>ADMINISTRACIÓN DE LOS RECURSOS PROVENIENTES DE LA TASA POR USO DE AGUA PARA LA PROTECCIÓN Y RECUPERACIÓN DEL RECURSO HÍDRICO EN  ÁREAS DEL SISTEMA DE PARQUES NACIONALES NATURALES DE COLOMBIA  NACIONAL</t>
  </si>
  <si>
    <t>Ministerio de Ambiente y Desarrollo Sostenible</t>
  </si>
  <si>
    <t>21</t>
  </si>
  <si>
    <t>C-3202-0900-8</t>
  </si>
  <si>
    <t>Paques Naturales Nacionales - PNN</t>
  </si>
  <si>
    <t>CONSERVACIÓN DE CUENCAS HIDROGRAFICAS ABASTECEDORAS DE ACUEDUCTOS MUNICIPALES A NIVEL  NACIONAL</t>
  </si>
  <si>
    <t>C-3202-0900-7</t>
  </si>
  <si>
    <t>ADMINISTRACIÓN DE LAS ÁREAS DEL SISTEMA DE PARQUES NACIONALES  NATURALES Y COORDINACIÓN DEL SISTEMA NACIONAL DE ÁREAS PROTEGIDAS.  NACIONAL</t>
  </si>
  <si>
    <t>C-3202-0900-6</t>
  </si>
  <si>
    <t>Parques Naturales Nacionales - PNN</t>
  </si>
  <si>
    <t>FORTALECIMIENTO DE LOS PROCESOS DE LA EVALUACIÓN Y EL SEGUIMIENTO DE LAS LICENCIAS, PERMISOS Y TRAMITES AMBIENTALES EN EL TERRITORIO NACIONAL</t>
  </si>
  <si>
    <t>C-3201-0900-3</t>
  </si>
  <si>
    <t>APOYO A LAS ENTIDADES DEL SECTOR DE AMBIENTE Y DESARROLLO SOSTENIBLE, BENEFICIARIAS DEL FONDO NACIONAL AMBIENTAL NACIONAL - FONAM  NACIONAL-[DISTRIBUCION PREVIO CONCEPTO DNP]</t>
  </si>
  <si>
    <t>11</t>
  </si>
  <si>
    <t>Nación</t>
  </si>
  <si>
    <t>C-3201-0900-2</t>
  </si>
  <si>
    <t>PAGOS</t>
  </si>
  <si>
    <t>OBLIGACION</t>
  </si>
  <si>
    <t>COMPROMISO</t>
  </si>
  <si>
    <t>CDP</t>
  </si>
  <si>
    <t>APR FINAL</t>
  </si>
  <si>
    <t>APR BLOQUEADA</t>
  </si>
  <si>
    <t>APR. VIGENTE</t>
  </si>
  <si>
    <t>DESCRIPCION</t>
  </si>
  <si>
    <t>UNIDAD A CARGO</t>
  </si>
  <si>
    <t>SIT</t>
  </si>
  <si>
    <t>REC</t>
  </si>
  <si>
    <t>FUENTE</t>
  </si>
  <si>
    <t>RUBRO</t>
  </si>
  <si>
    <t>PRESUPUESTO INVERSIÓN</t>
  </si>
  <si>
    <t>FONDO NACIONAL AMBIENTAL - FONAM
EJECUCIÓN PRESUPUESTAL CON CORTE AL 31 DE DICIEMBRE 2021</t>
  </si>
  <si>
    <t>TOTAL FUNCIONAMIENTO</t>
  </si>
  <si>
    <t>TOTAL GASTOS POR TRIBUTOS, MULTAS, SANCIONES E INTERESES DE MORA</t>
  </si>
  <si>
    <t>CUOTA DE FISCALIZACIÓN Y AUDITAJE</t>
  </si>
  <si>
    <t>A-08-04-01</t>
  </si>
  <si>
    <t>TOTAL TRANSFERENCIAS CORRIENTES</t>
  </si>
  <si>
    <t>SENTENCIAS</t>
  </si>
  <si>
    <t>A-03-10-01-001</t>
  </si>
  <si>
    <t>TRANSFERIR A LA AUTORIDAD NACIONAL DE LICENCIAS AMBIENTALES ANLA. ARTÍCULO 96 LEY 633 DE 2000</t>
  </si>
  <si>
    <t>A-03-03-01-010</t>
  </si>
  <si>
    <t xml:space="preserve">PRESUPUESTO FUNCIONAMIENTO </t>
  </si>
  <si>
    <t>FONDO NACIONAL AMBIENTAL - FONAM
EJECUCIÓN PRESUPUESTAL CON CORTE AL 31 DE ENERO 2021</t>
  </si>
  <si>
    <t>FONDO NACIONAL AMBIENTAL - FONAM
EJECUCIÓN PRESUPUESTAL CON CORTE AL 28 DE FEBRERO 2021</t>
  </si>
  <si>
    <t>FONDO NACIONAL AMBIENTAL - FONAM
EJECUCIÓN PRESUPUESTAL CON CORTE AL 31 DE MARZO 2021</t>
  </si>
  <si>
    <t>FONDO NACIONAL AMBIENTAL - FONAM
EJECUCIÓN PRESUPUESTAL CON CORTE AL 30 DE ABRIL 2021</t>
  </si>
  <si>
    <t>FONDO NACIONAL AMBIENTAL - FONAM
EJECUCIÓN PRESUPUESTAL CON CORTE AL 31 DE MAYO 2021</t>
  </si>
  <si>
    <t>FONDO NACIONAL AMBIENTAL - FONAM
EJECUCIÓN PRESUPUESTAL CON CORTE AL 30 DE JUNIO 2021</t>
  </si>
  <si>
    <t>FONDO NACIONAL AMBIENTAL - FONAM
EJECUCIÓN PRESUPUESTAL CON CORTE AL 31 DE JULIO 2021</t>
  </si>
  <si>
    <t>FONDO NACIONAL AMBIENTAL - FONAM
EJECUCIÓN PRESUPUESTAL CON CORTE AL 31 DE AGOSTO 2021</t>
  </si>
  <si>
    <t>FONDO NACIONAL AMBIENTAL - FONAM
EJECUCIÓN PRESUPUESTAL CON CORTE AL 30 DE SEPTIEMBRE 2021</t>
  </si>
  <si>
    <t>FONDO NACIONAL AMBIENTAL - FONAM
EJECUCIÓN PRESUPUESTAL CON CORTE AL 31 DE OCTUBRE 2021</t>
  </si>
  <si>
    <t>FONDO NACIONAL AMBIENTAL - FONAM
EJECUCIÓN PRESUPUESTAL CON CORTE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</si>
</sst>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40A]&quot;$&quot;\ #,##0.00;\-&quot;$&quot;\ #,##0.0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Malgun Gothic"/>
      <family val="2"/>
    </font>
    <font>
      <sz val="14"/>
      <color rgb="FF000000"/>
      <name val="Times New Roman"/>
      <family val="1"/>
    </font>
    <font>
      <sz val="13"/>
      <name val="Malgun Gothic"/>
      <family val="2"/>
    </font>
    <font>
      <b/>
      <sz val="13"/>
      <color theme="0"/>
      <name val="Malgun Gothic"/>
      <family val="2"/>
    </font>
    <font>
      <sz val="12"/>
      <name val="Malgun Gothic"/>
      <family val="2"/>
    </font>
    <font>
      <b/>
      <sz val="12"/>
      <color theme="0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  <font>
      <b/>
      <sz val="12"/>
      <color rgb="FF00000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 applyFill="1" applyBorder="1" applyAlignment="1"/>
    <xf numFmtId="0" fontId="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right" vertical="center" readingOrder="1"/>
    </xf>
    <xf numFmtId="0" fontId="4" fillId="0" borderId="0" xfId="0" applyFont="1"/>
    <xf numFmtId="165" fontId="5" fillId="2" borderId="2" xfId="1" applyNumberFormat="1" applyFont="1" applyFill="1" applyBorder="1" applyAlignment="1">
      <alignment horizontal="center" vertical="center" readingOrder="1"/>
    </xf>
    <xf numFmtId="165" fontId="5" fillId="2" borderId="2" xfId="1" applyNumberFormat="1" applyFont="1" applyFill="1" applyBorder="1" applyAlignment="1">
      <alignment horizontal="right" vertical="center" readingOrder="1"/>
    </xf>
    <xf numFmtId="0" fontId="5" fillId="2" borderId="2" xfId="0" applyFont="1" applyFill="1" applyBorder="1" applyAlignment="1">
      <alignment horizontal="left" vertical="center" readingOrder="1"/>
    </xf>
    <xf numFmtId="0" fontId="6" fillId="0" borderId="0" xfId="0" applyFont="1"/>
    <xf numFmtId="165" fontId="7" fillId="3" borderId="2" xfId="1" applyNumberFormat="1" applyFont="1" applyFill="1" applyBorder="1" applyAlignment="1">
      <alignment horizontal="right" vertical="center" readingOrder="1"/>
    </xf>
    <xf numFmtId="0" fontId="7" fillId="3" borderId="2" xfId="0" applyFont="1" applyFill="1" applyBorder="1" applyAlignment="1">
      <alignment horizontal="left" vertical="center" readingOrder="1"/>
    </xf>
    <xf numFmtId="165" fontId="8" fillId="0" borderId="2" xfId="1" applyNumberFormat="1" applyFont="1" applyBorder="1" applyAlignment="1">
      <alignment horizontal="right" vertical="center" readingOrder="1"/>
    </xf>
    <xf numFmtId="165" fontId="8" fillId="0" borderId="2" xfId="1" applyNumberFormat="1" applyFont="1" applyBorder="1" applyAlignment="1">
      <alignment horizontal="left" vertical="center" wrapText="1" readingOrder="1"/>
    </xf>
    <xf numFmtId="165" fontId="8" fillId="0" borderId="2" xfId="1" applyNumberFormat="1" applyFont="1" applyFill="1" applyBorder="1" applyAlignment="1">
      <alignment horizontal="center" vertical="center" wrapText="1" readingOrder="1"/>
    </xf>
    <xf numFmtId="165" fontId="8" fillId="0" borderId="2" xfId="1" applyNumberFormat="1" applyFont="1" applyBorder="1" applyAlignment="1">
      <alignment horizontal="center" vertical="center" readingOrder="1"/>
    </xf>
    <xf numFmtId="165" fontId="8" fillId="0" borderId="2" xfId="1" applyNumberFormat="1" applyFont="1" applyBorder="1" applyAlignment="1">
      <alignment vertical="center" readingOrder="1"/>
    </xf>
    <xf numFmtId="43" fontId="9" fillId="3" borderId="2" xfId="1" applyFont="1" applyFill="1" applyBorder="1" applyAlignment="1">
      <alignment horizontal="center" vertical="center" readingOrder="1"/>
    </xf>
    <xf numFmtId="0" fontId="9" fillId="3" borderId="2" xfId="0" applyFont="1" applyFill="1" applyBorder="1" applyAlignment="1">
      <alignment horizontal="center" vertical="center" readingOrder="1"/>
    </xf>
    <xf numFmtId="43" fontId="5" fillId="4" borderId="2" xfId="1" applyFont="1" applyFill="1" applyBorder="1" applyAlignment="1">
      <alignment horizontal="left" vertical="center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43" fontId="8" fillId="5" borderId="3" xfId="1" applyFont="1" applyFill="1" applyBorder="1" applyAlignment="1">
      <alignment horizontal="right" vertical="center" readingOrder="1"/>
    </xf>
    <xf numFmtId="165" fontId="10" fillId="5" borderId="3" xfId="1" applyNumberFormat="1" applyFont="1" applyFill="1" applyBorder="1" applyAlignment="1">
      <alignment horizontal="right" vertical="center" readingOrder="1"/>
    </xf>
    <xf numFmtId="0" fontId="10" fillId="5" borderId="3" xfId="0" applyFont="1" applyFill="1" applyBorder="1" applyAlignment="1">
      <alignment horizontal="left" vertical="center" readingOrder="1"/>
    </xf>
    <xf numFmtId="165" fontId="2" fillId="0" borderId="2" xfId="1" applyNumberFormat="1" applyFont="1" applyFill="1" applyBorder="1" applyAlignment="1"/>
    <xf numFmtId="165" fontId="8" fillId="0" borderId="2" xfId="1" applyNumberFormat="1" applyFont="1" applyBorder="1" applyAlignment="1">
      <alignment horizontal="left" vertical="center" readingOrder="1"/>
    </xf>
    <xf numFmtId="165" fontId="10" fillId="5" borderId="4" xfId="1" applyNumberFormat="1" applyFont="1" applyFill="1" applyBorder="1" applyAlignment="1">
      <alignment horizontal="right" vertical="center" wrapText="1" readingOrder="1"/>
    </xf>
    <xf numFmtId="0" fontId="10" fillId="5" borderId="4" xfId="0" applyFont="1" applyFill="1" applyBorder="1" applyAlignment="1">
      <alignment horizontal="left" vertical="center" wrapText="1" readingOrder="1"/>
    </xf>
    <xf numFmtId="43" fontId="7" fillId="3" borderId="2" xfId="1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14AB-008C-4A4E-9F84-5283E729DBE1}">
  <dimension ref="A1:V30"/>
  <sheetViews>
    <sheetView tabSelected="1"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0</v>
      </c>
      <c r="M6" s="12">
        <v>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0</v>
      </c>
      <c r="M8" s="27">
        <f>SUM(M6:M7)</f>
        <v>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0</v>
      </c>
      <c r="M11" s="10">
        <f>+M8+M10</f>
        <v>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5415506756</v>
      </c>
      <c r="K18" s="12">
        <v>3873873321</v>
      </c>
      <c r="L18" s="12">
        <v>0</v>
      </c>
      <c r="M18" s="12">
        <v>0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57197663297</v>
      </c>
      <c r="K19" s="12">
        <v>50569844073</v>
      </c>
      <c r="L19" s="12">
        <v>0</v>
      </c>
      <c r="M19" s="12">
        <v>0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343639087</v>
      </c>
      <c r="K20" s="12">
        <v>313639087</v>
      </c>
      <c r="L20" s="12">
        <v>0</v>
      </c>
      <c r="M20" s="12">
        <v>0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13166003085</v>
      </c>
      <c r="H21" s="12">
        <v>0</v>
      </c>
      <c r="I21" s="12">
        <v>13166003085</v>
      </c>
      <c r="J21" s="12">
        <v>872053847</v>
      </c>
      <c r="K21" s="12">
        <v>54384198</v>
      </c>
      <c r="L21" s="12">
        <v>0</v>
      </c>
      <c r="M21" s="12">
        <v>0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2791019463</v>
      </c>
      <c r="K22" s="12">
        <v>2791019463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88517168</v>
      </c>
      <c r="K23" s="12">
        <v>0</v>
      </c>
      <c r="L23" s="12">
        <v>0</v>
      </c>
      <c r="M23" s="12">
        <v>0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1214004970</v>
      </c>
      <c r="H24" s="12">
        <v>0</v>
      </c>
      <c r="I24" s="12">
        <v>1214004970</v>
      </c>
      <c r="J24" s="12">
        <v>548685385</v>
      </c>
      <c r="K24" s="12">
        <v>522800001</v>
      </c>
      <c r="L24" s="12">
        <v>0</v>
      </c>
      <c r="M24" s="12">
        <v>0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0</v>
      </c>
      <c r="K25" s="12">
        <v>0</v>
      </c>
      <c r="L25" s="12">
        <v>0</v>
      </c>
      <c r="M25" s="12">
        <v>0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16899370945</v>
      </c>
      <c r="K26" s="12">
        <v>10809750001</v>
      </c>
      <c r="L26" s="12">
        <v>0</v>
      </c>
      <c r="M26" s="12">
        <v>0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84156455948</v>
      </c>
      <c r="K27" s="10">
        <f>SUM(K17:K26)</f>
        <v>68935310144</v>
      </c>
      <c r="L27" s="10">
        <f>SUM(L17:L26)</f>
        <v>0</v>
      </c>
      <c r="M27" s="10">
        <f>SUM(M17:M26)</f>
        <v>0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137070223948</v>
      </c>
      <c r="K28" s="7">
        <f>+K11+K27</f>
        <v>121849078144</v>
      </c>
      <c r="L28" s="7">
        <f>+L11+L27</f>
        <v>0</v>
      </c>
      <c r="M28" s="6">
        <f>+M11+M27</f>
        <v>0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CAA4-DC41-4F37-9DBD-F20E7A3E768B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5476456974</v>
      </c>
      <c r="K18" s="12">
        <v>4223704678</v>
      </c>
      <c r="L18" s="12">
        <v>242407677</v>
      </c>
      <c r="M18" s="12">
        <v>242407677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60507902443</v>
      </c>
      <c r="K19" s="12">
        <v>55642394108</v>
      </c>
      <c r="L19" s="12">
        <v>2794523938</v>
      </c>
      <c r="M19" s="12">
        <v>2782971134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403639084</v>
      </c>
      <c r="K20" s="12">
        <v>403639084</v>
      </c>
      <c r="L20" s="12">
        <v>0</v>
      </c>
      <c r="M20" s="12">
        <v>0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13166003085</v>
      </c>
      <c r="H21" s="12">
        <v>0</v>
      </c>
      <c r="I21" s="12">
        <v>13166003085</v>
      </c>
      <c r="J21" s="12">
        <v>3816602075.25</v>
      </c>
      <c r="K21" s="12">
        <v>3225393838</v>
      </c>
      <c r="L21" s="12">
        <v>0</v>
      </c>
      <c r="M21" s="12">
        <v>0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2791019463</v>
      </c>
      <c r="K22" s="12">
        <v>2791019463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660160256</v>
      </c>
      <c r="K23" s="12">
        <v>509348462</v>
      </c>
      <c r="L23" s="12">
        <v>0</v>
      </c>
      <c r="M23" s="12">
        <v>0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1214004970</v>
      </c>
      <c r="H24" s="12">
        <v>0</v>
      </c>
      <c r="I24" s="12">
        <v>1214004970</v>
      </c>
      <c r="J24" s="12">
        <v>869912420</v>
      </c>
      <c r="K24" s="12">
        <v>869512850</v>
      </c>
      <c r="L24" s="12">
        <v>46877779</v>
      </c>
      <c r="M24" s="12">
        <v>46877779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169020000</v>
      </c>
      <c r="L25" s="12">
        <v>0</v>
      </c>
      <c r="M25" s="12">
        <v>0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18918503872</v>
      </c>
      <c r="K26" s="12">
        <v>14534038367.34</v>
      </c>
      <c r="L26" s="12">
        <v>748422718</v>
      </c>
      <c r="M26" s="12">
        <v>746512390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93644196587.25</v>
      </c>
      <c r="K27" s="10">
        <f>SUM(K17:K26)</f>
        <v>82368070850.339996</v>
      </c>
      <c r="L27" s="10">
        <f>SUM(L17:L26)</f>
        <v>3832232112</v>
      </c>
      <c r="M27" s="10">
        <f>SUM(M17:M26)</f>
        <v>3818768980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146557964587.25</v>
      </c>
      <c r="K28" s="7">
        <f>+K11+K27</f>
        <v>135281838850.34</v>
      </c>
      <c r="L28" s="7">
        <f>+L11+L27</f>
        <v>56746000112</v>
      </c>
      <c r="M28" s="6">
        <f>+M11+M27</f>
        <v>56732536980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929C-BFA2-4F6A-8946-496AE84B8FDF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5616345531</v>
      </c>
      <c r="K18" s="12">
        <v>4278534211</v>
      </c>
      <c r="L18" s="12">
        <v>600072909</v>
      </c>
      <c r="M18" s="12">
        <v>600072909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61551353877</v>
      </c>
      <c r="K19" s="12">
        <v>57622525046</v>
      </c>
      <c r="L19" s="12">
        <v>8113277486</v>
      </c>
      <c r="M19" s="12">
        <v>8075935114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1119810009.1500001</v>
      </c>
      <c r="K20" s="12">
        <v>747166856</v>
      </c>
      <c r="L20" s="12">
        <v>214912700</v>
      </c>
      <c r="M20" s="12">
        <v>214912700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13166003085</v>
      </c>
      <c r="H21" s="12">
        <v>0</v>
      </c>
      <c r="I21" s="12">
        <v>13166003085</v>
      </c>
      <c r="J21" s="12">
        <v>4197447179.9499998</v>
      </c>
      <c r="K21" s="12">
        <v>3640458134</v>
      </c>
      <c r="L21" s="12">
        <v>210937429</v>
      </c>
      <c r="M21" s="12">
        <v>210937429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2791019463</v>
      </c>
      <c r="K22" s="12">
        <v>2791019463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710596436</v>
      </c>
      <c r="K23" s="12">
        <v>670275913</v>
      </c>
      <c r="L23" s="12">
        <v>2142408</v>
      </c>
      <c r="M23" s="12">
        <v>2142408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1214004970</v>
      </c>
      <c r="H24" s="12">
        <v>0</v>
      </c>
      <c r="I24" s="12">
        <v>1214004970</v>
      </c>
      <c r="J24" s="12">
        <v>961662260</v>
      </c>
      <c r="K24" s="12">
        <v>917841762</v>
      </c>
      <c r="L24" s="12">
        <v>82468142</v>
      </c>
      <c r="M24" s="12">
        <v>82468142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170358974</v>
      </c>
      <c r="L25" s="12">
        <v>4968000</v>
      </c>
      <c r="M25" s="12">
        <v>4968000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20714657990.740002</v>
      </c>
      <c r="K26" s="12">
        <v>16017916080.34</v>
      </c>
      <c r="L26" s="12">
        <v>1976890574</v>
      </c>
      <c r="M26" s="12">
        <v>1969138574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97862892746.840012</v>
      </c>
      <c r="K27" s="10">
        <f>SUM(K17:K26)</f>
        <v>86856096439.339996</v>
      </c>
      <c r="L27" s="10">
        <f>SUM(L17:L26)</f>
        <v>11205669648</v>
      </c>
      <c r="M27" s="10">
        <f>SUM(M17:M26)</f>
        <v>11160575276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150776660746.84003</v>
      </c>
      <c r="K28" s="7">
        <f>+K11+K27</f>
        <v>139769864439.34</v>
      </c>
      <c r="L28" s="7">
        <f>+L11+L27</f>
        <v>64119437648</v>
      </c>
      <c r="M28" s="6">
        <f>+M11+M27</f>
        <v>64074343276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BE83-BE18-4576-BBFF-B80A060DE03E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5669682021</v>
      </c>
      <c r="K18" s="12">
        <v>4506987322</v>
      </c>
      <c r="L18" s="12">
        <v>1000853722</v>
      </c>
      <c r="M18" s="12">
        <v>991714324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62487179699</v>
      </c>
      <c r="K19" s="12">
        <v>59582028024</v>
      </c>
      <c r="L19" s="12">
        <v>13555827163</v>
      </c>
      <c r="M19" s="12">
        <v>13536742342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1435295304.8499999</v>
      </c>
      <c r="K20" s="12">
        <v>908557228.29999995</v>
      </c>
      <c r="L20" s="12">
        <v>214912700</v>
      </c>
      <c r="M20" s="12">
        <v>214912700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13166003085</v>
      </c>
      <c r="H21" s="12">
        <v>0</v>
      </c>
      <c r="I21" s="12">
        <v>13166003085</v>
      </c>
      <c r="J21" s="12">
        <v>8306029632.9499998</v>
      </c>
      <c r="K21" s="12">
        <v>3772338813</v>
      </c>
      <c r="L21" s="12">
        <v>606501429</v>
      </c>
      <c r="M21" s="12">
        <v>606501429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2791019463</v>
      </c>
      <c r="K22" s="12">
        <v>2791019463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708069917.75</v>
      </c>
      <c r="K23" s="12">
        <v>698172941.75</v>
      </c>
      <c r="L23" s="12">
        <v>85195972</v>
      </c>
      <c r="M23" s="12">
        <v>85195972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1214004970</v>
      </c>
      <c r="H24" s="12">
        <v>0</v>
      </c>
      <c r="I24" s="12">
        <v>1214004970</v>
      </c>
      <c r="J24" s="12">
        <v>988346347</v>
      </c>
      <c r="K24" s="12">
        <v>945344983</v>
      </c>
      <c r="L24" s="12">
        <v>185180869</v>
      </c>
      <c r="M24" s="12">
        <v>185180869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171983075</v>
      </c>
      <c r="L25" s="12">
        <v>28624706</v>
      </c>
      <c r="M25" s="12">
        <v>23628381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23549851022.740002</v>
      </c>
      <c r="K26" s="12">
        <v>17101909484.34</v>
      </c>
      <c r="L26" s="12">
        <v>3231385036.3400002</v>
      </c>
      <c r="M26" s="12">
        <v>3212200253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106135473408.29001</v>
      </c>
      <c r="K27" s="10">
        <f>SUM(K17:K26)</f>
        <v>90478341334.389999</v>
      </c>
      <c r="L27" s="10">
        <f>SUM(L17:L26)</f>
        <v>18908481597.34</v>
      </c>
      <c r="M27" s="10">
        <f>SUM(M17:M26)</f>
        <v>18856076270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159049241408.29001</v>
      </c>
      <c r="K28" s="7">
        <f>+K11+K27</f>
        <v>143392109334.39001</v>
      </c>
      <c r="L28" s="7">
        <f>+L11+L27</f>
        <v>71822249597.339996</v>
      </c>
      <c r="M28" s="6">
        <f>+M11+M27</f>
        <v>71769844270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A6CF-F658-4D07-8F56-C52D64FC7C5E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5669682021</v>
      </c>
      <c r="K18" s="12">
        <v>4596675026</v>
      </c>
      <c r="L18" s="12">
        <v>1431855875</v>
      </c>
      <c r="M18" s="12">
        <v>1431855875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62995550845</v>
      </c>
      <c r="K19" s="12">
        <v>61095919483</v>
      </c>
      <c r="L19" s="12">
        <v>18999848138</v>
      </c>
      <c r="M19" s="12">
        <v>18976146016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1626337955.8499999</v>
      </c>
      <c r="K20" s="12">
        <v>1023223586.3</v>
      </c>
      <c r="L20" s="12">
        <v>412109911.19999999</v>
      </c>
      <c r="M20" s="12">
        <v>412109911.19999999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13166003085</v>
      </c>
      <c r="H21" s="12">
        <v>0</v>
      </c>
      <c r="I21" s="12">
        <v>13166003085</v>
      </c>
      <c r="J21" s="12">
        <v>8261635014.9499998</v>
      </c>
      <c r="K21" s="12">
        <v>3825008654</v>
      </c>
      <c r="L21" s="12">
        <v>1008826200</v>
      </c>
      <c r="M21" s="12">
        <v>1008826200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8684412378</v>
      </c>
      <c r="K22" s="12">
        <v>2791019463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1212965876.75</v>
      </c>
      <c r="K23" s="12">
        <v>753430112.75</v>
      </c>
      <c r="L23" s="12">
        <v>154402782</v>
      </c>
      <c r="M23" s="12">
        <v>154402782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1214004970</v>
      </c>
      <c r="H24" s="12">
        <v>0</v>
      </c>
      <c r="I24" s="12">
        <v>1214004970</v>
      </c>
      <c r="J24" s="12">
        <v>996151527</v>
      </c>
      <c r="K24" s="12">
        <v>988346347</v>
      </c>
      <c r="L24" s="12">
        <v>266605161</v>
      </c>
      <c r="M24" s="12">
        <v>266605161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174430147</v>
      </c>
      <c r="L25" s="12">
        <v>54210567</v>
      </c>
      <c r="M25" s="12">
        <v>42276567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23929334531.740002</v>
      </c>
      <c r="K26" s="12">
        <v>17660607891.34</v>
      </c>
      <c r="L26" s="12">
        <v>5054065519.5900002</v>
      </c>
      <c r="M26" s="12">
        <v>5054065519.5900002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113576070150.29001</v>
      </c>
      <c r="K27" s="10">
        <f>SUM(K17:K26)</f>
        <v>92908660710.389999</v>
      </c>
      <c r="L27" s="10">
        <f>SUM(L17:L26)</f>
        <v>27381924153.790001</v>
      </c>
      <c r="M27" s="10">
        <f>SUM(M17:M26)</f>
        <v>27346288031.790001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166489838150.29001</v>
      </c>
      <c r="K28" s="7">
        <f>+K11+K27</f>
        <v>145822428710.39001</v>
      </c>
      <c r="L28" s="7">
        <f>+L11+L27</f>
        <v>80295692153.790009</v>
      </c>
      <c r="M28" s="6">
        <f>+M11+M27</f>
        <v>80260056031.790009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B44A-6E17-42B2-A6DD-70469BA70D55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5666544580</v>
      </c>
      <c r="K18" s="12">
        <v>4684734904</v>
      </c>
      <c r="L18" s="12">
        <v>1871790638</v>
      </c>
      <c r="M18" s="12">
        <v>1871790638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62542622725</v>
      </c>
      <c r="K19" s="12">
        <v>60941195696</v>
      </c>
      <c r="L19" s="12">
        <v>24343986705</v>
      </c>
      <c r="M19" s="12">
        <v>24333619126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2338367312.6500001</v>
      </c>
      <c r="K20" s="12">
        <v>1185794708.3</v>
      </c>
      <c r="L20" s="12">
        <v>511106817.19999999</v>
      </c>
      <c r="M20" s="12">
        <v>511106817.19999999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13166003085</v>
      </c>
      <c r="H21" s="12">
        <v>0</v>
      </c>
      <c r="I21" s="12">
        <v>13166003085</v>
      </c>
      <c r="J21" s="12">
        <v>8531788056</v>
      </c>
      <c r="K21" s="12">
        <v>3865934913</v>
      </c>
      <c r="L21" s="12">
        <v>1397228956</v>
      </c>
      <c r="M21" s="12">
        <v>1397228956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8684412378</v>
      </c>
      <c r="K22" s="12">
        <v>2791019463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1457965877.75</v>
      </c>
      <c r="K23" s="12">
        <v>756005572.75</v>
      </c>
      <c r="L23" s="12">
        <v>235742444</v>
      </c>
      <c r="M23" s="12">
        <v>235742444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1214004970</v>
      </c>
      <c r="H24" s="12">
        <v>0</v>
      </c>
      <c r="I24" s="12">
        <v>1214004970</v>
      </c>
      <c r="J24" s="12">
        <v>1072654516</v>
      </c>
      <c r="K24" s="12">
        <v>1008838943</v>
      </c>
      <c r="L24" s="12">
        <v>400727732</v>
      </c>
      <c r="M24" s="12">
        <v>400727732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175768002</v>
      </c>
      <c r="L25" s="12">
        <v>64330335</v>
      </c>
      <c r="M25" s="12">
        <v>59740335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27570157872.740002</v>
      </c>
      <c r="K26" s="12">
        <v>19658389793.540001</v>
      </c>
      <c r="L26" s="12">
        <v>7981422267.4099998</v>
      </c>
      <c r="M26" s="12">
        <v>7973670267.4099998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118064513318.14</v>
      </c>
      <c r="K27" s="10">
        <f>SUM(K17:K26)</f>
        <v>95067681995.589996</v>
      </c>
      <c r="L27" s="10">
        <f>SUM(L17:L26)</f>
        <v>36806335894.610001</v>
      </c>
      <c r="M27" s="10">
        <f>SUM(M17:M26)</f>
        <v>36783626315.610001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170978281318.14001</v>
      </c>
      <c r="K28" s="7">
        <f>+K11+K27</f>
        <v>147981449995.59</v>
      </c>
      <c r="L28" s="7">
        <f>+L11+L27</f>
        <v>89720103894.610001</v>
      </c>
      <c r="M28" s="6">
        <f>+M11+M27</f>
        <v>89697394315.610001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A382-BF69-4476-BAF8-97A73C394E10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5683794134</v>
      </c>
      <c r="K18" s="12">
        <v>4780168744</v>
      </c>
      <c r="L18" s="12">
        <v>2311273738</v>
      </c>
      <c r="M18" s="12">
        <v>2311273738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62690708480</v>
      </c>
      <c r="K19" s="12">
        <v>61584648250</v>
      </c>
      <c r="L19" s="12">
        <v>29658095871</v>
      </c>
      <c r="M19" s="12">
        <v>29643800816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3393158419.29</v>
      </c>
      <c r="K20" s="12">
        <v>1744906600.9400001</v>
      </c>
      <c r="L20" s="12">
        <v>879980129.50999999</v>
      </c>
      <c r="M20" s="12">
        <v>879980129.50999999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13166003085</v>
      </c>
      <c r="H21" s="12">
        <v>0</v>
      </c>
      <c r="I21" s="12">
        <v>13166003085</v>
      </c>
      <c r="J21" s="12">
        <v>8710881055</v>
      </c>
      <c r="K21" s="12">
        <v>4031745542</v>
      </c>
      <c r="L21" s="12">
        <v>1786875592</v>
      </c>
      <c r="M21" s="12">
        <v>1786875592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8684412378</v>
      </c>
      <c r="K22" s="12">
        <v>3077530405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1751164502.75</v>
      </c>
      <c r="K23" s="12">
        <v>778898342.75</v>
      </c>
      <c r="L23" s="12">
        <v>313302584</v>
      </c>
      <c r="M23" s="12">
        <v>313302584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1214004970</v>
      </c>
      <c r="H24" s="12">
        <v>0</v>
      </c>
      <c r="I24" s="12">
        <v>1214004970</v>
      </c>
      <c r="J24" s="12">
        <v>1072654516</v>
      </c>
      <c r="K24" s="12">
        <v>1008838943</v>
      </c>
      <c r="L24" s="12">
        <v>483569343</v>
      </c>
      <c r="M24" s="12">
        <v>483569343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177432905</v>
      </c>
      <c r="L25" s="12">
        <v>83193202</v>
      </c>
      <c r="M25" s="12">
        <v>82555992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27704760616.740002</v>
      </c>
      <c r="K26" s="12">
        <v>21666728403.540001</v>
      </c>
      <c r="L26" s="12">
        <v>10969062817.040001</v>
      </c>
      <c r="M26" s="12">
        <v>10969062817.040001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119891534101.78</v>
      </c>
      <c r="K27" s="10">
        <f>SUM(K17:K26)</f>
        <v>98850898136.230011</v>
      </c>
      <c r="L27" s="10">
        <f>SUM(L17:L26)</f>
        <v>46485353276.549995</v>
      </c>
      <c r="M27" s="10">
        <f>SUM(M17:M26)</f>
        <v>46470421011.549995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172805302101.78</v>
      </c>
      <c r="K28" s="7">
        <f>+K11+K27</f>
        <v>151764666136.23001</v>
      </c>
      <c r="L28" s="7">
        <f>+L11+L27</f>
        <v>99399121276.549988</v>
      </c>
      <c r="M28" s="6">
        <f>+M11+M27</f>
        <v>99384189011.549988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51DD-C261-48E4-9F2B-A049EDE2D862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168000000000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5644770751</v>
      </c>
      <c r="K18" s="12">
        <v>4938408749</v>
      </c>
      <c r="L18" s="12">
        <v>2791210451</v>
      </c>
      <c r="M18" s="12">
        <v>2784487364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63181911864</v>
      </c>
      <c r="K19" s="12">
        <v>61726415499</v>
      </c>
      <c r="L19" s="12">
        <v>34979064210</v>
      </c>
      <c r="M19" s="12">
        <v>34946036829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5016274266.8199997</v>
      </c>
      <c r="K20" s="12">
        <v>2900326085.4699998</v>
      </c>
      <c r="L20" s="12">
        <v>971356931.44000006</v>
      </c>
      <c r="M20" s="12">
        <v>971356931.44000006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9085598433</v>
      </c>
      <c r="H21" s="12">
        <v>0</v>
      </c>
      <c r="I21" s="12">
        <v>9085598433</v>
      </c>
      <c r="J21" s="12">
        <v>4768780677</v>
      </c>
      <c r="K21" s="12">
        <v>4244934149</v>
      </c>
      <c r="L21" s="12">
        <v>2147646177</v>
      </c>
      <c r="M21" s="12">
        <v>2147646177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8684412378</v>
      </c>
      <c r="K22" s="12">
        <v>3077530405</v>
      </c>
      <c r="L22" s="12">
        <v>0</v>
      </c>
      <c r="M22" s="12">
        <v>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1985152433.75</v>
      </c>
      <c r="K23" s="12">
        <v>813650792.75</v>
      </c>
      <c r="L23" s="12">
        <v>390183859</v>
      </c>
      <c r="M23" s="12">
        <v>390183859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5294409622</v>
      </c>
      <c r="H24" s="12">
        <v>0</v>
      </c>
      <c r="I24" s="12">
        <v>5294409622</v>
      </c>
      <c r="J24" s="12">
        <v>5158059168</v>
      </c>
      <c r="K24" s="12">
        <v>1008838943</v>
      </c>
      <c r="L24" s="12">
        <v>575230285.76999998</v>
      </c>
      <c r="M24" s="12">
        <v>575230285.76999998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178656440</v>
      </c>
      <c r="L25" s="12">
        <v>100827453</v>
      </c>
      <c r="M25" s="12">
        <v>100827453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28657638897.740002</v>
      </c>
      <c r="K26" s="12">
        <v>21902319751.540001</v>
      </c>
      <c r="L26" s="12">
        <v>12698519926.549999</v>
      </c>
      <c r="M26" s="12">
        <v>12690759094.549999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168000000000</v>
      </c>
      <c r="I27" s="10">
        <f>SUM(I17:I26)</f>
        <v>139884412378</v>
      </c>
      <c r="J27" s="10">
        <f>SUM(J17:J26)</f>
        <v>123297000436.31001</v>
      </c>
      <c r="K27" s="10">
        <f>SUM(K17:K26)</f>
        <v>100791080814.76001</v>
      </c>
      <c r="L27" s="10">
        <f>SUM(L17:L26)</f>
        <v>54654039293.759995</v>
      </c>
      <c r="M27" s="10">
        <f>SUM(M17:M26)</f>
        <v>54606527993.759995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168000000000</v>
      </c>
      <c r="I28" s="7">
        <f>+I11+I27</f>
        <v>193334280378</v>
      </c>
      <c r="J28" s="7">
        <f>+J11+J27</f>
        <v>176210768436.31</v>
      </c>
      <c r="K28" s="7">
        <f>+K11+K27</f>
        <v>153704848814.76001</v>
      </c>
      <c r="L28" s="7">
        <f>+L11+L27</f>
        <v>107567807293.75999</v>
      </c>
      <c r="M28" s="6">
        <f>+M11+M27</f>
        <v>107520295993.75999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1B45-7E14-42CA-8685-13D9E39C2474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0</v>
      </c>
      <c r="K9" s="12">
        <v>0</v>
      </c>
      <c r="L9" s="12">
        <v>0</v>
      </c>
      <c r="M9" s="12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0</v>
      </c>
      <c r="K10" s="22">
        <f>K9</f>
        <v>0</v>
      </c>
      <c r="L10" s="22">
        <f>L9</f>
        <v>0</v>
      </c>
      <c r="M10" s="22">
        <f>M9</f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52913768000</v>
      </c>
      <c r="K11" s="10">
        <f>+K8+K10</f>
        <v>52913768000</v>
      </c>
      <c r="L11" s="10">
        <f>+L8+L10</f>
        <v>52913768000</v>
      </c>
      <c r="M11" s="10">
        <f>+M8+M10</f>
        <v>52913768000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59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168000000000</v>
      </c>
      <c r="H17" s="12">
        <v>127891023811</v>
      </c>
      <c r="I17" s="12">
        <v>40108976189</v>
      </c>
      <c r="J17" s="12">
        <v>40108976189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5672681515</v>
      </c>
      <c r="K18" s="12">
        <v>5076880798</v>
      </c>
      <c r="L18" s="12">
        <v>3368671609</v>
      </c>
      <c r="M18" s="12">
        <v>3362449363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63216714546</v>
      </c>
      <c r="K19" s="12">
        <v>62261231949</v>
      </c>
      <c r="L19" s="12">
        <v>40492112884</v>
      </c>
      <c r="M19" s="12">
        <v>40488365471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6404960308.8199997</v>
      </c>
      <c r="K20" s="12">
        <v>4193797530.9699998</v>
      </c>
      <c r="L20" s="12">
        <v>1540027743.6300001</v>
      </c>
      <c r="M20" s="12">
        <v>1540027743.6300001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9085598433</v>
      </c>
      <c r="H21" s="12">
        <v>0</v>
      </c>
      <c r="I21" s="12">
        <v>9085598433</v>
      </c>
      <c r="J21" s="12">
        <v>4794669619</v>
      </c>
      <c r="K21" s="12">
        <v>4550232120</v>
      </c>
      <c r="L21" s="12">
        <v>2578792277</v>
      </c>
      <c r="M21" s="12">
        <v>2578792277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3081412378</v>
      </c>
      <c r="K22" s="12">
        <v>3077530405</v>
      </c>
      <c r="L22" s="12">
        <v>502371191</v>
      </c>
      <c r="M22" s="12">
        <v>502371191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2360625571.75</v>
      </c>
      <c r="K23" s="12">
        <v>1338282005.75</v>
      </c>
      <c r="L23" s="12">
        <v>494656160</v>
      </c>
      <c r="M23" s="12">
        <v>494656160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5294409622</v>
      </c>
      <c r="H24" s="12">
        <v>0</v>
      </c>
      <c r="I24" s="12">
        <v>5294409622</v>
      </c>
      <c r="J24" s="12">
        <v>4958101330</v>
      </c>
      <c r="K24" s="12">
        <v>1012936718</v>
      </c>
      <c r="L24" s="12">
        <v>702079812.53999996</v>
      </c>
      <c r="M24" s="12">
        <v>702079812.53999996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180220964</v>
      </c>
      <c r="L25" s="12">
        <v>113234494</v>
      </c>
      <c r="M25" s="12">
        <v>113234494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29315446837.740002</v>
      </c>
      <c r="K26" s="12">
        <v>24456890405.540001</v>
      </c>
      <c r="L26" s="12">
        <v>14251766361.799999</v>
      </c>
      <c r="M26" s="12">
        <v>14158694607.799999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307884412378</v>
      </c>
      <c r="H27" s="10">
        <f>SUM(H17:H26)</f>
        <v>127891023811</v>
      </c>
      <c r="I27" s="10">
        <f>SUM(I17:I26)</f>
        <v>179993388567</v>
      </c>
      <c r="J27" s="10">
        <f>SUM(J17:J26)</f>
        <v>160113588295.31</v>
      </c>
      <c r="K27" s="10">
        <f>SUM(K17:K26)</f>
        <v>106148002896.26001</v>
      </c>
      <c r="L27" s="10">
        <f>SUM(L17:L26)</f>
        <v>64043712532.970001</v>
      </c>
      <c r="M27" s="10">
        <f>SUM(M17:M26)</f>
        <v>63940671119.970001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361334280378</v>
      </c>
      <c r="H28" s="7">
        <f>+H11+H27</f>
        <v>127891023811</v>
      </c>
      <c r="I28" s="7">
        <f>+I11+I27</f>
        <v>233443256567</v>
      </c>
      <c r="J28" s="7">
        <f>+J11+J27</f>
        <v>213027356295.31</v>
      </c>
      <c r="K28" s="7">
        <f>+K11+K27</f>
        <v>159061770896.26001</v>
      </c>
      <c r="L28" s="7">
        <f>+L11+L27</f>
        <v>116957480532.97</v>
      </c>
      <c r="M28" s="6">
        <f>+M11+M27</f>
        <v>116854439119.97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3318-FCEB-4020-8166-A2022874C601}">
  <dimension ref="A1:V30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436100000</v>
      </c>
      <c r="K9" s="12">
        <v>436100000</v>
      </c>
      <c r="L9" s="12">
        <v>436100000</v>
      </c>
      <c r="M9" s="12">
        <v>436100000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436100000</v>
      </c>
      <c r="K10" s="22">
        <f>K9</f>
        <v>436100000</v>
      </c>
      <c r="L10" s="22">
        <f>L9</f>
        <v>436100000</v>
      </c>
      <c r="M10" s="22">
        <f>M9</f>
        <v>436100000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53349868000</v>
      </c>
      <c r="K11" s="10">
        <f>+K8+K10</f>
        <v>53349868000</v>
      </c>
      <c r="L11" s="10">
        <f>+L8+L10</f>
        <v>53349868000</v>
      </c>
      <c r="M11" s="10">
        <f>+M8+M10</f>
        <v>53349868000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60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184328640450</v>
      </c>
      <c r="H17" s="12">
        <v>106563742435</v>
      </c>
      <c r="I17" s="12">
        <v>77764898015</v>
      </c>
      <c r="J17" s="12">
        <v>77764898015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5667975353</v>
      </c>
      <c r="K18" s="12">
        <v>5228747803</v>
      </c>
      <c r="L18" s="12">
        <v>3875561804</v>
      </c>
      <c r="M18" s="12">
        <v>3868838717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62820910788</v>
      </c>
      <c r="K19" s="12">
        <v>62428980763</v>
      </c>
      <c r="L19" s="12">
        <v>45740182698</v>
      </c>
      <c r="M19" s="12">
        <v>45705312903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6977501091.8199997</v>
      </c>
      <c r="K20" s="12">
        <v>5773714574.3000002</v>
      </c>
      <c r="L20" s="12">
        <v>1855235756.99</v>
      </c>
      <c r="M20" s="12">
        <v>1855235756.99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9085598433</v>
      </c>
      <c r="H21" s="12">
        <v>0</v>
      </c>
      <c r="I21" s="12">
        <v>9085598433</v>
      </c>
      <c r="J21" s="12">
        <v>5338548836.25</v>
      </c>
      <c r="K21" s="12">
        <v>4713046362</v>
      </c>
      <c r="L21" s="12">
        <v>3084961222.7800002</v>
      </c>
      <c r="M21" s="12">
        <v>3084961222.7800002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3081412378</v>
      </c>
      <c r="K22" s="12">
        <v>3077530405</v>
      </c>
      <c r="L22" s="12">
        <v>785847832</v>
      </c>
      <c r="M22" s="12">
        <v>742871191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1861534621.75</v>
      </c>
      <c r="K23" s="12">
        <v>1436712039.75</v>
      </c>
      <c r="L23" s="12">
        <v>983913425</v>
      </c>
      <c r="M23" s="12">
        <v>983913425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5294409622</v>
      </c>
      <c r="H24" s="12">
        <v>0</v>
      </c>
      <c r="I24" s="12">
        <v>5294409622</v>
      </c>
      <c r="J24" s="12">
        <v>1496346313</v>
      </c>
      <c r="K24" s="12">
        <v>1034687855</v>
      </c>
      <c r="L24" s="12">
        <v>794037771.75</v>
      </c>
      <c r="M24" s="12">
        <v>794037771.75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182590644</v>
      </c>
      <c r="L25" s="12">
        <v>137891968</v>
      </c>
      <c r="M25" s="12">
        <v>137891968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28688708118.740002</v>
      </c>
      <c r="K26" s="12">
        <v>24498924329.540001</v>
      </c>
      <c r="L26" s="12">
        <v>15916899859.58</v>
      </c>
      <c r="M26" s="12">
        <v>15916899859.58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324213052828</v>
      </c>
      <c r="H27" s="10">
        <f>SUM(H17:H26)</f>
        <v>106563742435</v>
      </c>
      <c r="I27" s="10">
        <f>SUM(I17:I26)</f>
        <v>217649310393</v>
      </c>
      <c r="J27" s="10">
        <f>SUM(J17:J26)</f>
        <v>193897835515.56</v>
      </c>
      <c r="K27" s="10">
        <f>SUM(K17:K26)</f>
        <v>108374934775.59</v>
      </c>
      <c r="L27" s="10">
        <f>SUM(L17:L26)</f>
        <v>73174532338.099991</v>
      </c>
      <c r="M27" s="10">
        <f>SUM(M17:M26)</f>
        <v>73089962815.099991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377662920828</v>
      </c>
      <c r="H28" s="7">
        <f>+H11+H27</f>
        <v>106563742435</v>
      </c>
      <c r="I28" s="7">
        <f>+I11+I27</f>
        <v>271099178393</v>
      </c>
      <c r="J28" s="7">
        <f>+J11+J27</f>
        <v>247247703515.56</v>
      </c>
      <c r="K28" s="7">
        <f>+K11+K27</f>
        <v>161724802775.59</v>
      </c>
      <c r="L28" s="7">
        <f>+L11+L27</f>
        <v>126524400338.09999</v>
      </c>
      <c r="M28" s="6">
        <f>+M11+M27</f>
        <v>126439830815.09999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A805-2D5E-40C7-B1B0-F955D91E5F09}">
  <dimension ref="A1:V30"/>
  <sheetViews>
    <sheetView zoomScale="70" zoomScaleNormal="70" workbookViewId="0">
      <selection activeCell="N16" sqref="N16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ht="16.5" x14ac:dyDescent="0.3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ht="16.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>
        <v>21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436100000</v>
      </c>
      <c r="K9" s="12">
        <v>436100000</v>
      </c>
      <c r="L9" s="12">
        <v>436100000</v>
      </c>
      <c r="M9" s="12">
        <v>436100000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436100000</v>
      </c>
      <c r="K10" s="22">
        <f>K9</f>
        <v>436100000</v>
      </c>
      <c r="L10" s="22">
        <f>L9</f>
        <v>436100000</v>
      </c>
      <c r="M10" s="22">
        <f>M9</f>
        <v>436100000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53349868000</v>
      </c>
      <c r="K11" s="10">
        <f>+K8+K10</f>
        <v>53349868000</v>
      </c>
      <c r="L11" s="10">
        <f>+L8+L10</f>
        <v>53349868000</v>
      </c>
      <c r="M11" s="10">
        <f>+M8+M10</f>
        <v>53349868000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61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93633130798</v>
      </c>
      <c r="H17" s="12">
        <v>72473421044</v>
      </c>
      <c r="I17" s="12">
        <v>21159709754</v>
      </c>
      <c r="J17" s="12">
        <v>21159709754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5667975353</v>
      </c>
      <c r="K18" s="12">
        <v>5385642269</v>
      </c>
      <c r="L18" s="12">
        <v>4377753543</v>
      </c>
      <c r="M18" s="12">
        <v>4377753543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62868211103</v>
      </c>
      <c r="K19" s="12">
        <v>62554255158</v>
      </c>
      <c r="L19" s="12">
        <v>51335407468</v>
      </c>
      <c r="M19" s="12">
        <v>51312416571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8711549851.1200008</v>
      </c>
      <c r="K20" s="12">
        <v>6640436900.9700003</v>
      </c>
      <c r="L20" s="12">
        <v>2416518295.04</v>
      </c>
      <c r="M20" s="12">
        <v>2361440274.9400001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9085598433</v>
      </c>
      <c r="H21" s="12">
        <v>0</v>
      </c>
      <c r="I21" s="12">
        <v>9085598433</v>
      </c>
      <c r="J21" s="12">
        <v>5642092896.25</v>
      </c>
      <c r="K21" s="12">
        <v>4761547198.25</v>
      </c>
      <c r="L21" s="12">
        <v>3656845570.9400001</v>
      </c>
      <c r="M21" s="12">
        <v>3655412942.9400001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3081412378</v>
      </c>
      <c r="K22" s="12">
        <v>3077530405</v>
      </c>
      <c r="L22" s="12">
        <v>785847832</v>
      </c>
      <c r="M22" s="12">
        <v>785847832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2014268471.75</v>
      </c>
      <c r="K23" s="12">
        <v>1747899364.75</v>
      </c>
      <c r="L23" s="12">
        <v>1079858651</v>
      </c>
      <c r="M23" s="12">
        <v>1079858651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5294409622</v>
      </c>
      <c r="H24" s="12">
        <v>0</v>
      </c>
      <c r="I24" s="12">
        <v>5294409622</v>
      </c>
      <c r="J24" s="12">
        <v>3866150032.04</v>
      </c>
      <c r="K24" s="12">
        <v>1413132783.04</v>
      </c>
      <c r="L24" s="12">
        <v>883274176.70000005</v>
      </c>
      <c r="M24" s="12">
        <v>883274176.70000005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200000000</v>
      </c>
      <c r="K25" s="12">
        <v>188205680</v>
      </c>
      <c r="L25" s="12">
        <v>145236558</v>
      </c>
      <c r="M25" s="12">
        <v>145236558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27310588866.259998</v>
      </c>
      <c r="K26" s="12">
        <v>26314326324.860001</v>
      </c>
      <c r="L26" s="12">
        <v>18068738503</v>
      </c>
      <c r="M26" s="12">
        <v>18060935941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233517543176</v>
      </c>
      <c r="H27" s="10">
        <f>SUM(H17:H26)</f>
        <v>72473421044</v>
      </c>
      <c r="I27" s="10">
        <f>SUM(I17:I26)</f>
        <v>161044122132</v>
      </c>
      <c r="J27" s="10">
        <f>SUM(J17:J26)</f>
        <v>140521958705.41998</v>
      </c>
      <c r="K27" s="10">
        <f>SUM(K17:K26)</f>
        <v>112082976083.87</v>
      </c>
      <c r="L27" s="10">
        <f>SUM(L17:L26)</f>
        <v>82749480597.679993</v>
      </c>
      <c r="M27" s="10">
        <f>SUM(M17:M26)</f>
        <v>82662176490.580002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286967411176</v>
      </c>
      <c r="H28" s="7">
        <f>+H11+H27</f>
        <v>72473421044</v>
      </c>
      <c r="I28" s="7">
        <f>+I11+I27</f>
        <v>214493990132</v>
      </c>
      <c r="J28" s="7">
        <f>+J11+J27</f>
        <v>193871826705.41998</v>
      </c>
      <c r="K28" s="7">
        <f>+K11+K27</f>
        <v>165432844083.87</v>
      </c>
      <c r="L28" s="7">
        <f>+L11+L27</f>
        <v>136099348597.67999</v>
      </c>
      <c r="M28" s="6">
        <f>+M11+M27</f>
        <v>136012044490.58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06D1-7A02-4F1F-AE1A-9D0316CB8639}">
  <dimension ref="A1:V30"/>
  <sheetViews>
    <sheetView zoomScale="70" zoomScaleNormal="70" workbookViewId="0">
      <selection sqref="A1:M3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3" customWidth="1"/>
    <col min="7" max="7" width="26" style="2" customWidth="1"/>
    <col min="8" max="8" width="26.28515625" style="2" customWidth="1"/>
    <col min="9" max="9" width="25.42578125" style="2" customWidth="1"/>
    <col min="10" max="10" width="25.5703125" style="2" customWidth="1"/>
    <col min="11" max="11" width="25.5703125" style="2" bestFit="1" customWidth="1"/>
    <col min="12" max="13" width="25.7109375" style="2" bestFit="1" customWidth="1"/>
    <col min="14" max="16384" width="11.42578125" style="1"/>
  </cols>
  <sheetData>
    <row r="1" spans="1:22" x14ac:dyDescent="0.3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2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5" customFormat="1" ht="24" customHeight="1" x14ac:dyDescent="0.35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2" s="9" customFormat="1" ht="24" customHeight="1" x14ac:dyDescent="0.3">
      <c r="A5" s="30" t="s">
        <v>38</v>
      </c>
      <c r="B5" s="30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9" t="s">
        <v>26</v>
      </c>
    </row>
    <row r="6" spans="1:22" ht="59.25" customHeight="1" x14ac:dyDescent="0.3">
      <c r="A6" s="16" t="s">
        <v>49</v>
      </c>
      <c r="B6" s="15" t="s">
        <v>6</v>
      </c>
      <c r="C6" s="15" t="s">
        <v>12</v>
      </c>
      <c r="D6" s="15" t="s">
        <v>4</v>
      </c>
      <c r="E6" s="14" t="s">
        <v>3</v>
      </c>
      <c r="F6" s="26" t="s">
        <v>48</v>
      </c>
      <c r="G6" s="12">
        <v>52913768000</v>
      </c>
      <c r="H6" s="12">
        <v>0</v>
      </c>
      <c r="I6" s="12">
        <v>52913768000</v>
      </c>
      <c r="J6" s="12">
        <v>52913768000</v>
      </c>
      <c r="K6" s="12">
        <v>52913768000</v>
      </c>
      <c r="L6" s="12">
        <v>52913768000</v>
      </c>
      <c r="M6" s="12">
        <v>52913768000</v>
      </c>
    </row>
    <row r="7" spans="1:22" ht="33" x14ac:dyDescent="0.3">
      <c r="A7" s="16" t="s">
        <v>47</v>
      </c>
      <c r="B7" s="15" t="s">
        <v>6</v>
      </c>
      <c r="C7" s="15" t="s">
        <v>5</v>
      </c>
      <c r="D7" s="15" t="s">
        <v>4</v>
      </c>
      <c r="E7" s="14" t="s">
        <v>11</v>
      </c>
      <c r="F7" s="26" t="s">
        <v>46</v>
      </c>
      <c r="G7" s="12">
        <v>100000000</v>
      </c>
      <c r="H7" s="12">
        <v>0</v>
      </c>
      <c r="I7" s="12">
        <v>100000000</v>
      </c>
      <c r="J7" s="12">
        <v>0</v>
      </c>
      <c r="K7" s="12">
        <v>0</v>
      </c>
      <c r="L7" s="12">
        <v>0</v>
      </c>
      <c r="M7" s="12">
        <v>0</v>
      </c>
    </row>
    <row r="8" spans="1:22" s="9" customFormat="1" ht="24" customHeight="1" x14ac:dyDescent="0.35">
      <c r="A8" s="28" t="s">
        <v>45</v>
      </c>
      <c r="B8" s="28"/>
      <c r="C8" s="28"/>
      <c r="D8" s="28"/>
      <c r="E8" s="28"/>
      <c r="F8" s="28"/>
      <c r="G8" s="27">
        <f>SUM(G6:G7)</f>
        <v>53013768000</v>
      </c>
      <c r="H8" s="27">
        <f>SUM(H6:H7)</f>
        <v>0</v>
      </c>
      <c r="I8" s="27">
        <f>SUM(I6:I7)</f>
        <v>53013768000</v>
      </c>
      <c r="J8" s="27">
        <f>SUM(J6:J7)</f>
        <v>52913768000</v>
      </c>
      <c r="K8" s="27">
        <f>SUM(K6:K7)</f>
        <v>52913768000</v>
      </c>
      <c r="L8" s="27">
        <f>SUM(L6:L7)</f>
        <v>52913768000</v>
      </c>
      <c r="M8" s="27">
        <f>SUM(M6:M7)</f>
        <v>52913768000</v>
      </c>
      <c r="N8" s="1"/>
      <c r="O8" s="1"/>
      <c r="P8" s="1"/>
      <c r="Q8" s="1"/>
      <c r="R8" s="1"/>
      <c r="S8" s="1"/>
      <c r="T8" s="5"/>
      <c r="U8" s="5"/>
      <c r="V8" s="5"/>
    </row>
    <row r="9" spans="1:22" s="25" customFormat="1" ht="33" x14ac:dyDescent="0.3">
      <c r="A9" s="16" t="s">
        <v>44</v>
      </c>
      <c r="B9" s="15" t="s">
        <v>6</v>
      </c>
      <c r="C9" s="15" t="s">
        <v>5</v>
      </c>
      <c r="D9" s="15" t="s">
        <v>4</v>
      </c>
      <c r="E9" s="14" t="s">
        <v>11</v>
      </c>
      <c r="F9" s="26" t="s">
        <v>43</v>
      </c>
      <c r="G9" s="12">
        <v>436100000</v>
      </c>
      <c r="H9" s="12">
        <v>0</v>
      </c>
      <c r="I9" s="12">
        <v>436100000</v>
      </c>
      <c r="J9" s="12">
        <v>436100000</v>
      </c>
      <c r="K9" s="12">
        <v>436100000</v>
      </c>
      <c r="L9" s="12">
        <v>436100000</v>
      </c>
      <c r="M9" s="12">
        <v>436100000</v>
      </c>
      <c r="N9" s="1"/>
      <c r="O9" s="1"/>
      <c r="P9" s="1"/>
      <c r="Q9" s="1"/>
      <c r="R9" s="1"/>
      <c r="S9" s="1"/>
      <c r="T9" s="1"/>
      <c r="U9" s="1"/>
      <c r="V9" s="1"/>
    </row>
    <row r="10" spans="1:22" s="9" customFormat="1" ht="24" customHeight="1" x14ac:dyDescent="0.3">
      <c r="A10" s="24" t="s">
        <v>42</v>
      </c>
      <c r="B10" s="24"/>
      <c r="C10" s="24"/>
      <c r="D10" s="24"/>
      <c r="E10" s="24"/>
      <c r="F10" s="24"/>
      <c r="G10" s="23">
        <f>G9</f>
        <v>436100000</v>
      </c>
      <c r="H10" s="22">
        <v>0</v>
      </c>
      <c r="I10" s="22">
        <f>G10-H10</f>
        <v>436100000</v>
      </c>
      <c r="J10" s="22">
        <f>J9</f>
        <v>436100000</v>
      </c>
      <c r="K10" s="22">
        <f>K9</f>
        <v>436100000</v>
      </c>
      <c r="L10" s="22">
        <f>L9</f>
        <v>436100000</v>
      </c>
      <c r="M10" s="22">
        <f>M9</f>
        <v>436100000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9" customFormat="1" ht="24" customHeight="1" x14ac:dyDescent="0.35">
      <c r="A11" s="11" t="s">
        <v>41</v>
      </c>
      <c r="B11" s="11"/>
      <c r="C11" s="11"/>
      <c r="D11" s="11"/>
      <c r="E11" s="11"/>
      <c r="F11" s="11"/>
      <c r="G11" s="10">
        <f>+G8+G10</f>
        <v>53449868000</v>
      </c>
      <c r="H11" s="10">
        <f>+H8+H10</f>
        <v>0</v>
      </c>
      <c r="I11" s="10">
        <f>+I8+I10</f>
        <v>53449868000</v>
      </c>
      <c r="J11" s="10">
        <f>+J8+J10</f>
        <v>53349868000</v>
      </c>
      <c r="K11" s="10">
        <f>+K8+K10</f>
        <v>53349868000</v>
      </c>
      <c r="L11" s="10">
        <f>+L8+L10</f>
        <v>53349868000</v>
      </c>
      <c r="M11" s="10">
        <f>+M8+M10</f>
        <v>53349868000</v>
      </c>
      <c r="N11" s="5"/>
      <c r="O11" s="5"/>
      <c r="P11" s="5"/>
      <c r="Q11" s="5"/>
      <c r="R11" s="5"/>
      <c r="S11" s="5"/>
      <c r="T11" s="1"/>
      <c r="U11" s="1"/>
      <c r="V11" s="1"/>
    </row>
    <row r="12" spans="1:22" ht="19.5" customHeight="1" x14ac:dyDescent="0.35">
      <c r="A12" s="21" t="s">
        <v>40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T12" s="5"/>
      <c r="U12" s="5"/>
      <c r="V12" s="5"/>
    </row>
    <row r="13" spans="1:22" ht="16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2" ht="16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2" s="5" customFormat="1" ht="23.25" customHeight="1" x14ac:dyDescent="0.35">
      <c r="A15" s="20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</row>
    <row r="16" spans="1:22" ht="29.25" customHeight="1" x14ac:dyDescent="0.3">
      <c r="A16" s="18" t="s">
        <v>38</v>
      </c>
      <c r="B16" s="18" t="s">
        <v>37</v>
      </c>
      <c r="C16" s="18" t="s">
        <v>36</v>
      </c>
      <c r="D16" s="18" t="s">
        <v>35</v>
      </c>
      <c r="E16" s="18" t="s">
        <v>34</v>
      </c>
      <c r="F16" s="18" t="s">
        <v>33</v>
      </c>
      <c r="G16" s="18" t="s">
        <v>32</v>
      </c>
      <c r="H16" s="18" t="s">
        <v>31</v>
      </c>
      <c r="I16" s="18" t="s">
        <v>30</v>
      </c>
      <c r="J16" s="18" t="s">
        <v>29</v>
      </c>
      <c r="K16" s="18" t="s">
        <v>28</v>
      </c>
      <c r="L16" s="17" t="s">
        <v>27</v>
      </c>
      <c r="M16" s="17" t="s">
        <v>26</v>
      </c>
    </row>
    <row r="17" spans="1:13" s="3" customFormat="1" ht="117.75" customHeight="1" x14ac:dyDescent="0.3">
      <c r="A17" s="16" t="s">
        <v>25</v>
      </c>
      <c r="B17" s="15" t="s">
        <v>24</v>
      </c>
      <c r="C17" s="15" t="s">
        <v>23</v>
      </c>
      <c r="D17" s="15" t="s">
        <v>4</v>
      </c>
      <c r="E17" s="14" t="s">
        <v>3</v>
      </c>
      <c r="F17" s="13" t="s">
        <v>22</v>
      </c>
      <c r="G17" s="12">
        <v>59761266567</v>
      </c>
      <c r="H17" s="12">
        <v>38926905224</v>
      </c>
      <c r="I17" s="12">
        <v>20834361343</v>
      </c>
      <c r="J17" s="12">
        <v>0</v>
      </c>
      <c r="K17" s="12">
        <v>0</v>
      </c>
      <c r="L17" s="12">
        <v>0</v>
      </c>
      <c r="M17" s="12">
        <v>0</v>
      </c>
    </row>
    <row r="18" spans="1:13" s="3" customFormat="1" ht="117.75" customHeight="1" x14ac:dyDescent="0.3">
      <c r="A18" s="16" t="s">
        <v>21</v>
      </c>
      <c r="B18" s="15" t="s">
        <v>6</v>
      </c>
      <c r="C18" s="15" t="s">
        <v>5</v>
      </c>
      <c r="D18" s="15" t="s">
        <v>4</v>
      </c>
      <c r="E18" s="14" t="s">
        <v>3</v>
      </c>
      <c r="F18" s="13" t="s">
        <v>20</v>
      </c>
      <c r="G18" s="12">
        <v>5750185308</v>
      </c>
      <c r="H18" s="12">
        <v>0</v>
      </c>
      <c r="I18" s="12">
        <v>5750185308</v>
      </c>
      <c r="J18" s="12">
        <v>5335022694</v>
      </c>
      <c r="K18" s="12">
        <v>5335022694</v>
      </c>
      <c r="L18" s="12">
        <v>5335022694</v>
      </c>
      <c r="M18" s="12">
        <v>5335022694</v>
      </c>
    </row>
    <row r="19" spans="1:13" s="3" customFormat="1" ht="105" customHeight="1" x14ac:dyDescent="0.3">
      <c r="A19" s="16" t="s">
        <v>21</v>
      </c>
      <c r="B19" s="15" t="s">
        <v>6</v>
      </c>
      <c r="C19" s="15" t="s">
        <v>12</v>
      </c>
      <c r="D19" s="15" t="s">
        <v>4</v>
      </c>
      <c r="E19" s="14" t="s">
        <v>19</v>
      </c>
      <c r="F19" s="13" t="s">
        <v>20</v>
      </c>
      <c r="G19" s="12">
        <v>65329247531</v>
      </c>
      <c r="H19" s="12">
        <v>0</v>
      </c>
      <c r="I19" s="12">
        <v>65329247531</v>
      </c>
      <c r="J19" s="12">
        <v>62470158440</v>
      </c>
      <c r="K19" s="12">
        <v>62470158440</v>
      </c>
      <c r="L19" s="12">
        <v>62361869008</v>
      </c>
      <c r="M19" s="12">
        <v>62348414357</v>
      </c>
    </row>
    <row r="20" spans="1:13" s="3" customFormat="1" ht="110.25" customHeight="1" x14ac:dyDescent="0.3">
      <c r="A20" s="16" t="s">
        <v>18</v>
      </c>
      <c r="B20" s="15" t="s">
        <v>6</v>
      </c>
      <c r="C20" s="15" t="s">
        <v>5</v>
      </c>
      <c r="D20" s="15" t="s">
        <v>4</v>
      </c>
      <c r="E20" s="14" t="s">
        <v>19</v>
      </c>
      <c r="F20" s="13" t="s">
        <v>17</v>
      </c>
      <c r="G20" s="12">
        <v>11746037392</v>
      </c>
      <c r="H20" s="12">
        <v>0</v>
      </c>
      <c r="I20" s="12">
        <v>11746037392</v>
      </c>
      <c r="J20" s="12">
        <v>9941089221.75</v>
      </c>
      <c r="K20" s="12">
        <v>9482106789.0200005</v>
      </c>
      <c r="L20" s="12">
        <v>6615303672.8800001</v>
      </c>
      <c r="M20" s="12">
        <v>5322446719.4700003</v>
      </c>
    </row>
    <row r="21" spans="1:13" s="3" customFormat="1" ht="78.75" customHeight="1" x14ac:dyDescent="0.3">
      <c r="A21" s="16" t="s">
        <v>18</v>
      </c>
      <c r="B21" s="15" t="s">
        <v>6</v>
      </c>
      <c r="C21" s="15" t="s">
        <v>12</v>
      </c>
      <c r="D21" s="15" t="s">
        <v>4</v>
      </c>
      <c r="E21" s="14" t="s">
        <v>11</v>
      </c>
      <c r="F21" s="13" t="s">
        <v>17</v>
      </c>
      <c r="G21" s="12">
        <v>9085598433</v>
      </c>
      <c r="H21" s="12">
        <v>0</v>
      </c>
      <c r="I21" s="12">
        <v>9085598433</v>
      </c>
      <c r="J21" s="12">
        <v>7835238419.9200001</v>
      </c>
      <c r="K21" s="12">
        <v>7796225752.8599997</v>
      </c>
      <c r="L21" s="12">
        <v>5533290729.5299997</v>
      </c>
      <c r="M21" s="12">
        <v>4649913178.9499998</v>
      </c>
    </row>
    <row r="22" spans="1:13" s="3" customFormat="1" ht="134.25" customHeight="1" x14ac:dyDescent="0.3">
      <c r="A22" s="16" t="s">
        <v>16</v>
      </c>
      <c r="B22" s="15" t="s">
        <v>6</v>
      </c>
      <c r="C22" s="15" t="s">
        <v>12</v>
      </c>
      <c r="D22" s="15" t="s">
        <v>4</v>
      </c>
      <c r="E22" s="14" t="s">
        <v>14</v>
      </c>
      <c r="F22" s="13" t="s">
        <v>15</v>
      </c>
      <c r="G22" s="12">
        <v>8684412378</v>
      </c>
      <c r="H22" s="12">
        <v>0</v>
      </c>
      <c r="I22" s="12">
        <v>8684412378</v>
      </c>
      <c r="J22" s="12">
        <v>3077530405</v>
      </c>
      <c r="K22" s="12">
        <v>3077530405</v>
      </c>
      <c r="L22" s="12">
        <v>1443602230</v>
      </c>
      <c r="M22" s="12">
        <v>1443602230</v>
      </c>
    </row>
    <row r="23" spans="1:13" s="3" customFormat="1" ht="122.25" customHeight="1" x14ac:dyDescent="0.3">
      <c r="A23" s="16" t="s">
        <v>13</v>
      </c>
      <c r="B23" s="15" t="s">
        <v>6</v>
      </c>
      <c r="C23" s="15" t="s">
        <v>5</v>
      </c>
      <c r="D23" s="15" t="s">
        <v>4</v>
      </c>
      <c r="E23" s="14" t="s">
        <v>14</v>
      </c>
      <c r="F23" s="13" t="s">
        <v>10</v>
      </c>
      <c r="G23" s="12">
        <v>2873954553</v>
      </c>
      <c r="H23" s="12">
        <v>0</v>
      </c>
      <c r="I23" s="12">
        <v>2873954553</v>
      </c>
      <c r="J23" s="12">
        <v>1974291003.49</v>
      </c>
      <c r="K23" s="12">
        <v>1974290913.49</v>
      </c>
      <c r="L23" s="12">
        <v>1924858474.49</v>
      </c>
      <c r="M23" s="12">
        <v>1637318623.49</v>
      </c>
    </row>
    <row r="24" spans="1:13" s="3" customFormat="1" ht="77.25" customHeight="1" x14ac:dyDescent="0.3">
      <c r="A24" s="16" t="s">
        <v>13</v>
      </c>
      <c r="B24" s="15" t="s">
        <v>6</v>
      </c>
      <c r="C24" s="15" t="s">
        <v>12</v>
      </c>
      <c r="D24" s="15" t="s">
        <v>4</v>
      </c>
      <c r="E24" s="14" t="s">
        <v>11</v>
      </c>
      <c r="F24" s="13" t="s">
        <v>10</v>
      </c>
      <c r="G24" s="12">
        <v>5294409622</v>
      </c>
      <c r="H24" s="12">
        <v>0</v>
      </c>
      <c r="I24" s="12">
        <v>5294409622</v>
      </c>
      <c r="J24" s="12">
        <v>2995245991.0700002</v>
      </c>
      <c r="K24" s="12">
        <v>2995245991.0700002</v>
      </c>
      <c r="L24" s="12">
        <v>1514859502.9100001</v>
      </c>
      <c r="M24" s="12">
        <v>1038315391.02</v>
      </c>
    </row>
    <row r="25" spans="1:13" s="3" customFormat="1" ht="77.25" customHeight="1" x14ac:dyDescent="0.3">
      <c r="A25" s="16" t="s">
        <v>9</v>
      </c>
      <c r="B25" s="15" t="s">
        <v>6</v>
      </c>
      <c r="C25" s="15" t="s">
        <v>5</v>
      </c>
      <c r="D25" s="15" t="s">
        <v>4</v>
      </c>
      <c r="E25" s="14"/>
      <c r="F25" s="13" t="s">
        <v>8</v>
      </c>
      <c r="G25" s="12">
        <v>200000000</v>
      </c>
      <c r="H25" s="12">
        <v>0</v>
      </c>
      <c r="I25" s="12">
        <v>200000000</v>
      </c>
      <c r="J25" s="12">
        <v>188953608</v>
      </c>
      <c r="K25" s="12">
        <v>185516565</v>
      </c>
      <c r="L25" s="12">
        <v>185516565</v>
      </c>
      <c r="M25" s="12">
        <v>185516565</v>
      </c>
    </row>
    <row r="26" spans="1:13" s="3" customFormat="1" ht="92.25" customHeight="1" x14ac:dyDescent="0.3">
      <c r="A26" s="16" t="s">
        <v>7</v>
      </c>
      <c r="B26" s="15" t="s">
        <v>6</v>
      </c>
      <c r="C26" s="15" t="s">
        <v>5</v>
      </c>
      <c r="D26" s="15" t="s">
        <v>4</v>
      </c>
      <c r="E26" s="14" t="s">
        <v>3</v>
      </c>
      <c r="F26" s="13" t="s">
        <v>2</v>
      </c>
      <c r="G26" s="12">
        <v>30920567161</v>
      </c>
      <c r="H26" s="12">
        <v>0</v>
      </c>
      <c r="I26" s="12">
        <v>30920567161</v>
      </c>
      <c r="J26" s="12">
        <v>26940192527.360001</v>
      </c>
      <c r="K26" s="12">
        <v>26940192527.360001</v>
      </c>
      <c r="L26" s="12">
        <v>25890926211.360001</v>
      </c>
      <c r="M26" s="12">
        <v>25416464887.700001</v>
      </c>
    </row>
    <row r="27" spans="1:13" s="9" customFormat="1" ht="22.5" customHeight="1" x14ac:dyDescent="0.3">
      <c r="A27" s="11" t="s">
        <v>1</v>
      </c>
      <c r="B27" s="11"/>
      <c r="C27" s="11"/>
      <c r="D27" s="11"/>
      <c r="E27" s="11"/>
      <c r="F27" s="11"/>
      <c r="G27" s="10">
        <f>SUM(G17:G26)</f>
        <v>199645678945</v>
      </c>
      <c r="H27" s="10">
        <f>SUM(H17:H26)</f>
        <v>38926905224</v>
      </c>
      <c r="I27" s="10">
        <f>SUM(I17:I26)</f>
        <v>160718773721</v>
      </c>
      <c r="J27" s="10">
        <f>SUM(J17:J26)</f>
        <v>120757722310.59001</v>
      </c>
      <c r="K27" s="10">
        <f>SUM(K17:K26)</f>
        <v>120256290077.80002</v>
      </c>
      <c r="L27" s="10">
        <f>SUM(L17:L26)</f>
        <v>110805249088.17001</v>
      </c>
      <c r="M27" s="10">
        <f>SUM(M17:M26)</f>
        <v>107377014646.63</v>
      </c>
    </row>
    <row r="28" spans="1:13" s="5" customFormat="1" ht="22.5" customHeight="1" x14ac:dyDescent="0.35">
      <c r="A28" s="8" t="s">
        <v>0</v>
      </c>
      <c r="B28" s="8"/>
      <c r="C28" s="8"/>
      <c r="D28" s="8"/>
      <c r="E28" s="8"/>
      <c r="F28" s="8"/>
      <c r="G28" s="7">
        <f>+G11+G27</f>
        <v>253095546945</v>
      </c>
      <c r="H28" s="7">
        <f>+H11+H27</f>
        <v>38926905224</v>
      </c>
      <c r="I28" s="7">
        <f>+I11+I27</f>
        <v>214168641721</v>
      </c>
      <c r="J28" s="7">
        <f>+J11+J27</f>
        <v>174107590310.59003</v>
      </c>
      <c r="K28" s="7">
        <f>+K11+K27</f>
        <v>173606158077.80002</v>
      </c>
      <c r="L28" s="7">
        <f>+L11+L27</f>
        <v>164155117088.17001</v>
      </c>
      <c r="M28" s="6">
        <f>+M11+M27</f>
        <v>160726882646.63</v>
      </c>
    </row>
    <row r="30" spans="1:13" ht="18.75" x14ac:dyDescent="0.3">
      <c r="G30" s="4"/>
      <c r="H30" s="4"/>
      <c r="I30" s="4"/>
      <c r="J30" s="4"/>
      <c r="K30" s="4"/>
      <c r="L30" s="4"/>
      <c r="M30" s="4"/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Fernando Moor Araujo</dc:creator>
  <cp:lastModifiedBy>David Fernando Moor Araujo</cp:lastModifiedBy>
  <dcterms:created xsi:type="dcterms:W3CDTF">2022-08-12T17:10:35Z</dcterms:created>
  <dcterms:modified xsi:type="dcterms:W3CDTF">2022-08-12T19:29:29Z</dcterms:modified>
</cp:coreProperties>
</file>