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09"/>
  <workbookPr codeName="ThisWorkbook"/>
  <mc:AlternateContent xmlns:mc="http://schemas.openxmlformats.org/markup-compatibility/2006">
    <mc:Choice Requires="x15">
      <x15ac:absPath xmlns:x15ac="http://schemas.microsoft.com/office/spreadsheetml/2010/11/ac" url="/Users/danny/Documents/"/>
    </mc:Choice>
  </mc:AlternateContent>
  <xr:revisionPtr revIDLastSave="0" documentId="13_ncr:1_{141BB485-F729-0142-9AB7-91B86BCB2EF3}" xr6:coauthVersionLast="47" xr6:coauthVersionMax="47" xr10:uidLastSave="{00000000-0000-0000-0000-000000000000}"/>
  <bookViews>
    <workbookView xWindow="0" yWindow="500" windowWidth="28800" windowHeight="15840" activeTab="3" xr2:uid="{00000000-000D-0000-FFFF-FFFF00000000}"/>
  </bookViews>
  <sheets>
    <sheet name="Conceptos" sheetId="9" r:id="rId1"/>
    <sheet name="Definiciones" sheetId="11" r:id="rId2"/>
    <sheet name="Descripción" sheetId="3" r:id="rId3"/>
    <sheet name="Ficha-1" sheetId="1" r:id="rId4"/>
    <sheet name="Especies Amenazadas flora " sheetId="6" state="hidden" r:id="rId5"/>
    <sheet name="Especies amenazadas fauna" sheetId="7" state="hidden" r:id="rId6"/>
    <sheet name="VEA Actividades" sheetId="15" state="hidden" r:id="rId7"/>
    <sheet name="Variables - Valoración" sheetId="2" r:id="rId8"/>
    <sheet name="Servicios ecosistémicos " sheetId="8" state="hidden" r:id="rId9"/>
    <sheet name="Información extra" sheetId="13" state="hidden" r:id="rId10"/>
    <sheet name="Notas Adicionales" sheetId="16" r:id="rId11"/>
    <sheet name="ESRI_MAPINFO_SHEET" sheetId="12" state="veryHidden" r:id="rId12"/>
  </sheets>
  <calcPr calcId="191029"/>
  <customWorkbookViews>
    <customWorkbookView name="Prueba_1" guid="{4DC146C0-4C32-4BEE-895C-813286D3318F}" includePrintSettings="0" maximized="1" xWindow="-8" yWindow="-8" windowWidth="1382" windowHeight="744"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56" i="1" l="1"/>
  <c r="P57" i="1"/>
  <c r="P58" i="1"/>
  <c r="P59" i="1"/>
  <c r="P48" i="1"/>
  <c r="P49" i="1"/>
  <c r="P50" i="1"/>
  <c r="P51" i="1"/>
  <c r="P52" i="1"/>
  <c r="P42" i="1"/>
  <c r="P43" i="1"/>
  <c r="P44" i="1"/>
  <c r="P45" i="1"/>
  <c r="M7" i="15"/>
  <c r="M5" i="15"/>
  <c r="E5" i="15" s="1"/>
  <c r="M4" i="15"/>
  <c r="M3" i="15"/>
  <c r="E3" i="15" s="1"/>
  <c r="L7" i="15"/>
  <c r="L5" i="15"/>
  <c r="D5" i="15" s="1"/>
  <c r="L4" i="15"/>
  <c r="L3" i="15"/>
  <c r="D3" i="15" s="1"/>
  <c r="J49" i="1"/>
  <c r="J50" i="1"/>
  <c r="J51" i="1"/>
  <c r="J52" i="1"/>
  <c r="J56" i="1"/>
  <c r="J57" i="1"/>
  <c r="J58" i="1"/>
  <c r="J59" i="1"/>
  <c r="J55" i="1"/>
  <c r="J48" i="1"/>
  <c r="K4" i="15"/>
  <c r="K3" i="15"/>
  <c r="C3" i="15" s="1"/>
  <c r="J45" i="1"/>
  <c r="K5" i="15"/>
  <c r="K7" i="15"/>
  <c r="N5" i="15" l="1"/>
  <c r="C5" i="15"/>
  <c r="Y4" i="15"/>
  <c r="H4" i="15" s="1"/>
  <c r="Y5" i="15"/>
  <c r="H5" i="15" s="1"/>
  <c r="Y6" i="15"/>
  <c r="Y7" i="15"/>
  <c r="H7" i="15" s="1"/>
  <c r="Y8" i="15"/>
  <c r="Y3" i="15"/>
  <c r="X4" i="15"/>
  <c r="G4" i="15" s="1"/>
  <c r="X5" i="15"/>
  <c r="G5" i="15" s="1"/>
  <c r="X6" i="15"/>
  <c r="X7" i="15"/>
  <c r="G7" i="15" s="1"/>
  <c r="X8" i="15"/>
  <c r="X3" i="15"/>
  <c r="W4" i="15"/>
  <c r="W5" i="15"/>
  <c r="W6" i="15"/>
  <c r="W7" i="15"/>
  <c r="W8" i="15"/>
  <c r="W3" i="15"/>
  <c r="J47" i="1" l="1"/>
  <c r="J54" i="1"/>
  <c r="J29" i="1"/>
  <c r="J19" i="1"/>
  <c r="N4" i="15" l="1"/>
  <c r="J41" i="1"/>
  <c r="J42" i="1"/>
  <c r="J43" i="1"/>
  <c r="J44" i="1"/>
  <c r="J40" i="1"/>
  <c r="J36" i="1"/>
  <c r="J35" i="1"/>
  <c r="J34" i="1"/>
  <c r="J33" i="1"/>
  <c r="J31" i="1"/>
  <c r="J30" i="1"/>
  <c r="J28" i="1"/>
  <c r="J22" i="1"/>
  <c r="J23" i="1"/>
  <c r="J24" i="1"/>
  <c r="J25" i="1"/>
  <c r="J26" i="1"/>
  <c r="J27" i="1"/>
  <c r="J21" i="1"/>
  <c r="J20" i="1"/>
  <c r="J18" i="1"/>
  <c r="AK8" i="15"/>
  <c r="E8" i="15" s="1"/>
  <c r="AH8" i="15"/>
  <c r="Z8" i="15"/>
  <c r="AA8" i="15" s="1"/>
  <c r="AK7" i="15"/>
  <c r="AH7" i="15"/>
  <c r="Z7" i="15"/>
  <c r="AA7" i="15" s="1"/>
  <c r="AH6" i="15"/>
  <c r="Z6" i="15"/>
  <c r="AA6" i="15" s="1"/>
  <c r="P6" i="15"/>
  <c r="AK6" i="15" s="1"/>
  <c r="E6" i="15"/>
  <c r="D6" i="15"/>
  <c r="C6" i="15"/>
  <c r="AH5" i="15"/>
  <c r="Z5" i="15"/>
  <c r="AA5" i="15" s="1"/>
  <c r="AH4" i="15"/>
  <c r="Z4" i="15"/>
  <c r="AA4" i="15" s="1"/>
  <c r="AH3" i="15"/>
  <c r="Z3" i="15"/>
  <c r="AA3" i="15" s="1"/>
  <c r="D121" i="16"/>
  <c r="B110" i="16" s="1"/>
  <c r="B134" i="16" s="1"/>
  <c r="B131" i="16" s="1"/>
  <c r="N3" i="15" l="1"/>
  <c r="AK3" i="15" s="1"/>
  <c r="G6" i="15"/>
  <c r="H6" i="15"/>
  <c r="G3" i="15"/>
  <c r="P47" i="1" s="1"/>
  <c r="P53" i="1" s="1"/>
  <c r="H3" i="15"/>
  <c r="H8" i="15"/>
  <c r="F6" i="15"/>
  <c r="F5" i="15"/>
  <c r="P41" i="1" s="1"/>
  <c r="C4" i="15"/>
  <c r="F4" i="15" s="1"/>
  <c r="I4" i="15" s="1"/>
  <c r="N7" i="15"/>
  <c r="C7" i="15" s="1"/>
  <c r="F7" i="15" s="1"/>
  <c r="C8" i="15"/>
  <c r="F8" i="15" s="1"/>
  <c r="D8" i="15"/>
  <c r="P55" i="1" l="1"/>
  <c r="P54" i="1"/>
  <c r="F3" i="15"/>
  <c r="P40" i="1" s="1"/>
  <c r="G8" i="15"/>
  <c r="I5" i="15"/>
  <c r="I6" i="15"/>
  <c r="I7" i="15"/>
  <c r="AK5" i="15"/>
  <c r="AK4" i="15"/>
  <c r="P60" i="1" l="1"/>
  <c r="I3" i="15"/>
  <c r="I8" i="15"/>
  <c r="P46" i="1" l="1"/>
  <c r="J6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Daniela Medina Sandoval</author>
    <author>Microsoft Office User</author>
  </authors>
  <commentList>
    <comment ref="N2" authorId="0" shapeId="0" xr:uid="{2701623B-4F67-4AC5-A67D-7A2C845696D3}">
      <text>
        <r>
          <rPr>
            <b/>
            <sz val="9"/>
            <color rgb="FF000000"/>
            <rFont val="Tahoma"/>
            <family val="2"/>
          </rPr>
          <t>Daniela Medina Sandoval:</t>
        </r>
        <r>
          <rPr>
            <sz val="9"/>
            <color rgb="FF000000"/>
            <rFont val="Tahoma"/>
            <family val="2"/>
          </rPr>
          <t xml:space="preserve">
</t>
        </r>
        <r>
          <rPr>
            <sz val="9"/>
            <color rgb="FF000000"/>
            <rFont val="Tahoma"/>
            <family val="2"/>
          </rPr>
          <t xml:space="preserve">REVISAR QUE NO SE ANALICE POR DÍAS SINO POR HECTAREAS
</t>
        </r>
      </text>
    </comment>
    <comment ref="AF2" authorId="0" shapeId="0" xr:uid="{CE8FE538-502D-4540-8B31-39868BC7591A}">
      <text>
        <r>
          <rPr>
            <b/>
            <sz val="9"/>
            <color indexed="81"/>
            <rFont val="Tahoma"/>
            <family val="2"/>
          </rPr>
          <t>Daniela Medina Sandoval:</t>
        </r>
        <r>
          <rPr>
            <sz val="9"/>
            <color indexed="81"/>
            <rFont val="Tahoma"/>
            <family val="2"/>
          </rPr>
          <t xml:space="preserve">
ASOCIAR COBERTURAS DE LA FICHA 1 CON ESTAS COBERTURAS Y LOS FACTORES
</t>
        </r>
      </text>
    </comment>
    <comment ref="AJ2" authorId="0" shapeId="0" xr:uid="{4B11542C-F82A-4203-A9AF-56952BAA0567}">
      <text>
        <r>
          <rPr>
            <b/>
            <sz val="9"/>
            <color rgb="FF000000"/>
            <rFont val="Tahoma"/>
            <family val="2"/>
          </rPr>
          <t>Daniela Medina Sandoval:</t>
        </r>
        <r>
          <rPr>
            <sz val="9"/>
            <color rgb="FF000000"/>
            <rFont val="Tahoma"/>
            <family val="2"/>
          </rPr>
          <t xml:space="preserve">
</t>
        </r>
        <r>
          <rPr>
            <sz val="9"/>
            <color rgb="FF000000"/>
            <rFont val="Tahoma"/>
            <family val="2"/>
          </rPr>
          <t>REVISAR EL VALOR DEL TRABAJO POR HECTAREAS SEGÚN LOS RECURSOS</t>
        </r>
      </text>
    </comment>
    <comment ref="A4" authorId="1" shapeId="0" xr:uid="{13030B7E-8001-F04B-AC9B-AC5FB4395EAD}">
      <text>
        <r>
          <rPr>
            <b/>
            <sz val="10"/>
            <color rgb="FF000000"/>
            <rFont val="Tahoma"/>
            <family val="2"/>
          </rPr>
          <t>Microsoft Office User:</t>
        </r>
        <r>
          <rPr>
            <sz val="10"/>
            <color rgb="FF000000"/>
            <rFont val="Tahoma"/>
            <family val="2"/>
          </rPr>
          <t xml:space="preserve">
</t>
        </r>
        <r>
          <rPr>
            <sz val="10"/>
            <color rgb="FF000000"/>
            <rFont val="Tahoma"/>
            <family val="2"/>
          </rPr>
          <t>FALTA LA FORMULACIÓN DE ESTÁ ACTIVIDAD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Daniela Medina Sandoval</author>
  </authors>
  <commentList>
    <comment ref="E1" authorId="0" shapeId="0" xr:uid="{6E3E15DB-F628-4885-A38A-148DBDEF17FB}">
      <text>
        <r>
          <rPr>
            <b/>
            <sz val="9"/>
            <color indexed="81"/>
            <rFont val="Tahoma"/>
            <family val="2"/>
          </rPr>
          <t>Daniela Medina Sandoval:</t>
        </r>
        <r>
          <rPr>
            <sz val="9"/>
            <color indexed="81"/>
            <rFont val="Tahoma"/>
            <family val="2"/>
          </rPr>
          <t xml:space="preserve">
PREGUNTAR POR QUE EL VALOR DEL FACTOR DE AJUSTE DE DONDE LO TOMAN?
RECUPERABILIDAD
</t>
        </r>
      </text>
    </comment>
  </commentList>
</comments>
</file>

<file path=xl/sharedStrings.xml><?xml version="1.0" encoding="utf-8"?>
<sst xmlns="http://schemas.openxmlformats.org/spreadsheetml/2006/main" count="6237" uniqueCount="3490">
  <si>
    <t>Proceso: Gestión del Riesgo</t>
  </si>
  <si>
    <t>Nombre del responsable de datos</t>
  </si>
  <si>
    <t>Fecha de inspección</t>
  </si>
  <si>
    <t>Entidad</t>
  </si>
  <si>
    <t>Fecha de Evento</t>
  </si>
  <si>
    <t>Tipo de Evento</t>
  </si>
  <si>
    <t>Nivel  (UNGRD)</t>
  </si>
  <si>
    <t>I</t>
  </si>
  <si>
    <t>II</t>
  </si>
  <si>
    <t>IV</t>
  </si>
  <si>
    <t>Departamento</t>
  </si>
  <si>
    <t>Municipio</t>
  </si>
  <si>
    <t>Veredas</t>
  </si>
  <si>
    <t>Factor detonante del evento</t>
  </si>
  <si>
    <t>Estado del evento</t>
  </si>
  <si>
    <t>Descripción General del evento</t>
  </si>
  <si>
    <t xml:space="preserve">Área de importancia Ambiental </t>
  </si>
  <si>
    <t xml:space="preserve">Coordenadas </t>
  </si>
  <si>
    <t xml:space="preserve">Variable </t>
  </si>
  <si>
    <t>Tipo de Ecosistemas</t>
  </si>
  <si>
    <t>Tipo de Cobertura vegetal</t>
  </si>
  <si>
    <t>Fauna</t>
  </si>
  <si>
    <t xml:space="preserve">Flora </t>
  </si>
  <si>
    <t>Recurso hídrico</t>
  </si>
  <si>
    <t>Suelos</t>
  </si>
  <si>
    <t xml:space="preserve">descripción </t>
  </si>
  <si>
    <t xml:space="preserve">Sub variable </t>
  </si>
  <si>
    <t>Pastos limpios</t>
  </si>
  <si>
    <t>Zonas arenosas naturales</t>
  </si>
  <si>
    <t xml:space="preserve">Fauna </t>
  </si>
  <si>
    <t xml:space="preserve">Especies endemicas </t>
  </si>
  <si>
    <t xml:space="preserve">Especies Amenazadas </t>
  </si>
  <si>
    <t>Recurso Hídrico</t>
  </si>
  <si>
    <t>Aire</t>
  </si>
  <si>
    <t xml:space="preserve">Emisión de CO2 y material particulado </t>
  </si>
  <si>
    <t xml:space="preserve">Conservación </t>
  </si>
  <si>
    <t xml:space="preserve">Preservación </t>
  </si>
  <si>
    <t xml:space="preserve">Restauración </t>
  </si>
  <si>
    <t xml:space="preserve">Recuperación </t>
  </si>
  <si>
    <t xml:space="preserve">Área de importancia ambiental </t>
  </si>
  <si>
    <t xml:space="preserve">Zona de importancia Ambiental </t>
  </si>
  <si>
    <t>Recurso Suelo</t>
  </si>
  <si>
    <t>lat:</t>
  </si>
  <si>
    <t>long:</t>
  </si>
  <si>
    <t xml:space="preserve">Protegida </t>
  </si>
  <si>
    <t>Cobertura Corine land cover</t>
  </si>
  <si>
    <t xml:space="preserve">linea base y diagnostico </t>
  </si>
  <si>
    <t>VARIABLE</t>
  </si>
  <si>
    <t>SUB VARIABLE</t>
  </si>
  <si>
    <t>DESCRIPCIÓN</t>
  </si>
  <si>
    <t xml:space="preserve">Área total de la categoria que se ubica en el territorio </t>
  </si>
  <si>
    <t xml:space="preserve">Se refiere a las especies de fauna afectadas por un desastre, para esto se deben tener en cuenta los estudios de fauna de la zona y los mapas de distruibución de especies endémicas y amenazadas </t>
  </si>
  <si>
    <t>Se refiere a las especies de flora afectadas por un desastre, para esto se debe tener en cuenta los inventarios o estudios locales de flora, así como las especies de flora que aparecen en el libro rojo</t>
  </si>
  <si>
    <t>Se refiere a la presencia de fuentes hídricas en la zona de influencia de un desastre, esto con el fin de determinar la posibilidad de afectación en la ronda hídrica y/o la afectación a la calidad del recurso.</t>
  </si>
  <si>
    <t>Flora</t>
  </si>
  <si>
    <t>Suelo</t>
  </si>
  <si>
    <t>Ecosistemas</t>
  </si>
  <si>
    <t>Se refiere a la afectación de la calidad de aire producto de un desastre natural o antrópico</t>
  </si>
  <si>
    <t xml:space="preserve">Alta </t>
  </si>
  <si>
    <t xml:space="preserve">Protección </t>
  </si>
  <si>
    <t xml:space="preserve">Calificación para afectación </t>
  </si>
  <si>
    <t xml:space="preserve">Baja </t>
  </si>
  <si>
    <t xml:space="preserve">Media </t>
  </si>
  <si>
    <t>Clase I</t>
  </si>
  <si>
    <t>Clase II</t>
  </si>
  <si>
    <t>Clase III</t>
  </si>
  <si>
    <t>Clase IV</t>
  </si>
  <si>
    <t>Clase V</t>
  </si>
  <si>
    <t>Clase VI</t>
  </si>
  <si>
    <t>Clase VII</t>
  </si>
  <si>
    <t>Clase VIII</t>
  </si>
  <si>
    <t xml:space="preserve">No </t>
  </si>
  <si>
    <t xml:space="preserve">Recurso Suelo
Alteración y/o perdida de horizontes agrologicos  </t>
  </si>
  <si>
    <t>Son suelos planos o casi planos, con pendientes entre 0 y 3%, con muy
pocas limitaciones de uso. Son apropiados para cultivos limpios. Son suelos mecanizables, 3 sin procesos erosivos, profundos, bien drenados y fáciles de
trabajar. Poseen buena capacidad de retención de humedad y buen contenido de
nutrientes.</t>
  </si>
  <si>
    <t xml:space="preserve">Suelos con pendientes suaves entre el 3 y 7%, por lo que requieren
practicas moderadas de conservación. Tienen una tendencia moderada a la erosión
hídrica y eólica, profundidad efectiva menor a la de un suelo ideal. Pueden o no
tener, algún grado de impedimento como estructura desfavorable, contenido de
sales o acidez moderada, fácilmente corregibles según el caso pero con
probabilidad de que vuelvan a aparecer. Son terrenos potencialmente inundables.
Pueden tener drenaje moderadamente impedido pero fácil de corregir mediante
obras simples. </t>
  </si>
  <si>
    <t>Suelos ondulados con pendientes entre el 7 y el 12 %. Son apropiados
para cultivos permanentes, praderas, plantaciones forestales, ganadería extensiva.
Están limitados por una alta susceptibilidad a la erosión, inundaciones frecuentes,
baja fertilidad natural, poca profundidad efectiva, baja capacidad de retención de
agua, moderada salinidad o alcalinidad.</t>
  </si>
  <si>
    <t xml:space="preserve">Son suelos con pendientes muy pronunciadas entre 12 y 20% por lo que
los cultivos que pueden desarrollarse allí son muy limitados. Presentan
susceptibilidad severa a la erosión y procesos erosivos fuertes como surcos,
cárcavas, solifluxión y remociones en masa. Son suelos superficiales con poca
profundidad efectiva, baja retención de humedad, muy baja fertilidad natural,
drenaje impedido, texturas pesadas con problemas de sobresaturación aun
después del drenaje, salinidad, alcalinidad o acidez severas y moderados efectos
adversos de clima. En zonas húmedas pueden cultivarse en ciclos largos de rotación, mientras que en zonas semiáridas solo son propicios para pastos. Su uso
más adecuado es para plantaciones forestales. </t>
  </si>
  <si>
    <t>Son suelos que tienen limitaciones diferentes a la pendiente y los procesos
erosivos. Suelos casi planos cuyas limitantes suelen ser alta pedregocidad o
rocosidad, zonas cóncavas inundables, drenaje impedido, alta salinidad o
contenidos altos de otros elementos como Al, Fe, S que resultan óxicos para las
plantas, o severos condicionamientos climáticos. Por lo general se limitan a ser
utilizados para pastoreo extensivo, producción forestal, conservación, paisajismo y recreación.</t>
  </si>
  <si>
    <t>Son suelos muy pendientes adecuados para soportar una vegetación
permanente. Deben permanecer bajo bosque bien sea natural o plantado. No son
adecuados para ningún tipo de cultivo a causa de procesos erosivos severos y muy
poca profundidad efectiva. Las pendientes suelen ser mayores del 25%. La
explotación ganadera debe hacerse de forma extensiva muy controlada, bajo
sistemas silvopastoriles y en ocasiones es necesario dejar los terrenos
desocupados por largos periodos de tiempo para su recuperación. En estos suelos
son necesarias prácticas de recuperación como terrazas, terrazas de inundación,
acequias de ladera, filtros y drenajes en espina de pescado, trinchos y vegetación
permanente.</t>
  </si>
  <si>
    <t>se caracterizan por pendientes mayores del 25% y restricciones muy
fuertes por pedregosidad, rocosidad, baja fertilidad, suelos muy superficiales,
erosión severa y limitantes químicas como pH fuertemente ácido. Son áreas de
protección que deben permanecer cubiertas por vegetación densa de bosque. Su
principal uso es la protección de suelos, aguas, flora y fauna. Solo son aptos
para mantener coberturas arbóreas permanentes.</t>
  </si>
  <si>
    <t>tierras no aptas para ningún uso agropecuario. Tienen restricciones
fuertes de clima, pedregosidad, textura y estructura del suelo, salinidad o acidez
extrema, drenaje totalmente impedido. A esta clase pertenecen los páramos,
nevados, desiertos, playas, pantanos, paisajes de estoraques, que solo pueden ser
utilizados con fines paisajísticos, recreacionales y de conservación4</t>
  </si>
  <si>
    <t xml:space="preserve">Formula final </t>
  </si>
  <si>
    <t xml:space="preserve">Servicios ecosistémicos </t>
  </si>
  <si>
    <t xml:space="preserve">Estimación </t>
  </si>
  <si>
    <t xml:space="preserve">Categoría Afectación </t>
  </si>
  <si>
    <t xml:space="preserve">Linea Base </t>
  </si>
  <si>
    <t xml:space="preserve">Diagnostico </t>
  </si>
  <si>
    <t>Valor</t>
  </si>
  <si>
    <t>NOMBRE CIENTÍFICO</t>
  </si>
  <si>
    <t>NOMBRE CIENTÍFICO RES 192 DE 2014</t>
  </si>
  <si>
    <t>NOMBRE COMÚN</t>
  </si>
  <si>
    <t>Reino PLANTAE</t>
  </si>
  <si>
    <t>Nombre científico</t>
  </si>
  <si>
    <t>Nombre común</t>
  </si>
  <si>
    <t>Categoría de amenaza</t>
  </si>
  <si>
    <t>División BRYOPHYTA</t>
  </si>
  <si>
    <t>Clase Bryatae</t>
  </si>
  <si>
    <t>Orden Bryales</t>
  </si>
  <si>
    <t xml:space="preserve">Sinonimos </t>
  </si>
  <si>
    <t>Familia Bartramiaceae</t>
  </si>
  <si>
    <t>Philonotis striatula</t>
  </si>
  <si>
    <t>VU</t>
  </si>
  <si>
    <t>Familia Bryaceae</t>
  </si>
  <si>
    <t>Acidodontium rhamphostegium</t>
  </si>
  <si>
    <t>EN</t>
  </si>
  <si>
    <t>Bryum sordidum</t>
  </si>
  <si>
    <t>Anomobryum clavicaule</t>
  </si>
  <si>
    <t>Schizymenium dolichothecum</t>
  </si>
  <si>
    <t>Schizymenium pectinatum</t>
  </si>
  <si>
    <t>Orden Dicranales</t>
  </si>
  <si>
    <t>Familia Dicranaceae</t>
  </si>
  <si>
    <t>Dicranella bogotensis</t>
  </si>
  <si>
    <t>CR</t>
  </si>
  <si>
    <t>Dicranella consimilis</t>
  </si>
  <si>
    <t>Dicranella ditissima</t>
  </si>
  <si>
    <t>Dicranella angustifolia</t>
  </si>
  <si>
    <t>Dicranella strumulosa</t>
  </si>
  <si>
    <t>Dicranella muralis</t>
  </si>
  <si>
    <t>Microdus muralis</t>
  </si>
  <si>
    <t>Dicranella pusilla</t>
  </si>
  <si>
    <t>Microdus pusillus</t>
  </si>
  <si>
    <t>Familia Ditrichaceae</t>
  </si>
  <si>
    <t>Pleuridium lindigianum</t>
  </si>
  <si>
    <t>Orden Grimmiales</t>
  </si>
  <si>
    <t>Familia Grimmiaceae</t>
  </si>
  <si>
    <t>Racomitrium dichelymoides</t>
  </si>
  <si>
    <t>Orden Hookeriales</t>
  </si>
  <si>
    <t>Familia Daltoniaceae</t>
  </si>
  <si>
    <t>Calyptrochaeta nutans</t>
  </si>
  <si>
    <t>Calyptrochaeta deflexa</t>
  </si>
  <si>
    <t>Leskeodon paisa</t>
  </si>
  <si>
    <t xml:space="preserve"> </t>
  </si>
  <si>
    <t>Familia Pilotrichaceae</t>
  </si>
  <si>
    <t>Helicoblepharum daltoniaceum</t>
  </si>
  <si>
    <t>Lepidopilum angustifrons</t>
  </si>
  <si>
    <t>Orden Hypnales</t>
  </si>
  <si>
    <t>Familia Amblystegiaceae</t>
  </si>
  <si>
    <t>Gradsteinia andicola</t>
  </si>
  <si>
    <t>Familia Brachytheciaceae</t>
  </si>
  <si>
    <t>Eurhynchium  semitortum</t>
  </si>
  <si>
    <t>Familia Hypnaceae</t>
  </si>
  <si>
    <t>Ectropothecium campanulatum</t>
  </si>
  <si>
    <t>Familia Sematophyllaceae</t>
  </si>
  <si>
    <t>Sematophyllum flavidium</t>
  </si>
  <si>
    <t>Sematophyllum fragilirostrum</t>
  </si>
  <si>
    <t>Trichosteleum mastopomatoides</t>
  </si>
  <si>
    <t>Familia Thuidiaceae</t>
  </si>
  <si>
    <t>Thuidium pseudodelicatulum</t>
  </si>
  <si>
    <t>Cyrtohypnum arzobispoae</t>
  </si>
  <si>
    <t>Orden Leucodontales</t>
  </si>
  <si>
    <t>Familia Pterobryaceae</t>
  </si>
  <si>
    <t>Pterobryon excelsum</t>
  </si>
  <si>
    <t>Orden Orthotrichales</t>
  </si>
  <si>
    <t>Familia Macromitriaceae</t>
  </si>
  <si>
    <t>Macromitrium attenuatum</t>
  </si>
  <si>
    <t>Macromitrium tocaremae</t>
  </si>
  <si>
    <t>Orden Polytrichales</t>
  </si>
  <si>
    <t>Familia Polytrichaceae</t>
  </si>
  <si>
    <t>Polytrichadelphus abraquiae</t>
  </si>
  <si>
    <t>Orden Pottiales</t>
  </si>
  <si>
    <t>Familia Pottiaceae</t>
  </si>
  <si>
    <t>Barbula novo-granatensis</t>
  </si>
  <si>
    <t>Didymodon lindigii</t>
  </si>
  <si>
    <t>Streptopogon lindigii</t>
  </si>
  <si>
    <t>Trichostomum lindigii</t>
  </si>
  <si>
    <t>Orden Seligerales</t>
  </si>
  <si>
    <t>Familia Seligeraceae</t>
  </si>
  <si>
    <t>Blindia gradsteinii</t>
  </si>
  <si>
    <t>Orden Shagnales</t>
  </si>
  <si>
    <t>Familia Sphagnaceae</t>
  </si>
  <si>
    <t>Sphagnum laxirameum</t>
  </si>
  <si>
    <t>Sphagnum boyacanum</t>
  </si>
  <si>
    <t>Sphagnum cleefii</t>
  </si>
  <si>
    <t>Sphagnum cundinamarcanum</t>
  </si>
  <si>
    <t>Sphagnum imperforatum</t>
  </si>
  <si>
    <t>División MARCHANTIOPHYTA</t>
  </si>
  <si>
    <t>Clase Marchantiatae</t>
  </si>
  <si>
    <t>Orden Marchantiales</t>
  </si>
  <si>
    <t>Familia Balantiopsaceae</t>
  </si>
  <si>
    <t>Neesioscyphus allioni</t>
  </si>
  <si>
    <t>Ruizanthus venezuelanus</t>
  </si>
  <si>
    <t>Familia Cephaloziaceae</t>
  </si>
  <si>
    <t>Alobiellopsis dominicensis</t>
  </si>
  <si>
    <t>Odontoschisma portoricensis</t>
  </si>
  <si>
    <t>Anomoclada portoricensis</t>
  </si>
  <si>
    <t>Cephalozia bicuspidata</t>
  </si>
  <si>
    <t>Nowellia curvifolia</t>
  </si>
  <si>
    <t>Familia Cephaloziellaceae</t>
  </si>
  <si>
    <t>Cephaloziella divaricata</t>
  </si>
  <si>
    <t>Cephaloziopsis intertexta</t>
  </si>
  <si>
    <t>Cylindrocolea rhizantha</t>
  </si>
  <si>
    <t>Kymatocalyx dominicensis</t>
  </si>
  <si>
    <t>Familia Hebertaceae</t>
  </si>
  <si>
    <t>Herbertus oblongifolius</t>
  </si>
  <si>
    <t>Familia Jamesoniellaceae</t>
  </si>
  <si>
    <t>Jungermanniaceae</t>
  </si>
  <si>
    <t>Syzygiella grollei</t>
  </si>
  <si>
    <t>Familia Jubulaceae</t>
  </si>
  <si>
    <t>Jubula bogotensis</t>
  </si>
  <si>
    <t>Familia Lejeuneaceae</t>
  </si>
  <si>
    <t>Leptolejeunea tridentata</t>
  </si>
  <si>
    <t xml:space="preserve">Lejeunea drehwaldii </t>
  </si>
  <si>
    <t>Sphaerolejeunea umbilicata</t>
  </si>
  <si>
    <t>Luteolejeunea herzogii</t>
  </si>
  <si>
    <t xml:space="preserve">EN </t>
  </si>
  <si>
    <t>Lejeunea catinulifera</t>
  </si>
  <si>
    <t>Amphilejeunea viridissima</t>
  </si>
  <si>
    <t>Cololejeunea gracilis</t>
  </si>
  <si>
    <t>Aphanolejeunea gracilis</t>
  </si>
  <si>
    <t xml:space="preserve">Cololejeunea papililoba </t>
  </si>
  <si>
    <t>Aphanolejeunea kunertiana</t>
  </si>
  <si>
    <t>Cololejeunea minuscula</t>
  </si>
  <si>
    <t>Aphanolejeunea minuta</t>
  </si>
  <si>
    <t xml:space="preserve">Cololejeunea sicifolia </t>
  </si>
  <si>
    <t>Aphanolejeunea sicaefolia</t>
  </si>
  <si>
    <t xml:space="preserve">Cololejeunea microscopica </t>
  </si>
  <si>
    <t>Aphanolejeunea verrucosa</t>
  </si>
  <si>
    <t>Aureolejeunea aurifera</t>
  </si>
  <si>
    <t xml:space="preserve">Aureolejeunea tonduzana </t>
  </si>
  <si>
    <t>Aureolejeunea fulva</t>
  </si>
  <si>
    <t>Aureolejeunea paramicola</t>
  </si>
  <si>
    <t>Blepharolejeunea saccata</t>
  </si>
  <si>
    <t>Ceratolejeunea globulifera</t>
  </si>
  <si>
    <t>Ceratolejeunea rubiginosa</t>
  </si>
  <si>
    <t>Colura cylindrica</t>
  </si>
  <si>
    <t>Colura greig-smithii</t>
  </si>
  <si>
    <t>Cheilolejeunea lineata</t>
  </si>
  <si>
    <t>Cystolejeunea lineata</t>
  </si>
  <si>
    <t>Drepanolejeunea spinosa</t>
  </si>
  <si>
    <t>Leptolejeunea radicosa</t>
  </si>
  <si>
    <t>Neurolejeunea sastreana</t>
  </si>
  <si>
    <t>Pictolejeunea picta</t>
  </si>
  <si>
    <t>Thysananthus amazonicus</t>
  </si>
  <si>
    <t>Familia Lepidoziaceae</t>
  </si>
  <si>
    <t xml:space="preserve">Monodactylopsis monodactyla </t>
  </si>
  <si>
    <t>Arachniopsis monodactylus</t>
  </si>
  <si>
    <t>Micropterygium parvistipulum</t>
  </si>
  <si>
    <t>Mytilopsis albifrons</t>
  </si>
  <si>
    <t>Familia Lophocoleaceae</t>
  </si>
  <si>
    <t>Geocalycaceae</t>
  </si>
  <si>
    <t>Heteroscyphus thraustus</t>
  </si>
  <si>
    <t>Familia Metzgeriaceae</t>
  </si>
  <si>
    <t>Metzgeria lechleri</t>
  </si>
  <si>
    <t>Metzgeria maegdefraui</t>
  </si>
  <si>
    <t>Familia Pleuroziaceae</t>
  </si>
  <si>
    <t>Pleurozia paradoxa</t>
  </si>
  <si>
    <t>Familia Porellaceae</t>
  </si>
  <si>
    <t>Porella leiboldi</t>
  </si>
  <si>
    <t>Porella brachiata</t>
  </si>
  <si>
    <t>Porella splendida</t>
  </si>
  <si>
    <t>Familia Pseudolepicoleaceae</t>
  </si>
  <si>
    <t>Chaetocolea palmata</t>
  </si>
  <si>
    <t>Temnoma chaetophylla</t>
  </si>
  <si>
    <t>Familia Ricciaceae</t>
  </si>
  <si>
    <t>Riccia lamellosa</t>
  </si>
  <si>
    <t>Riccia weinionis</t>
  </si>
  <si>
    <t>Familia Scapaniaceae</t>
  </si>
  <si>
    <t>Scapania cuspiduligera</t>
  </si>
  <si>
    <t>Orden Metzgeriales</t>
  </si>
  <si>
    <t>Familia Aneuraceae</t>
  </si>
  <si>
    <t>Riccardia capillacea</t>
  </si>
  <si>
    <t>Riccardia capillacea var. dentata</t>
  </si>
  <si>
    <t>División PINOPHYTA</t>
  </si>
  <si>
    <t>Subdivisión Cycadicae</t>
  </si>
  <si>
    <t>Clase Cycadatae</t>
  </si>
  <si>
    <t>Orden Cycadales</t>
  </si>
  <si>
    <t>Familia Zamiaceae</t>
  </si>
  <si>
    <t>Zamia amplifolia</t>
  </si>
  <si>
    <t>Zamia de Anchicayá</t>
  </si>
  <si>
    <t>Zamia disodon</t>
  </si>
  <si>
    <t>Zamia dentada</t>
  </si>
  <si>
    <t>Zamia montana</t>
  </si>
  <si>
    <t>Zamia de Montaña</t>
  </si>
  <si>
    <t>Zamia oligodonta</t>
  </si>
  <si>
    <t>Zamia de Risaralda</t>
  </si>
  <si>
    <t>Zamia pyrophylla</t>
  </si>
  <si>
    <t>Zamia restrepoi</t>
  </si>
  <si>
    <t>Chigua restrepoi, Chigua bernalii</t>
  </si>
  <si>
    <t>Zamia tolimensis</t>
  </si>
  <si>
    <t>Zamia wallisii</t>
  </si>
  <si>
    <t>Zamia chigua</t>
  </si>
  <si>
    <t>Zamia encephalartoides</t>
  </si>
  <si>
    <t>Zamia de Las Rocas</t>
  </si>
  <si>
    <t>Zamia huilensis</t>
  </si>
  <si>
    <t>Zamia hymenophyllidia</t>
  </si>
  <si>
    <t>Zamia incognita</t>
  </si>
  <si>
    <t>Zamia lecointei</t>
  </si>
  <si>
    <t>Zamia manicata</t>
  </si>
  <si>
    <t>Zamia anillada</t>
  </si>
  <si>
    <t>Zamia melanorrhachis</t>
  </si>
  <si>
    <t>Zamia muricata</t>
  </si>
  <si>
    <t>Zamia del Caribe</t>
  </si>
  <si>
    <t>Zamia amazonum</t>
  </si>
  <si>
    <t>Zamia obliqua</t>
  </si>
  <si>
    <t>Zamia roezlii</t>
  </si>
  <si>
    <t>Zamia ulei</t>
  </si>
  <si>
    <t>Subdivisión PINACAE</t>
  </si>
  <si>
    <t>Clase Pinatae</t>
  </si>
  <si>
    <t>Orden Pinales</t>
  </si>
  <si>
    <t>Familia Podocarpaceae</t>
  </si>
  <si>
    <t>Podocarpus guatemalensis</t>
  </si>
  <si>
    <t>Chaquiro dulce</t>
  </si>
  <si>
    <t>Podocarpus oleifolius</t>
  </si>
  <si>
    <t>Pino colombiano</t>
  </si>
  <si>
    <t>Prumnopitys harmsiana</t>
  </si>
  <si>
    <t>Pino chaquiro</t>
  </si>
  <si>
    <t>Prumnopitys montana</t>
  </si>
  <si>
    <t>Pino de montaña</t>
  </si>
  <si>
    <t xml:space="preserve">División MAGNOLIOPHYTA </t>
  </si>
  <si>
    <t>Clase Liliopsida</t>
  </si>
  <si>
    <t>Subclase Arecidae</t>
  </si>
  <si>
    <t>Orden Arecales</t>
  </si>
  <si>
    <t>Familia Palmae</t>
  </si>
  <si>
    <t>Aiphanes graminifolia</t>
  </si>
  <si>
    <t>Mararay macanillo</t>
  </si>
  <si>
    <t xml:space="preserve">Aiphanes killipii </t>
  </si>
  <si>
    <t>Aiphanes leiostachys</t>
  </si>
  <si>
    <t>Mararay de San Carlos</t>
  </si>
  <si>
    <t>Reinhardtia gracilis</t>
  </si>
  <si>
    <t>Coquito esbelto</t>
  </si>
  <si>
    <t>Reinhardtia koschnyana</t>
  </si>
  <si>
    <t>Coquito enano</t>
  </si>
  <si>
    <t>Reinhardtia simplex</t>
  </si>
  <si>
    <t>Coquito simple</t>
  </si>
  <si>
    <t xml:space="preserve">Roystonea oleracea </t>
  </si>
  <si>
    <t>Aiphanes acaulis</t>
  </si>
  <si>
    <t>Mararay sin tallo</t>
  </si>
  <si>
    <t>Aiphanes buenaventurae</t>
  </si>
  <si>
    <t>Aiphanes duquei</t>
  </si>
  <si>
    <t>Mararay de Duque</t>
  </si>
  <si>
    <t>Aiphanes gelatinosa</t>
  </si>
  <si>
    <t>Mararay Gelatinoso</t>
  </si>
  <si>
    <t xml:space="preserve">Aiphanes lindeniana </t>
  </si>
  <si>
    <t>Aiphanes parvifolia</t>
  </si>
  <si>
    <t>Mararay hojipequeño</t>
  </si>
  <si>
    <t>Astrocaryum malybo</t>
  </si>
  <si>
    <t>Palma estera</t>
  </si>
  <si>
    <t>Astrocaryum triandrum</t>
  </si>
  <si>
    <t>Guatinajo</t>
  </si>
  <si>
    <t>Attalea amygdalina</t>
  </si>
  <si>
    <t>Táparo del Río Cauca</t>
  </si>
  <si>
    <t>Attalea cohune</t>
  </si>
  <si>
    <t>Mamarrón</t>
  </si>
  <si>
    <t>Attalea colenda</t>
  </si>
  <si>
    <t>Palma Real de Tumaco</t>
  </si>
  <si>
    <t>Ceroxylon alpinum</t>
  </si>
  <si>
    <t>Ceroxylon alpinum alpinum</t>
  </si>
  <si>
    <t>Palma de cera de la zona cafetera</t>
  </si>
  <si>
    <t xml:space="preserve">Ceroxylon ceriferum </t>
  </si>
  <si>
    <t>Ceroxylon quindiuense</t>
  </si>
  <si>
    <t>Palma de cera del Quindío</t>
  </si>
  <si>
    <t>Ceroxylon sasaimae</t>
  </si>
  <si>
    <t>Palma de Cera de Sasaima</t>
  </si>
  <si>
    <t>Ceroxylon ventricosum</t>
  </si>
  <si>
    <t>Palma de cera barrigona</t>
  </si>
  <si>
    <t>Chamaedorea ricardoi</t>
  </si>
  <si>
    <t>Molinillo de Ricardo</t>
  </si>
  <si>
    <t>Coccothrinax argentata</t>
  </si>
  <si>
    <t>Palmicha de Providencia</t>
  </si>
  <si>
    <t>Elaeis oleifera</t>
  </si>
  <si>
    <t>Nolí</t>
  </si>
  <si>
    <t xml:space="preserve">Geonoma bernalii </t>
  </si>
  <si>
    <t>Hyospathe wendlandiana</t>
  </si>
  <si>
    <t>Guagualín de Wendland</t>
  </si>
  <si>
    <t>Phytelephas tumacana</t>
  </si>
  <si>
    <t>Tagua de Tumaco</t>
  </si>
  <si>
    <t>Acoelorraphe wrightii</t>
  </si>
  <si>
    <t>Wild Pop Thatch</t>
  </si>
  <si>
    <t>Aiphanes pilaris</t>
  </si>
  <si>
    <t>Mararay de Pilar</t>
  </si>
  <si>
    <t xml:space="preserve">Attalea iguadummat </t>
  </si>
  <si>
    <t>Attalea nucifera</t>
  </si>
  <si>
    <t>Almendrón</t>
  </si>
  <si>
    <t xml:space="preserve">Bactris charnleyae </t>
  </si>
  <si>
    <t>Bactris gasipaes var. chichagui</t>
  </si>
  <si>
    <t>Chinamato</t>
  </si>
  <si>
    <t>Bactris rostrata</t>
  </si>
  <si>
    <t>Chacarrá picudo</t>
  </si>
  <si>
    <t xml:space="preserve">Calyptrogyne costatifrons </t>
  </si>
  <si>
    <t xml:space="preserve">Ceroxylon parvifrons </t>
  </si>
  <si>
    <t xml:space="preserve">Ceroxylon vogelianum </t>
  </si>
  <si>
    <t>Chamaedorea pumila</t>
  </si>
  <si>
    <t>Chamaedorea sullivaniorum</t>
  </si>
  <si>
    <t>Chamaedorea pygmaea</t>
  </si>
  <si>
    <t>Molinillo enano</t>
  </si>
  <si>
    <t xml:space="preserve">Chamaedorea subjectifolia </t>
  </si>
  <si>
    <t>Cryosophila kalbreyeri</t>
  </si>
  <si>
    <t>Palma Escoba</t>
  </si>
  <si>
    <t>Geonoma chlamydostachys</t>
  </si>
  <si>
    <t>Geonoma del Magdalena</t>
  </si>
  <si>
    <r>
      <t>Geonoma galeanoae</t>
    </r>
    <r>
      <rPr>
        <sz val="10"/>
        <rFont val="Calibri"/>
        <family val="2"/>
        <scheme val="minor"/>
      </rPr>
      <t xml:space="preserve"> </t>
    </r>
  </si>
  <si>
    <t>Geonoma santanderensis</t>
  </si>
  <si>
    <t>Geonoma de Santander</t>
  </si>
  <si>
    <t>Hyospathe frontinoensis</t>
  </si>
  <si>
    <t>Guagualín de Frontino</t>
  </si>
  <si>
    <t>Oenocarpus circumtextus</t>
  </si>
  <si>
    <t>Milpesillo de Sabana</t>
  </si>
  <si>
    <t xml:space="preserve">Pholidostachys panamensis </t>
  </si>
  <si>
    <t>Pholidostachys sanluisensis</t>
  </si>
  <si>
    <t xml:space="preserve">Sabinaria magnifica </t>
  </si>
  <si>
    <t>Syagrus sancona</t>
  </si>
  <si>
    <t>Sarare</t>
  </si>
  <si>
    <t xml:space="preserve">Wettinia hirsuta </t>
  </si>
  <si>
    <t>Gualte Mazorca</t>
  </si>
  <si>
    <t xml:space="preserve">Wettinia microcarpa </t>
  </si>
  <si>
    <t>Gualte Mapora</t>
  </si>
  <si>
    <t>Subclase Liliidae</t>
  </si>
  <si>
    <t>Orden Orchidales</t>
  </si>
  <si>
    <t>Familia Orchidaceae</t>
  </si>
  <si>
    <t>Comparettia ignea</t>
  </si>
  <si>
    <t>Masdevallia apparitio</t>
  </si>
  <si>
    <t>Masdevallia ignea</t>
  </si>
  <si>
    <t>Masdevallia niesseniae</t>
  </si>
  <si>
    <t>Restrepia aspasicensis</t>
  </si>
  <si>
    <t>Restrepia pandurata</t>
  </si>
  <si>
    <t>Anguloa brevilabris</t>
  </si>
  <si>
    <t>Cuna de Venus</t>
  </si>
  <si>
    <t>Anguloa cliftonii</t>
  </si>
  <si>
    <t>Anguloa clowesii</t>
  </si>
  <si>
    <t>Anguloa hohenlohii</t>
  </si>
  <si>
    <t>Cattleya mendelii</t>
  </si>
  <si>
    <t>Cattleya quadricolor</t>
  </si>
  <si>
    <t>Azucena</t>
  </si>
  <si>
    <t>Cattleya trianae</t>
  </si>
  <si>
    <t>Flor de mayo</t>
  </si>
  <si>
    <t>Cycnoches brachydactylon</t>
  </si>
  <si>
    <t>Dracula alcithoë</t>
  </si>
  <si>
    <t>Dracula bellerophon</t>
  </si>
  <si>
    <t>Dracula carcinopsis</t>
  </si>
  <si>
    <t>Dracula cochliops</t>
  </si>
  <si>
    <t>Dracula lemurella</t>
  </si>
  <si>
    <t>Dracula levii</t>
  </si>
  <si>
    <t>Dracula nosferatu</t>
  </si>
  <si>
    <t>Dracula nycterina</t>
  </si>
  <si>
    <t>Dracula octavioi</t>
  </si>
  <si>
    <t>Dracula ophioceps</t>
  </si>
  <si>
    <t>Dracula robledorum</t>
  </si>
  <si>
    <t>Dracula severa</t>
  </si>
  <si>
    <t>Dracula sibundoyensis</t>
  </si>
  <si>
    <t>Masdevallia alismifolia</t>
  </si>
  <si>
    <t>Masdevallia anisomorpha</t>
  </si>
  <si>
    <t>Masdevallia arangoi</t>
  </si>
  <si>
    <t>Masdevallia buccinator</t>
  </si>
  <si>
    <t>Masdevallia cacodes</t>
  </si>
  <si>
    <t>Masdevallia caudata</t>
  </si>
  <si>
    <t>Colibrí</t>
  </si>
  <si>
    <t>Masdevallia cerastes</t>
  </si>
  <si>
    <t>Masdevallia coccinea</t>
  </si>
  <si>
    <t>Banderita; San Juanito</t>
  </si>
  <si>
    <t>Masdevallia elephanticeps</t>
  </si>
  <si>
    <t>Masdevallia falcago</t>
  </si>
  <si>
    <t>Masdevallia fasciata</t>
  </si>
  <si>
    <t>Masdevallia foetens</t>
  </si>
  <si>
    <t>Masdevallia fragrans</t>
  </si>
  <si>
    <t>Masdevallia gilbertoi</t>
  </si>
  <si>
    <t>Masdevallia hieroglyphica</t>
  </si>
  <si>
    <t>Masdevallia hylodes</t>
  </si>
  <si>
    <t>Masdevallia leontoglossa</t>
  </si>
  <si>
    <t>Masdevallia macrura</t>
  </si>
  <si>
    <t>Masdevallia medusa</t>
  </si>
  <si>
    <t>Masdevallia mejiana</t>
  </si>
  <si>
    <t>Masdevallia misasii</t>
  </si>
  <si>
    <t>Masdevallia mooreana</t>
  </si>
  <si>
    <t>Masdevallia pachysepala</t>
  </si>
  <si>
    <t>Masdevallia pescadoënsis</t>
  </si>
  <si>
    <t>Masdevallia pterygiophora</t>
  </si>
  <si>
    <t>Masdevallia racemosa</t>
  </si>
  <si>
    <t>Masdevallia schmidt-mummii</t>
  </si>
  <si>
    <t>Masdevallia scobina</t>
  </si>
  <si>
    <t>Masdevallia segurae</t>
  </si>
  <si>
    <t>Masdevallia stenorrhynchos</t>
  </si>
  <si>
    <t>Masdevallia urceolaris</t>
  </si>
  <si>
    <t>Masdevallia valenciae</t>
  </si>
  <si>
    <t>Masdevallia velifera</t>
  </si>
  <si>
    <t>Masdevallia ventricularia</t>
  </si>
  <si>
    <t>Masdevallia zapatae</t>
  </si>
  <si>
    <t>Odontoglossum crispum</t>
  </si>
  <si>
    <t>Odontoglossum harryanum</t>
  </si>
  <si>
    <t>Odontoglossum nevadense</t>
  </si>
  <si>
    <t>Odontoglossum rhynchanthum</t>
  </si>
  <si>
    <t>Retrepia cuprea</t>
  </si>
  <si>
    <t>Retrepia falkenbergii</t>
  </si>
  <si>
    <t>Retrepia nittiorhyncha</t>
  </si>
  <si>
    <t>Retrepia tsubotae</t>
  </si>
  <si>
    <t>Anguloa eburnea</t>
  </si>
  <si>
    <t>Anguloa virginalis</t>
  </si>
  <si>
    <t>Cattleya dowiana</t>
  </si>
  <si>
    <t>Cattleya patinii</t>
  </si>
  <si>
    <t>Cattleya schroederae</t>
  </si>
  <si>
    <t>Lirio</t>
  </si>
  <si>
    <t>Cattleya warscewiczii</t>
  </si>
  <si>
    <t>Flor de San Juan, Flor de San Roque, Lirio</t>
  </si>
  <si>
    <t>Coryanthes flava</t>
  </si>
  <si>
    <t>Coryanthes toulemondiana</t>
  </si>
  <si>
    <t>Coryanthes villegasiana</t>
  </si>
  <si>
    <t>Cycnoches barthiorum</t>
  </si>
  <si>
    <t>Cycnoches densiflorum</t>
  </si>
  <si>
    <t>Cycnoches herrenhusanum</t>
  </si>
  <si>
    <t>Dracula amaliae</t>
  </si>
  <si>
    <t>Dracula andreettae</t>
  </si>
  <si>
    <t>Dracula aphrodes</t>
  </si>
  <si>
    <t>Dracula bella</t>
  </si>
  <si>
    <t>Banderita Linda</t>
  </si>
  <si>
    <t>Dracula benedictii</t>
  </si>
  <si>
    <t>Dracula berthae</t>
  </si>
  <si>
    <t>Dracula chiroptera</t>
  </si>
  <si>
    <t>Dracula citrina</t>
  </si>
  <si>
    <t>Dracula cutis-bufonis</t>
  </si>
  <si>
    <t>Piel de sapo</t>
  </si>
  <si>
    <t>Dracula decussata</t>
  </si>
  <si>
    <t>Dracula diabola</t>
  </si>
  <si>
    <t>Dracula diana</t>
  </si>
  <si>
    <t>Dracula exasperata</t>
  </si>
  <si>
    <t>Dracula gigas</t>
  </si>
  <si>
    <t>Dracula gorgona</t>
  </si>
  <si>
    <t>Dracula gorgonella</t>
  </si>
  <si>
    <t>Dracula insolita</t>
  </si>
  <si>
    <t>Dracula lehmanniana</t>
  </si>
  <si>
    <t>Dracula ligiae</t>
  </si>
  <si>
    <t>Dracula minax</t>
  </si>
  <si>
    <t>Dracula orientalis</t>
  </si>
  <si>
    <t>Dracula ortiziana</t>
  </si>
  <si>
    <t>Dracula pholeodytes</t>
  </si>
  <si>
    <t>Dracula posadarum</t>
  </si>
  <si>
    <t>Dracula psittacina</t>
  </si>
  <si>
    <t>Dracula roezlii</t>
  </si>
  <si>
    <t>Dracula sergioi</t>
  </si>
  <si>
    <t>Dracula syndactyla</t>
  </si>
  <si>
    <t>Dracula velutina</t>
  </si>
  <si>
    <t>Dracula verticulosa</t>
  </si>
  <si>
    <t>Dracula villegasii</t>
  </si>
  <si>
    <t>Dracula vinacea</t>
  </si>
  <si>
    <t>Dracula vlad-tepes</t>
  </si>
  <si>
    <t>Embreea rodigasiana</t>
  </si>
  <si>
    <t>Lycaste campbellii</t>
  </si>
  <si>
    <t>Lycaste macrobulbon</t>
  </si>
  <si>
    <t>Lycaste schilleriana</t>
  </si>
  <si>
    <t>Lycaste xytriophora</t>
  </si>
  <si>
    <t>Masdevallia angulifera</t>
  </si>
  <si>
    <t>Masdevallia assurgens</t>
  </si>
  <si>
    <t>Masdevallia caesia</t>
  </si>
  <si>
    <t>Masdevallia clandestina</t>
  </si>
  <si>
    <t>Masdevallia crescentiicola</t>
  </si>
  <si>
    <t>Masdevallia discolor</t>
  </si>
  <si>
    <t>Masdevallia dryada</t>
  </si>
  <si>
    <t>Masdevallia encephala</t>
  </si>
  <si>
    <t>Masdevallia expanda</t>
  </si>
  <si>
    <t>Masdevallia heteroptera</t>
  </si>
  <si>
    <t>Masdevallia hians</t>
  </si>
  <si>
    <t>Masdevallia hortensis</t>
  </si>
  <si>
    <t>Masdevallia indecora</t>
  </si>
  <si>
    <t>Masdevallia ludibunda</t>
  </si>
  <si>
    <t>Masdevallia mandarina</t>
  </si>
  <si>
    <t>Masdevallia marthae</t>
  </si>
  <si>
    <t>Masdevallia mastodon</t>
  </si>
  <si>
    <t>Masdevallia melanoxantha</t>
  </si>
  <si>
    <t>Masdevallia meleagris</t>
  </si>
  <si>
    <t>Masdevallia mutica</t>
  </si>
  <si>
    <t>Masdevallia navicularis</t>
  </si>
  <si>
    <t>Masdevallia nivea</t>
  </si>
  <si>
    <t>Masdevallia odontocera</t>
  </si>
  <si>
    <t>Masdevallia oscarii</t>
  </si>
  <si>
    <t>Masdevallia os-draconis</t>
  </si>
  <si>
    <t>Masdevallia pachyantha</t>
  </si>
  <si>
    <t>Masdevallia pardina</t>
  </si>
  <si>
    <t>Masdevallia pastinata</t>
  </si>
  <si>
    <t>Masdevallia pteroglossa</t>
  </si>
  <si>
    <t>Masdevallia purpurella</t>
  </si>
  <si>
    <t>Masdevallia renzii</t>
  </si>
  <si>
    <t>Masdevallia rhinophora</t>
  </si>
  <si>
    <t>Masdevallia saltatrix</t>
  </si>
  <si>
    <t>Masdevallia sanctae-rosae</t>
  </si>
  <si>
    <t>Masdevallia schizantha</t>
  </si>
  <si>
    <t>Masdevallia schlimii</t>
  </si>
  <si>
    <t>Masdevallia sernae</t>
  </si>
  <si>
    <t>Masdevallia siphonantha</t>
  </si>
  <si>
    <t>Masdevallia strumosa</t>
  </si>
  <si>
    <t>Masdevallia sumapazensis</t>
  </si>
  <si>
    <t>Masdevallia trochilus</t>
  </si>
  <si>
    <t>Masdevallia velella</t>
  </si>
  <si>
    <t>Masdevallia vieirana</t>
  </si>
  <si>
    <t>Masdevallia virgo-cuencae</t>
  </si>
  <si>
    <t>Masdevallia wuellneri</t>
  </si>
  <si>
    <t>Masdevallia xanthina</t>
  </si>
  <si>
    <t>Miltoniopsis phalaenopsis</t>
  </si>
  <si>
    <t>Santa Bárbara, Pensamiento de monte</t>
  </si>
  <si>
    <t>Miltoniopsis vexillaria</t>
  </si>
  <si>
    <t>Josefina, Orquídea pensamiento</t>
  </si>
  <si>
    <t>Odontoglossum alberti</t>
  </si>
  <si>
    <t>Odontoglossum alvarezii</t>
  </si>
  <si>
    <t>Odontoglossum arminii</t>
  </si>
  <si>
    <t>Odontoglossum aspidorhinum</t>
  </si>
  <si>
    <t>Odontoglossum auriculatum</t>
  </si>
  <si>
    <t>Odontoglossum bachmannii</t>
  </si>
  <si>
    <t>Odontoglossum blandum</t>
  </si>
  <si>
    <t>Odontoglossum crinitum</t>
  </si>
  <si>
    <t>Odontoglossum crocidipterum</t>
  </si>
  <si>
    <t>Odontoglossum dipterum</t>
  </si>
  <si>
    <t>Odontoglossum gloriosum</t>
  </si>
  <si>
    <t>Odontoglossum ioplocon</t>
  </si>
  <si>
    <t>Odontoglossum ixioides</t>
  </si>
  <si>
    <t>Odontoglossum leucopterum</t>
  </si>
  <si>
    <t>Odontoglossum mirandum</t>
  </si>
  <si>
    <t>Odontoglossum naevium</t>
  </si>
  <si>
    <t>Odontoglossum nobile</t>
  </si>
  <si>
    <t>Odontoglossum portmannii subsp. Cohrsiae</t>
  </si>
  <si>
    <t>Odontoglossum povedanum</t>
  </si>
  <si>
    <t>Odontoglossum praenitens</t>
  </si>
  <si>
    <t>Odontoglossum reversum</t>
  </si>
  <si>
    <t>Odontoglossum revolutum</t>
  </si>
  <si>
    <t>Odontoglossum subuligerum</t>
  </si>
  <si>
    <t>Odontoglossum tripudians</t>
  </si>
  <si>
    <t>Odontoglossum wallisii</t>
  </si>
  <si>
    <t>Odontoglossum weirii</t>
  </si>
  <si>
    <t>Restrepia aristulifera</t>
  </si>
  <si>
    <t>Restrepia chameleon</t>
  </si>
  <si>
    <t>Restrepia chocoensis</t>
  </si>
  <si>
    <t>Restrepia chrysoglossa</t>
  </si>
  <si>
    <t>Restrepia echinata</t>
  </si>
  <si>
    <t>Restrepia echo</t>
  </si>
  <si>
    <t>Restrepia escobariana</t>
  </si>
  <si>
    <t>Restrepia limbata</t>
  </si>
  <si>
    <t>Restrepia metae</t>
  </si>
  <si>
    <t>Restrepia purpurea</t>
  </si>
  <si>
    <t>Restrepia sanguinea</t>
  </si>
  <si>
    <t>Restrepia seketti</t>
  </si>
  <si>
    <t>Restrepia tabeae</t>
  </si>
  <si>
    <t>Subclase Zingiberidae</t>
  </si>
  <si>
    <t>Orden Bromeliales</t>
  </si>
  <si>
    <t>Familia Bromeliaceae</t>
  </si>
  <si>
    <t>Billbergia ambigua</t>
  </si>
  <si>
    <t>Bromelia nidus-puellae</t>
  </si>
  <si>
    <t>Bromelia trianae</t>
  </si>
  <si>
    <t>Greigia nubigena</t>
  </si>
  <si>
    <t>Greigia ocellata</t>
  </si>
  <si>
    <t xml:space="preserve">Greigia sanctae-martae </t>
  </si>
  <si>
    <t>Guzmania bakeri</t>
  </si>
  <si>
    <t>Guzmania cabrerae</t>
  </si>
  <si>
    <t>Guzmania formosa</t>
  </si>
  <si>
    <t>Pitcairnia capitata</t>
  </si>
  <si>
    <t>Pitcairnia grubbiana</t>
  </si>
  <si>
    <t>Pitcairnia johannis</t>
  </si>
  <si>
    <t>Pitcairnia lindae</t>
  </si>
  <si>
    <t>Pitcairnia macrobotrys</t>
  </si>
  <si>
    <t>Pitcairnia occidentalis</t>
  </si>
  <si>
    <t>Pitcairnia petraea</t>
  </si>
  <si>
    <t>Pitcairnia similis</t>
  </si>
  <si>
    <t>Pitcairnia stenophylla</t>
  </si>
  <si>
    <t>Pitcairnia tolimensis</t>
  </si>
  <si>
    <t>Puya barkleyana</t>
  </si>
  <si>
    <t>Puya boyacana</t>
  </si>
  <si>
    <t>Puya brachystachya</t>
  </si>
  <si>
    <t>Puya cleefii</t>
  </si>
  <si>
    <t>Puya gargantae</t>
  </si>
  <si>
    <t>Puya gigas</t>
  </si>
  <si>
    <t>Puya grantii</t>
  </si>
  <si>
    <t>Puya horrida</t>
  </si>
  <si>
    <t>Tillandsia acuminata</t>
  </si>
  <si>
    <t>Tillandsia almeriae</t>
  </si>
  <si>
    <t>Tillandsia brevior</t>
  </si>
  <si>
    <t>Tillandsia chartacea</t>
  </si>
  <si>
    <t>Tillandsia engleriana</t>
  </si>
  <si>
    <t>Tillandsia fassettii</t>
  </si>
  <si>
    <t>Tillandsia racinae</t>
  </si>
  <si>
    <t>Tillandsia rariflora</t>
  </si>
  <si>
    <t>Tillandsia romeroi</t>
  </si>
  <si>
    <t>Tillandsia schimperiana</t>
  </si>
  <si>
    <t>Vriesea hodgei</t>
  </si>
  <si>
    <t>Weraubia verrucosa</t>
  </si>
  <si>
    <t>Aechmea anomala</t>
  </si>
  <si>
    <t>Aechmea romeroi</t>
  </si>
  <si>
    <t>Aechmea tessmanni</t>
  </si>
  <si>
    <t>Aechmea zebrina</t>
  </si>
  <si>
    <t>Greigia albo-rosea</t>
  </si>
  <si>
    <t>Greigia amazonica</t>
  </si>
  <si>
    <t>Greigia aristeguietae</t>
  </si>
  <si>
    <t>Greigia exserta</t>
  </si>
  <si>
    <t>Greigia racinae</t>
  </si>
  <si>
    <t>Guzmania betancurii</t>
  </si>
  <si>
    <t>Guzmania breviscapa</t>
  </si>
  <si>
    <t>Guzmania cylindrica</t>
  </si>
  <si>
    <t>Guzmania longibracteata</t>
  </si>
  <si>
    <t>Guzmania pallida</t>
  </si>
  <si>
    <t>Guzmania palustris</t>
  </si>
  <si>
    <t>Guzmania stricta</t>
  </si>
  <si>
    <t>Hohenbergia andina</t>
  </si>
  <si>
    <t>Mezobromelia hospitalis</t>
  </si>
  <si>
    <t>Mezobromelia magdalenae</t>
  </si>
  <si>
    <t>Pepinia alborubra</t>
  </si>
  <si>
    <t>Pepinia costata</t>
  </si>
  <si>
    <t>Pepinia pectinata</t>
  </si>
  <si>
    <t>Pepinia quesnelioides</t>
  </si>
  <si>
    <t>Pitcairnia adscendens</t>
  </si>
  <si>
    <t>Pitcairnia altoatratoensis</t>
  </si>
  <si>
    <t>Pitcairnia arenicola</t>
  </si>
  <si>
    <t>Pitcairnia barrigae</t>
  </si>
  <si>
    <t>Pitcairnia calophylla</t>
  </si>
  <si>
    <t>Pitcairnia delicata</t>
  </si>
  <si>
    <t>Pitcairnia fluvialis</t>
  </si>
  <si>
    <t>Pitcairnia foreroi</t>
  </si>
  <si>
    <t>Pitcairnia fosteriana</t>
  </si>
  <si>
    <t>Pitcairnia fruticosa</t>
  </si>
  <si>
    <t>Pitcairnia haughtii</t>
  </si>
  <si>
    <t>Pitcairnia jaramilloi</t>
  </si>
  <si>
    <t>Pitcairnia kniphofioides</t>
  </si>
  <si>
    <t xml:space="preserve">Pitcairnia maritima </t>
  </si>
  <si>
    <t>Pitcairnia ramosii</t>
  </si>
  <si>
    <t>Pitcairnia rigida</t>
  </si>
  <si>
    <t>Pitcairnia sneidernii</t>
  </si>
  <si>
    <t>Pitcairnia trimorpha</t>
  </si>
  <si>
    <t>Pitcairnia tumulicola</t>
  </si>
  <si>
    <t>Pitcairnia villetaensis</t>
  </si>
  <si>
    <t>Puya antioquiensis</t>
  </si>
  <si>
    <t>Puya dichroa</t>
  </si>
  <si>
    <t>Puya exuta</t>
  </si>
  <si>
    <t>Puya furfuracea</t>
  </si>
  <si>
    <t>Puya grubbii</t>
  </si>
  <si>
    <t>Puya nivalis</t>
  </si>
  <si>
    <t>Puya ochroleuca</t>
  </si>
  <si>
    <t>Puya roldanii</t>
  </si>
  <si>
    <t>Puya sanctae-martae</t>
  </si>
  <si>
    <t>Puya santanderensis</t>
  </si>
  <si>
    <t>Puya thomasiana</t>
  </si>
  <si>
    <t>Racinaea sanctae-martae</t>
  </si>
  <si>
    <t>Ronnbergia nidularioides</t>
  </si>
  <si>
    <t>Tillandsia carrierei</t>
  </si>
  <si>
    <t>Tillandsia cuatrecasasii</t>
  </si>
  <si>
    <t>Tillandsia excavata</t>
  </si>
  <si>
    <t>Tillandsia ultima</t>
  </si>
  <si>
    <t xml:space="preserve">Aechmea politii </t>
  </si>
  <si>
    <t>Aechmea stenosepala</t>
  </si>
  <si>
    <t xml:space="preserve">Billbergia macrolepis </t>
  </si>
  <si>
    <t>Billbergia rupestris</t>
  </si>
  <si>
    <t>Brewcaria reflexa</t>
  </si>
  <si>
    <t xml:space="preserve">Brocchinia serrata </t>
  </si>
  <si>
    <t xml:space="preserve">Greigia mulfordii </t>
  </si>
  <si>
    <t xml:space="preserve">Greigia soridoana </t>
  </si>
  <si>
    <t xml:space="preserve">Guzmania attenuata </t>
  </si>
  <si>
    <t xml:space="preserve">Guzmania bicolor </t>
  </si>
  <si>
    <t xml:space="preserve">Guzmania caricifolia </t>
  </si>
  <si>
    <t xml:space="preserve">Guzmania hitchcockiana </t>
  </si>
  <si>
    <t xml:space="preserve">Guzmania longipelata </t>
  </si>
  <si>
    <t>Guzmania polycephala</t>
  </si>
  <si>
    <t>Guzmania radiata</t>
  </si>
  <si>
    <t>Guzmania regalis</t>
  </si>
  <si>
    <t xml:space="preserve">Guzmania rugosa            </t>
  </si>
  <si>
    <t>Guzmania wittmackii</t>
  </si>
  <si>
    <t>Mezobromelia bicolor</t>
  </si>
  <si>
    <t>Navia axillaris</t>
  </si>
  <si>
    <t>Navia bicolor</t>
  </si>
  <si>
    <t>Navia ebracteata</t>
  </si>
  <si>
    <t>Navia fontoides</t>
  </si>
  <si>
    <t>Navia garcia-barrigae</t>
  </si>
  <si>
    <t xml:space="preserve">Navia graminifolia </t>
  </si>
  <si>
    <t xml:space="preserve">Navia heliophila </t>
  </si>
  <si>
    <t xml:space="preserve">Navia pilarica </t>
  </si>
  <si>
    <t xml:space="preserve">Navia schultesiana </t>
  </si>
  <si>
    <t xml:space="preserve">Pepinia cuatrecasana </t>
  </si>
  <si>
    <t xml:space="preserve">Pepinia heliophila </t>
  </si>
  <si>
    <t xml:space="preserve">Pepinia juncoides </t>
  </si>
  <si>
    <t xml:space="preserve">Pepinia mituensis </t>
  </si>
  <si>
    <t>Pepinia sanguinea</t>
  </si>
  <si>
    <t xml:space="preserve">Pitcairnia alversonii </t>
  </si>
  <si>
    <t xml:space="preserve">Pitcairnia arida </t>
  </si>
  <si>
    <t>Pitcairnia basincurva</t>
  </si>
  <si>
    <t xml:space="preserve">Pitcairnia chocoensis </t>
  </si>
  <si>
    <t xml:space="preserve">Pitcairnia dolichopetala </t>
  </si>
  <si>
    <t xml:space="preserve">Pitcairnia elongata </t>
  </si>
  <si>
    <t xml:space="preserve">Pitcairnia explosiva </t>
  </si>
  <si>
    <t xml:space="preserve">Pitcairnia guaritermae </t>
  </si>
  <si>
    <t xml:space="preserve">Pitcairnia lepidopetalon </t>
  </si>
  <si>
    <t xml:space="preserve">Pitcairnia mucida </t>
  </si>
  <si>
    <t xml:space="preserve">Pitcairnia palmoides </t>
  </si>
  <si>
    <t xml:space="preserve">Pitcairnia poortmanii </t>
  </si>
  <si>
    <t xml:space="preserve">Pitcairnia schultzei </t>
  </si>
  <si>
    <t>Pitcairnia verrucosa</t>
  </si>
  <si>
    <t xml:space="preserve">Puya alpicola </t>
  </si>
  <si>
    <t xml:space="preserve">Puya clava-herculis </t>
  </si>
  <si>
    <t xml:space="preserve">Puya lehmanniana </t>
  </si>
  <si>
    <t xml:space="preserve">Puya occidentalis </t>
  </si>
  <si>
    <t>Puya venezuelana</t>
  </si>
  <si>
    <t>Puya vestita</t>
  </si>
  <si>
    <t>Racinaea membranacifolia</t>
  </si>
  <si>
    <t>Tillandsia breviturneri</t>
  </si>
  <si>
    <t>Tillandsia caloura</t>
  </si>
  <si>
    <t>Tillandsia reversa</t>
  </si>
  <si>
    <t>Tillandsia sigmoidea</t>
  </si>
  <si>
    <t>Tillandsia suescana</t>
  </si>
  <si>
    <t>Vriesea ospinae</t>
  </si>
  <si>
    <t>Werauhia orjuelae</t>
  </si>
  <si>
    <t>Clase Magnoliopsida</t>
  </si>
  <si>
    <t>Orden Lecythidales</t>
  </si>
  <si>
    <t>Familia Lecythidaceae</t>
  </si>
  <si>
    <t>Cariniana pyriformis</t>
  </si>
  <si>
    <t>Abarco, Chibugá</t>
  </si>
  <si>
    <t>Gustavia latifolia</t>
  </si>
  <si>
    <t>Eschweilera bogotensis</t>
  </si>
  <si>
    <t>Eschweilera cabrerana</t>
  </si>
  <si>
    <t>Dopirai, Cabo de hacha</t>
  </si>
  <si>
    <t>Grias colombiana</t>
  </si>
  <si>
    <t>Guasca</t>
  </si>
  <si>
    <t>Grias multinervia</t>
  </si>
  <si>
    <t>Gustavia angustifolia</t>
  </si>
  <si>
    <t>Gustavia excelsa</t>
  </si>
  <si>
    <t>Pacó, Pacó de monte</t>
  </si>
  <si>
    <t>Gustavia foliosa</t>
  </si>
  <si>
    <t>Gustavia longifuniculata</t>
  </si>
  <si>
    <t>Mula muerta</t>
  </si>
  <si>
    <t>Gustavia romeroi</t>
  </si>
  <si>
    <t>Gustavia sessilis</t>
  </si>
  <si>
    <r>
      <t xml:space="preserve">Gustavia speciosa </t>
    </r>
    <r>
      <rPr>
        <sz val="10"/>
        <rFont val="Calibri"/>
        <family val="2"/>
        <scheme val="minor"/>
      </rPr>
      <t>spp. o</t>
    </r>
    <r>
      <rPr>
        <i/>
        <sz val="10"/>
        <rFont val="Calibri"/>
        <family val="2"/>
        <scheme val="minor"/>
      </rPr>
      <t>ccidentalis</t>
    </r>
  </si>
  <si>
    <t>Bertholletia excelsa</t>
  </si>
  <si>
    <t>Nuez del Brasil</t>
  </si>
  <si>
    <t>Couroupita nicaraguarensis</t>
  </si>
  <si>
    <t>Eschweilera integricalyx</t>
  </si>
  <si>
    <t>Eschweilera neei</t>
  </si>
  <si>
    <t>Eschweilera pachyderma</t>
  </si>
  <si>
    <t>Guasco blanco</t>
  </si>
  <si>
    <t>Eschweilera praealta</t>
  </si>
  <si>
    <t>Eschweilera rimbachii</t>
  </si>
  <si>
    <t>Gustavia dubia</t>
  </si>
  <si>
    <t>Mula muerta, alma negra</t>
  </si>
  <si>
    <t>Gustavia gentryi</t>
  </si>
  <si>
    <t>Gustavia gracillima</t>
  </si>
  <si>
    <t>Gustavia grandibracteata</t>
  </si>
  <si>
    <t>Gustavia nana subsp. nana</t>
  </si>
  <si>
    <t>Gustavia petiolata</t>
  </si>
  <si>
    <t>Lecythis mesophylla</t>
  </si>
  <si>
    <t>Coco cristal</t>
  </si>
  <si>
    <t>Lecythis tuyrana</t>
  </si>
  <si>
    <t>Olla de mono, olleto</t>
  </si>
  <si>
    <t>Subclase Magnoliidae</t>
  </si>
  <si>
    <t>Orden Magnoliales</t>
  </si>
  <si>
    <t>Familia Magnoliaceae</t>
  </si>
  <si>
    <t>Magnolia calimaensis</t>
  </si>
  <si>
    <t>Almanegra del Calima</t>
  </si>
  <si>
    <t>Magnolia cararensis</t>
  </si>
  <si>
    <t>Almanegra de Tamá</t>
  </si>
  <si>
    <t>Magnolia cespedesii</t>
  </si>
  <si>
    <t>Molinillo Cape</t>
  </si>
  <si>
    <t>Magnolia chimantensis</t>
  </si>
  <si>
    <t>Magnolio de los Yariguíes</t>
  </si>
  <si>
    <t xml:space="preserve">Magnolia colombiana </t>
  </si>
  <si>
    <t>Almanegra de Los Guácharos</t>
  </si>
  <si>
    <t xml:space="preserve">Magnolia coronata </t>
  </si>
  <si>
    <t>Magnolia espinalii</t>
  </si>
  <si>
    <t>Hojarasco del Espinal</t>
  </si>
  <si>
    <t>Magnolia jardinensis</t>
  </si>
  <si>
    <t>Magnolia katiorum</t>
  </si>
  <si>
    <t>Almanegra de Urabá</t>
  </si>
  <si>
    <t>Magnolia narinensis</t>
  </si>
  <si>
    <t>Cucharillo</t>
  </si>
  <si>
    <t>Magnolia polyhypsophylla</t>
  </si>
  <si>
    <t>Almanegra de ventanas</t>
  </si>
  <si>
    <t>Magnolia santanderiana</t>
  </si>
  <si>
    <t>Magnolio de Santander</t>
  </si>
  <si>
    <t>Magnolia virolinensis</t>
  </si>
  <si>
    <t>Platero</t>
  </si>
  <si>
    <t>Magnolia wolfii</t>
  </si>
  <si>
    <t>Hojarasco de Santa Rosa</t>
  </si>
  <si>
    <t>Magnolia arcabucoana</t>
  </si>
  <si>
    <t>Magnolio de Arcabuco</t>
  </si>
  <si>
    <t>Magnolia argyrotricha</t>
  </si>
  <si>
    <t>Totumo</t>
  </si>
  <si>
    <t>Magnolia calophylla</t>
  </si>
  <si>
    <t>Cucharillo de Barbacoas</t>
  </si>
  <si>
    <t>Magnolia caricaefragans</t>
  </si>
  <si>
    <t>Magnolia caricifragans</t>
  </si>
  <si>
    <t>Hojarasco Apiorruncho</t>
  </si>
  <si>
    <t>Magnolia chocoensis</t>
  </si>
  <si>
    <t>Copachí de Tatamá</t>
  </si>
  <si>
    <t>Magnolia georgii</t>
  </si>
  <si>
    <t>Cucharo de la cordillera Oriental</t>
  </si>
  <si>
    <t>Magnolia gilbertoi</t>
  </si>
  <si>
    <t>Hojarasco de Gilberto</t>
  </si>
  <si>
    <t>Magnolia guatapensis</t>
  </si>
  <si>
    <t>Almanegra de Guatapé</t>
  </si>
  <si>
    <t xml:space="preserve">Magnolia henaoi </t>
  </si>
  <si>
    <t>Hojarasco de Henao</t>
  </si>
  <si>
    <t>Magnolia hernandezii</t>
  </si>
  <si>
    <t>Molinillo del río Cauca</t>
  </si>
  <si>
    <t>Magnolia lenticellata</t>
  </si>
  <si>
    <t>Almanegra de Las Orquídeas</t>
  </si>
  <si>
    <t>Magnolia mahechae</t>
  </si>
  <si>
    <t>Laurel Almanegra</t>
  </si>
  <si>
    <t>Magnolia neomagnifolia</t>
  </si>
  <si>
    <t>Magnolia magnifolia</t>
  </si>
  <si>
    <t>Molinillo charambirá</t>
  </si>
  <si>
    <t>Magnolia rimachii</t>
  </si>
  <si>
    <t>Magnolia silvioi</t>
  </si>
  <si>
    <t>Guanábano de Monte</t>
  </si>
  <si>
    <t>Magnolia striatifolia</t>
  </si>
  <si>
    <t>Palo cucharillo</t>
  </si>
  <si>
    <t>Magnolia urraoensis</t>
  </si>
  <si>
    <t>Almanegra de Urrao</t>
  </si>
  <si>
    <t>Magnolia yarumalensis</t>
  </si>
  <si>
    <t>Almanegra de Yarumal</t>
  </si>
  <si>
    <t>Magnolia sambuensis</t>
  </si>
  <si>
    <t>Molinillo Guanábano</t>
  </si>
  <si>
    <t xml:space="preserve">Familia Myristicaceae </t>
  </si>
  <si>
    <t>Compsoneura anoriensis</t>
  </si>
  <si>
    <t>Castaño de Anorí</t>
  </si>
  <si>
    <t>Compsoneura claroensis</t>
  </si>
  <si>
    <t>Castaño de río Claro</t>
  </si>
  <si>
    <t>Iryanthera megistocarpa</t>
  </si>
  <si>
    <t>Sota</t>
  </si>
  <si>
    <t>Compsoneura cuatrecasasii</t>
  </si>
  <si>
    <t>Castaño del Pacífico</t>
  </si>
  <si>
    <t>Iryanthera megistophylla</t>
  </si>
  <si>
    <t>Cuángare de Loma</t>
  </si>
  <si>
    <t>Otoba acuminata</t>
  </si>
  <si>
    <t>Otobo</t>
  </si>
  <si>
    <t>Otoba lehmannii</t>
  </si>
  <si>
    <t>Cuángare otobo</t>
  </si>
  <si>
    <t>Virola dixonii</t>
  </si>
  <si>
    <t>Cuángare de Dixon</t>
  </si>
  <si>
    <t>Orden Laurales</t>
  </si>
  <si>
    <t>Familia Lauraceae</t>
  </si>
  <si>
    <t>Aniba perutilis</t>
  </si>
  <si>
    <t>Comino</t>
  </si>
  <si>
    <t>Aniba rosaeodora</t>
  </si>
  <si>
    <t>Palo de Rosa</t>
  </si>
  <si>
    <t>Caryodaphnopsis cogolloi</t>
  </si>
  <si>
    <t>Yumbé</t>
  </si>
  <si>
    <t>Ocotea quixos</t>
  </si>
  <si>
    <t>Canelo de los Andaquíes</t>
  </si>
  <si>
    <t>Subclase Hamamelidae</t>
  </si>
  <si>
    <t>Orden Juglandales</t>
  </si>
  <si>
    <t>Familia Juglandaceae</t>
  </si>
  <si>
    <t>Junglans neotropica</t>
  </si>
  <si>
    <t>Nogal</t>
  </si>
  <si>
    <t>Orden Fagales</t>
  </si>
  <si>
    <t>Familia Fagaceae</t>
  </si>
  <si>
    <t>Quercus humboldtii</t>
  </si>
  <si>
    <t>Roble</t>
  </si>
  <si>
    <t>Colombobalanus excelsa</t>
  </si>
  <si>
    <t>Roble Negro</t>
  </si>
  <si>
    <t>Subclase Dilleniidae</t>
  </si>
  <si>
    <t>Orden Malvales</t>
  </si>
  <si>
    <t>Familia Bombacaceae</t>
  </si>
  <si>
    <t>Pachira quinata</t>
  </si>
  <si>
    <t>Ceiba Toluá</t>
  </si>
  <si>
    <t>Ceiba samauma</t>
  </si>
  <si>
    <t>Volador</t>
  </si>
  <si>
    <t>Huberodendron patinoi</t>
  </si>
  <si>
    <t>Carrá</t>
  </si>
  <si>
    <t>Familia Elaeocarpaceae</t>
  </si>
  <si>
    <t xml:space="preserve">Sloanea chocoana </t>
  </si>
  <si>
    <r>
      <t>Sloanea esmeraldana</t>
    </r>
    <r>
      <rPr>
        <sz val="10"/>
        <rFont val="Calibri"/>
        <family val="2"/>
        <scheme val="minor"/>
      </rPr>
      <t xml:space="preserve"> </t>
    </r>
  </si>
  <si>
    <r>
      <t>Sloanea garcia-cossioi</t>
    </r>
    <r>
      <rPr>
        <sz val="10"/>
        <rFont val="Calibri"/>
        <family val="2"/>
        <scheme val="minor"/>
      </rPr>
      <t xml:space="preserve"> </t>
    </r>
  </si>
  <si>
    <t xml:space="preserve">Sloanea loquitoi </t>
  </si>
  <si>
    <t xml:space="preserve">Sloanea pseudogranulosa </t>
  </si>
  <si>
    <t>Orden Theales</t>
  </si>
  <si>
    <t>Familia Caryocaraceae</t>
  </si>
  <si>
    <t>Caryocar amygdaliferum</t>
  </si>
  <si>
    <t>Orden Violales</t>
  </si>
  <si>
    <t>Familia Passifloraceae</t>
  </si>
  <si>
    <t>Passiflora cremastantha</t>
  </si>
  <si>
    <t>Curuba de Coconuco</t>
  </si>
  <si>
    <t>Passiflora pamplonensis</t>
  </si>
  <si>
    <t>Curuba de Pamplona</t>
  </si>
  <si>
    <t>Passiflora bracteosa</t>
  </si>
  <si>
    <t>Curuba de Santander</t>
  </si>
  <si>
    <t>Passiflora bucaramangensis</t>
  </si>
  <si>
    <t>Pasiflora de Bucaramanga</t>
  </si>
  <si>
    <t>Passiflora colombiana</t>
  </si>
  <si>
    <t>Curuba pastusa</t>
  </si>
  <si>
    <t>Passiflora engleriana</t>
  </si>
  <si>
    <t>Pasiflora de Engler</t>
  </si>
  <si>
    <t>Passiflora lindeniana</t>
  </si>
  <si>
    <t>Pasiflora de Linden</t>
  </si>
  <si>
    <t>Passiflora trianae</t>
  </si>
  <si>
    <t>Curuba de Triana</t>
  </si>
  <si>
    <t>Passiflora trisulca</t>
  </si>
  <si>
    <t>Gulupa paisa</t>
  </si>
  <si>
    <t>Passiflora callistemma</t>
  </si>
  <si>
    <t>Pasiflora de Morales</t>
  </si>
  <si>
    <t>Passiflora crispolanata</t>
  </si>
  <si>
    <t>Curuba crespa</t>
  </si>
  <si>
    <t>Passiflora dawei</t>
  </si>
  <si>
    <t>Pasiflora de Cundinamarca</t>
  </si>
  <si>
    <t>Passiflora erythrophylla</t>
  </si>
  <si>
    <t>Pasiflora de hojitas rojas</t>
  </si>
  <si>
    <t>Passiflora haughtii</t>
  </si>
  <si>
    <t>Pasiflora del Carare</t>
  </si>
  <si>
    <t>Passiflora jardinensis</t>
  </si>
  <si>
    <t>Curuba de Jardín</t>
  </si>
  <si>
    <t>Passiflora linearistipula</t>
  </si>
  <si>
    <t>Curuba del Ruiz</t>
  </si>
  <si>
    <t>Passiflora magdalenae</t>
  </si>
  <si>
    <t>Curuba del Magdalena</t>
  </si>
  <si>
    <t>Passiflora magnifica</t>
  </si>
  <si>
    <t>Granadilla magnífica</t>
  </si>
  <si>
    <t>Passiflora pennellii</t>
  </si>
  <si>
    <t>Pasiflora de Quetame</t>
  </si>
  <si>
    <t>Passiflora semiciliosa</t>
  </si>
  <si>
    <t>Palcha</t>
  </si>
  <si>
    <t>Passiflora sierrae</t>
  </si>
  <si>
    <t>Pasiflora de la Sierra</t>
  </si>
  <si>
    <t>Passiflora tenerifensis</t>
  </si>
  <si>
    <t>Curuba de Tenerife</t>
  </si>
  <si>
    <t>Passiflora uribei</t>
  </si>
  <si>
    <t>Curuba de Uribe</t>
  </si>
  <si>
    <t>Subclase Rosidae</t>
  </si>
  <si>
    <t>Orden Celastrales</t>
  </si>
  <si>
    <t>Familia Dichapetalaceae</t>
  </si>
  <si>
    <t>Tapura bullata</t>
  </si>
  <si>
    <t>Stephanopodium aptotum</t>
  </si>
  <si>
    <t>Stephanopodium cuspidatum</t>
  </si>
  <si>
    <t>Tapura costata</t>
  </si>
  <si>
    <t>Costillo, Costillo redondo, Vijo</t>
  </si>
  <si>
    <t>Dichapetalum bernalii</t>
  </si>
  <si>
    <t>Dichapetalum donnell-smithii</t>
  </si>
  <si>
    <t>Dichapetalum foreroi</t>
  </si>
  <si>
    <t>Vijo</t>
  </si>
  <si>
    <t>Dichapetalum rugosum</t>
  </si>
  <si>
    <t>Stephanopodium gentryi</t>
  </si>
  <si>
    <t>Tapura colombiana</t>
  </si>
  <si>
    <t>Nacedero</t>
  </si>
  <si>
    <t>Tapura panamensis</t>
  </si>
  <si>
    <t>Orden Fabales</t>
  </si>
  <si>
    <t>Familia Caesalpiniaceae</t>
  </si>
  <si>
    <t>Libidibia ebano</t>
  </si>
  <si>
    <t>Ébano</t>
  </si>
  <si>
    <t>Mora oleifera</t>
  </si>
  <si>
    <t>Nato</t>
  </si>
  <si>
    <t>Prioria copaifera</t>
  </si>
  <si>
    <t>Cativo</t>
  </si>
  <si>
    <t>Orphanodendron bernalii</t>
  </si>
  <si>
    <t>Tirateté</t>
  </si>
  <si>
    <t>Peltogyne purpurea</t>
  </si>
  <si>
    <t>Nazareno</t>
  </si>
  <si>
    <t>Familia Fabaceae</t>
  </si>
  <si>
    <t>Clathrotropis brunnea</t>
  </si>
  <si>
    <t>Sapán</t>
  </si>
  <si>
    <t>Dipteryx oleifera</t>
  </si>
  <si>
    <t>Choibá</t>
  </si>
  <si>
    <t>Orden Linales</t>
  </si>
  <si>
    <t>Familia Humiriaceae</t>
  </si>
  <si>
    <t>Humiriastrum procerum</t>
  </si>
  <si>
    <t>Chanul</t>
  </si>
  <si>
    <t xml:space="preserve">Orden Polygalales </t>
  </si>
  <si>
    <t>Familia Trigonaceae</t>
  </si>
  <si>
    <t>Isidodendron tripterocarpum</t>
  </si>
  <si>
    <t>Marfil</t>
  </si>
  <si>
    <t>Orden Rosales</t>
  </si>
  <si>
    <t>Familia Chrysobalanaceae</t>
  </si>
  <si>
    <t>Hirtella enneandra</t>
  </si>
  <si>
    <t>Hirtella maguirei</t>
  </si>
  <si>
    <t>Licania cabrerae</t>
  </si>
  <si>
    <t>Licania cuspidata</t>
  </si>
  <si>
    <t>Licania espinae</t>
  </si>
  <si>
    <t>Licania gentryi</t>
  </si>
  <si>
    <t>Castaño, carbonero</t>
  </si>
  <si>
    <t>Licania salicifolia</t>
  </si>
  <si>
    <t>Parinari parvifolia</t>
  </si>
  <si>
    <t>Coupeia platycalix</t>
  </si>
  <si>
    <t>Mapurito montañero</t>
  </si>
  <si>
    <t>Hirtella leonotis</t>
  </si>
  <si>
    <t>Licania arborea</t>
  </si>
  <si>
    <t>Garcero, Cañagria, Tapaliso</t>
  </si>
  <si>
    <t>Licania calvescens</t>
  </si>
  <si>
    <t>Licania cuatrecasasii</t>
  </si>
  <si>
    <t>Licania durifolia</t>
  </si>
  <si>
    <t>Licania fuchsii</t>
  </si>
  <si>
    <t>Carbonero</t>
  </si>
  <si>
    <t>Licania maritima</t>
  </si>
  <si>
    <t>Licania minuscula</t>
  </si>
  <si>
    <t>Licania pittieri</t>
  </si>
  <si>
    <t>Licania platypus</t>
  </si>
  <si>
    <t>Licania sparsipilis</t>
  </si>
  <si>
    <t>Licania velata</t>
  </si>
  <si>
    <t>Parinari pachyphylla</t>
  </si>
  <si>
    <t>Perehuétano</t>
  </si>
  <si>
    <t>Coupeia nutans</t>
  </si>
  <si>
    <t>Hirtella adenophora</t>
  </si>
  <si>
    <t>Hirtella magnofolia</t>
  </si>
  <si>
    <t>Hirtella tubiflora</t>
  </si>
  <si>
    <t>Hirtella vesiculosa</t>
  </si>
  <si>
    <t>Licania chocoensis</t>
  </si>
  <si>
    <t>Licania glauca</t>
  </si>
  <si>
    <t>Licania jaramilloi</t>
  </si>
  <si>
    <t>Licania lasseri</t>
  </si>
  <si>
    <t>Licania silvae</t>
  </si>
  <si>
    <t>Licania undulata</t>
  </si>
  <si>
    <t>Parinari romeroi</t>
  </si>
  <si>
    <t>Amburé</t>
  </si>
  <si>
    <t xml:space="preserve">Orden Sapindales </t>
  </si>
  <si>
    <t>Familia Meliaceae</t>
  </si>
  <si>
    <t xml:space="preserve">Swietenia macrophylla </t>
  </si>
  <si>
    <t>Caoba</t>
  </si>
  <si>
    <t>Cedrela odorata</t>
  </si>
  <si>
    <t>Cedro</t>
  </si>
  <si>
    <t>Familia Zygophyllaceae</t>
  </si>
  <si>
    <t>Guaiacum officinale</t>
  </si>
  <si>
    <t>Guayacán, Guayacán de playa, Guayacán extranjero, Guayacán negro, Guayaco, Palosanto y Florazul</t>
  </si>
  <si>
    <t>Bulnesia arborea</t>
  </si>
  <si>
    <t xml:space="preserve">Guayacán, Guayacán de bola, Guayacán garrapo, </t>
  </si>
  <si>
    <t>Subclase Asteridae</t>
  </si>
  <si>
    <t>Orden Asterales</t>
  </si>
  <si>
    <t>Familia Asteraceae</t>
  </si>
  <si>
    <t>Espeletia dugandii</t>
  </si>
  <si>
    <t>Frailejón de Dugand</t>
  </si>
  <si>
    <t xml:space="preserve">Espeletia oswaldiana </t>
  </si>
  <si>
    <t>Frailejón de Oswaldo</t>
  </si>
  <si>
    <t>Espeletia paipana</t>
  </si>
  <si>
    <t>Frailejón de Paipa</t>
  </si>
  <si>
    <t>Espeletia perijaensis</t>
  </si>
  <si>
    <t>Frailejón de Perijá</t>
  </si>
  <si>
    <t>Espeletia roberti</t>
  </si>
  <si>
    <t>Frailejón de Jurisdicciones</t>
  </si>
  <si>
    <t>Espeletiopsis insignis</t>
  </si>
  <si>
    <t>Frailejón de Chitagá</t>
  </si>
  <si>
    <t>Libanothamnus occultus</t>
  </si>
  <si>
    <t>Tabaquillo de Oroque</t>
  </si>
  <si>
    <t>Espeletia arbelaezii</t>
  </si>
  <si>
    <t>Frailejón de Pérez Arebeláez</t>
  </si>
  <si>
    <t xml:space="preserve">Espeletia brachyaxiantha </t>
  </si>
  <si>
    <t>Frailejón de Belén</t>
  </si>
  <si>
    <t>Espeletia brassicoidea</t>
  </si>
  <si>
    <t>Frailejón Arrepollado</t>
  </si>
  <si>
    <t>Espeletia cayetana</t>
  </si>
  <si>
    <t>Frailejón de San Cayetano</t>
  </si>
  <si>
    <t>Espeletia conglomerata</t>
  </si>
  <si>
    <t>Frailejón Aglomerado</t>
  </si>
  <si>
    <t>Espeletia chocontana</t>
  </si>
  <si>
    <t>Frailejón de Chocontá</t>
  </si>
  <si>
    <t>Espeletia discoidea</t>
  </si>
  <si>
    <t>Frailejón Discoideo</t>
  </si>
  <si>
    <t>Espeletia estanislana</t>
  </si>
  <si>
    <t>Frailejón de Estanislao</t>
  </si>
  <si>
    <t>Espeletia idroboi</t>
  </si>
  <si>
    <t>Frailejón de Idrobo</t>
  </si>
  <si>
    <t>Espeletia rositae</t>
  </si>
  <si>
    <t>Frailejón de Santa Rosita</t>
  </si>
  <si>
    <t>Espeletia tunjana</t>
  </si>
  <si>
    <t>Frailejón de Tunja</t>
  </si>
  <si>
    <t>Espeletiopsis caldasii</t>
  </si>
  <si>
    <t>Frailejón Enano</t>
  </si>
  <si>
    <t>Espeletiopsis garciae</t>
  </si>
  <si>
    <t>Frailejón de García Barriga</t>
  </si>
  <si>
    <t>Espeletiopsis sclerophylla</t>
  </si>
  <si>
    <t>Frailejón coriáceo</t>
  </si>
  <si>
    <t>Libanothamnus divisoriensis</t>
  </si>
  <si>
    <t>Tabaquillo de la Frontera</t>
  </si>
  <si>
    <t>Libanothamnus neriifolius</t>
  </si>
  <si>
    <t>Tabaquillo Trementino</t>
  </si>
  <si>
    <t>Tamania chardonii</t>
  </si>
  <si>
    <t>Tabaquero</t>
  </si>
  <si>
    <t>Espeletia azucarina</t>
  </si>
  <si>
    <t>Frailejón de Pan de Azúcar</t>
  </si>
  <si>
    <t>Espeletia brachyaxiantha subsp. pescana</t>
  </si>
  <si>
    <t>Frailejón de Pesca</t>
  </si>
  <si>
    <t>Espeletia cabrerensis</t>
  </si>
  <si>
    <t>Frailejón de Cabrera</t>
  </si>
  <si>
    <t>Espeletia incana</t>
  </si>
  <si>
    <t>Frailejón Blanco</t>
  </si>
  <si>
    <t>Espeletia jaramilloi</t>
  </si>
  <si>
    <t>Frailejón de Jaramillo</t>
  </si>
  <si>
    <t>Espeletia nemekenei</t>
  </si>
  <si>
    <t>Frailejón de Nemequene</t>
  </si>
  <si>
    <t>Espeletia schultesiana</t>
  </si>
  <si>
    <t>Frailejón de Schultes</t>
  </si>
  <si>
    <t>Espeletia standleyana</t>
  </si>
  <si>
    <t>Frailejón de Standley</t>
  </si>
  <si>
    <t>Espeletia tapirophila</t>
  </si>
  <si>
    <t>Frailejón de las Dantas</t>
  </si>
  <si>
    <t>Espeletiopsis funckii</t>
  </si>
  <si>
    <t>Frailejón de Funck</t>
  </si>
  <si>
    <t>Espeletiopsis purpurascens</t>
  </si>
  <si>
    <t>Frailejón Purpúreo</t>
  </si>
  <si>
    <t>Libanothamnus tamanus</t>
  </si>
  <si>
    <t>Tabaquillo de Tamá</t>
  </si>
  <si>
    <t>Paramiflos glandulosus</t>
  </si>
  <si>
    <t>Frailejón glanduloso</t>
  </si>
  <si>
    <t>Orden Gentianales</t>
  </si>
  <si>
    <t>Familia Apocynaceae</t>
  </si>
  <si>
    <t>Aspidosperma polyneuron</t>
  </si>
  <si>
    <t>Carreto, Carreto blanco, Costillo, Costillo acanalado (a nivel nacional), Comulá, Cumulá o Quimulá (Cundinamarca y Tolima).</t>
  </si>
  <si>
    <t>Orden Lamiales</t>
  </si>
  <si>
    <t>Familia Labiatae</t>
  </si>
  <si>
    <t>Salvia cyanocephala subsp. cyanocephala</t>
  </si>
  <si>
    <t xml:space="preserve">Salvia macrostachya </t>
  </si>
  <si>
    <t>Salviarrial</t>
  </si>
  <si>
    <t>Salvia pamplonitana</t>
  </si>
  <si>
    <t>Salvia de Pamplonita</t>
  </si>
  <si>
    <t>Salvia sordida</t>
  </si>
  <si>
    <t>Salvia sphacelioides subsp. trianae</t>
  </si>
  <si>
    <t>Salvia púrpura de Triana</t>
  </si>
  <si>
    <t>Scutellaria parrae</t>
  </si>
  <si>
    <t>Escutelaria de parra</t>
  </si>
  <si>
    <t>Hyptis diffusa</t>
  </si>
  <si>
    <t>Mastranto serrano</t>
  </si>
  <si>
    <t>Hyptis obtusata</t>
  </si>
  <si>
    <t>Mastranto azul de Nariño</t>
  </si>
  <si>
    <t>Hyptis purdiei</t>
  </si>
  <si>
    <t>Mastranto azul de Purdie</t>
  </si>
  <si>
    <t>Lepechinia velutina</t>
  </si>
  <si>
    <t>Salvielugo del Chicamocha</t>
  </si>
  <si>
    <t>Salvia alvajaca</t>
  </si>
  <si>
    <t>Salvia panameña</t>
  </si>
  <si>
    <t>Salvia amethystina subsp. sumapacis</t>
  </si>
  <si>
    <t>Salvia del Sumapaz</t>
  </si>
  <si>
    <t>Salvia amethystina subsp. vetasiana</t>
  </si>
  <si>
    <t>Salvia azul de vetas</t>
  </si>
  <si>
    <t>Salvia aratocensis subsp. suratensis</t>
  </si>
  <si>
    <t>Velero de suratá</t>
  </si>
  <si>
    <t>Salvia camarifolia subsp. camarifolia</t>
  </si>
  <si>
    <t>Salvia roja de la sierra Nevada</t>
  </si>
  <si>
    <t>Salvia camarifolia subsp. ibiricensis</t>
  </si>
  <si>
    <t>Salvia roja del Perijá</t>
  </si>
  <si>
    <t>Salvia chicamochae</t>
  </si>
  <si>
    <t>Salvia azul del Chicamocha</t>
  </si>
  <si>
    <t>Salvia cocuyana</t>
  </si>
  <si>
    <t>Amarguera del Cocuy</t>
  </si>
  <si>
    <t>Salvia codazziana</t>
  </si>
  <si>
    <t>Salvia de Codazzi</t>
  </si>
  <si>
    <t>Salvia cuatrecasana</t>
  </si>
  <si>
    <t>Salvia de Cuatrecasa</t>
  </si>
  <si>
    <t>Salvia cyanotropha</t>
  </si>
  <si>
    <t>Salvia lanosa de Ocaña</t>
  </si>
  <si>
    <t>Salvia erythrostoma subsp. erythrostoma</t>
  </si>
  <si>
    <t>Salvia de boca roja</t>
  </si>
  <si>
    <t>Salvia funckii</t>
  </si>
  <si>
    <t>Salvia de Funck</t>
  </si>
  <si>
    <t>Salvia gachantivana subsp. gachantivana</t>
  </si>
  <si>
    <t>Salvia de Gachantivá</t>
  </si>
  <si>
    <t>Salvia libanensis</t>
  </si>
  <si>
    <t>Salvia de San Lorenzo</t>
  </si>
  <si>
    <t>Salvia nubigena</t>
  </si>
  <si>
    <t>Salvia de las nubes</t>
  </si>
  <si>
    <t>Salvia rufula subsp paezorum</t>
  </si>
  <si>
    <t>Salvia roja de los paeces</t>
  </si>
  <si>
    <t>Salvia sciaphila</t>
  </si>
  <si>
    <t>Salvia de las sombras</t>
  </si>
  <si>
    <t>Salvia sochensis</t>
  </si>
  <si>
    <t>Salvia de Socha</t>
  </si>
  <si>
    <t>Salvia sphacelioides subsp. paxfluminensis</t>
  </si>
  <si>
    <t>Salvia de Paz de Río</t>
  </si>
  <si>
    <t>Salvia uribei</t>
  </si>
  <si>
    <t>Amarguera azul</t>
  </si>
  <si>
    <t>Scutellaria hookeri</t>
  </si>
  <si>
    <t>Escutelaria de Hooker</t>
  </si>
  <si>
    <t>Scutellaria roseocyanea</t>
  </si>
  <si>
    <t>Escutelaria de Dabeiba</t>
  </si>
  <si>
    <t>Hyptidendron arboreum</t>
  </si>
  <si>
    <t>Gallinazo blanco</t>
  </si>
  <si>
    <t>Hyptis melissoides</t>
  </si>
  <si>
    <t>Mastranto del Juanambú</t>
  </si>
  <si>
    <t>Hyptis perbullata</t>
  </si>
  <si>
    <t>Mastranto azul del Chicamocha</t>
  </si>
  <si>
    <t>Lepechinia betonicifolia</t>
  </si>
  <si>
    <t>Matico</t>
  </si>
  <si>
    <t>Lepechinia cocuyensis</t>
  </si>
  <si>
    <t>Savielugo de Cocuy</t>
  </si>
  <si>
    <t>Lepechinia vulcanicola</t>
  </si>
  <si>
    <t>Salvielugo del Galeras</t>
  </si>
  <si>
    <t>Salvia ampelophylla</t>
  </si>
  <si>
    <t>Salvión morado de Cauca</t>
  </si>
  <si>
    <t>Salvia carbonoi</t>
  </si>
  <si>
    <t>Salvia de Carbonó</t>
  </si>
  <si>
    <t>Salvia corrugata</t>
  </si>
  <si>
    <t>Salvia corrugada</t>
  </si>
  <si>
    <t>Salvia cyanocephala subsp. macrostigmantha</t>
  </si>
  <si>
    <t>Salvia de Guatavita</t>
  </si>
  <si>
    <t>Salvia erythrostoma subsp. isabelina</t>
  </si>
  <si>
    <t>Salvia de Santa Santa Isabel</t>
  </si>
  <si>
    <t>Salvia falcata</t>
  </si>
  <si>
    <t>Salvia roja de Talauta</t>
  </si>
  <si>
    <t>Salvia fuscomanicata</t>
  </si>
  <si>
    <t>Salvia lanosa del Valle</t>
  </si>
  <si>
    <t>Salvia hermesiana</t>
  </si>
  <si>
    <t>Salvia del Cerro Pintado</t>
  </si>
  <si>
    <t>Salvia jaramilloi</t>
  </si>
  <si>
    <t>Salvia de Jaramillo</t>
  </si>
  <si>
    <t>Salvia manaurica</t>
  </si>
  <si>
    <t>Salvia de Manaure</t>
  </si>
  <si>
    <t>Salvia melaleuca subsp. melaleuca</t>
  </si>
  <si>
    <t>Amarguera de Chorro</t>
  </si>
  <si>
    <t>Salvia melaleuca subsp. totensis</t>
  </si>
  <si>
    <t>Amargosa de Tota</t>
  </si>
  <si>
    <t>Salvia orthostachys subsp. orthostachys</t>
  </si>
  <si>
    <t>Retama</t>
  </si>
  <si>
    <t>Salvia orthostachys subsp. soatensis</t>
  </si>
  <si>
    <t>Amargosa de Soatá</t>
  </si>
  <si>
    <t>Salvia paramicola</t>
  </si>
  <si>
    <t>Dominico del Almordero</t>
  </si>
  <si>
    <t>Salvia pauciserrata subsp. derasa</t>
  </si>
  <si>
    <t>Salvia sigmoide del Cauca</t>
  </si>
  <si>
    <t>Salvia pauciserrata subsp. erythrocalycina</t>
  </si>
  <si>
    <t>Salvia sigmoide de Pajarito</t>
  </si>
  <si>
    <t>Salvia de pauciserrata subsp. lasiocalycina</t>
  </si>
  <si>
    <t>Salvia sigmoide de Antioquia</t>
  </si>
  <si>
    <t>Salvia pauciserrata subsp. pauciserrata</t>
  </si>
  <si>
    <t>Salvia sigmoide del Tequendama</t>
  </si>
  <si>
    <t>Savia rubescens subsp. colombiana</t>
  </si>
  <si>
    <t>Salvia roja de Vetas</t>
  </si>
  <si>
    <t>Salvia rubescens subsp. dolichothrix</t>
  </si>
  <si>
    <t>Barbasco rojo</t>
  </si>
  <si>
    <t>Salvia rubriflora</t>
  </si>
  <si>
    <t>Salvia hoja de flecha</t>
  </si>
  <si>
    <t>Salvia sagittata</t>
  </si>
  <si>
    <t>Salvia sagitana del sur</t>
  </si>
  <si>
    <t>Salvia sphacelioides subsp. anaglypha</t>
  </si>
  <si>
    <t>Salvia morada de ocaña</t>
  </si>
  <si>
    <t>Salvia sphacelioides subsp. sphacelioides</t>
  </si>
  <si>
    <t>Salvia azil del Donachuí</t>
  </si>
  <si>
    <t>Salvia tolimensis</t>
  </si>
  <si>
    <t>Salvia púrpura del Tolima</t>
  </si>
  <si>
    <t>Salvia venulosa</t>
  </si>
  <si>
    <t>Salvia vinosa de Risaralda</t>
  </si>
  <si>
    <t>Salvia xeropapillosa</t>
  </si>
  <si>
    <t>Amarguera papilosa</t>
  </si>
  <si>
    <t>Satureja anachoreta</t>
  </si>
  <si>
    <t>Alhucema del Cerro Pintado</t>
  </si>
  <si>
    <t>Satureja andrei</t>
  </si>
  <si>
    <t>Alhucema de André</t>
  </si>
  <si>
    <t>Scutellaria cuatrecasana</t>
  </si>
  <si>
    <t>Escutelaria de Cuatrecasas</t>
  </si>
  <si>
    <t>Scutellaria pseudocoleus</t>
  </si>
  <si>
    <t>Albahacón morado</t>
  </si>
  <si>
    <t>Stachys radicans</t>
  </si>
  <si>
    <t>Bretónica rastrera</t>
  </si>
  <si>
    <t>Reino ANIMALIA</t>
  </si>
  <si>
    <t>Phylum CNIDARIA</t>
  </si>
  <si>
    <t xml:space="preserve">Clase Anthozoa </t>
  </si>
  <si>
    <t>Anémonas, Corales</t>
  </si>
  <si>
    <t>Orden Scleractinia</t>
  </si>
  <si>
    <t>Coráleos pétreos</t>
  </si>
  <si>
    <t>Familia Acroporidae</t>
  </si>
  <si>
    <t>Acropora cervicornis</t>
  </si>
  <si>
    <t>Coral cuerno de ciervo</t>
  </si>
  <si>
    <t>Acropora palmata</t>
  </si>
  <si>
    <t>Coral cuernos de alce</t>
  </si>
  <si>
    <t>Acropora prolifera</t>
  </si>
  <si>
    <t>Familia Astrocoeniidae</t>
  </si>
  <si>
    <t>Stephanocoenia intersepta</t>
  </si>
  <si>
    <t>Familia Meandrinidae</t>
  </si>
  <si>
    <t>Eusmilia fastigiata</t>
  </si>
  <si>
    <t>Familia Mussidae</t>
  </si>
  <si>
    <t>Mussa angulosa</t>
  </si>
  <si>
    <t xml:space="preserve">Orden Alcyonacea </t>
  </si>
  <si>
    <t>Corales blandos</t>
  </si>
  <si>
    <t>Familia Gorgoniidae</t>
  </si>
  <si>
    <t>Gorgonia ventalina</t>
  </si>
  <si>
    <t>Abanico de mar</t>
  </si>
  <si>
    <t>Phylum ARTHROPODA</t>
  </si>
  <si>
    <t>Subphylum CHELICERATA</t>
  </si>
  <si>
    <t xml:space="preserve">Clase Arachnida
</t>
  </si>
  <si>
    <t>Ácaros, Amblipígidos, Arañas, Opiliones, Escorpiones, Pseudoescorpiones</t>
  </si>
  <si>
    <t>Orden Araneae</t>
  </si>
  <si>
    <t>Arañas</t>
  </si>
  <si>
    <t>Familia Theraphosidae</t>
  </si>
  <si>
    <t>Pamphobeteus ferox</t>
  </si>
  <si>
    <t>Taránula feroz</t>
  </si>
  <si>
    <t>Pamphobeteus fortis</t>
  </si>
  <si>
    <t>Tarántula de piedemonte</t>
  </si>
  <si>
    <t>Xenesthis immanis</t>
  </si>
  <si>
    <t>Tarántula mutualista</t>
  </si>
  <si>
    <t>Megaphobema robustum</t>
  </si>
  <si>
    <t>Tarántula gigante de patas rojas</t>
  </si>
  <si>
    <t>Orden Schizomida</t>
  </si>
  <si>
    <t>Familia Hubbardiidae</t>
  </si>
  <si>
    <t>Surazomus sturmi</t>
  </si>
  <si>
    <t>Escorpion de cola corta sabanero</t>
  </si>
  <si>
    <t>Orden Scorpionida</t>
  </si>
  <si>
    <t>Familia Chactidae</t>
  </si>
  <si>
    <t>Chactas oxfordi</t>
  </si>
  <si>
    <t>Escorpión de pinzas gordas de la Sierra Nevada de Santa Marta</t>
  </si>
  <si>
    <t>Familia Buthidae</t>
  </si>
  <si>
    <t>Tytius columbianus</t>
  </si>
  <si>
    <t>Escorpión de cola gorda de la Cordillera Oriental</t>
  </si>
  <si>
    <t>Tytius engelkey</t>
  </si>
  <si>
    <t>Escorpión de cola gorda de la Sierra Nevada de Santa Marta</t>
  </si>
  <si>
    <t>Subphylum CRUSTACEA</t>
  </si>
  <si>
    <t>Clase Malacostraca</t>
  </si>
  <si>
    <t>Orden Decapoda</t>
  </si>
  <si>
    <t>Familia Carpiliidae</t>
  </si>
  <si>
    <t>Carpilius corallinus</t>
  </si>
  <si>
    <t>Cangrejo de coral, Cangrejo reina, Cangrejo moro</t>
  </si>
  <si>
    <t>Familia Gecarcinidae</t>
  </si>
  <si>
    <t>Cardisoma guanhumi</t>
  </si>
  <si>
    <t>Cangrejo azul de tierra, Cangrejo bandolero, Cangrejo de tierra petirrojo, Cangrejo pasiao, Pollo de tierra, Cangrejo azul manglero</t>
  </si>
  <si>
    <t>Familia Mithracidae</t>
  </si>
  <si>
    <t>Damithrax spinosissimus</t>
  </si>
  <si>
    <t>Mithrax spinosissimus</t>
  </si>
  <si>
    <t>Cangrejo rey del caribe</t>
  </si>
  <si>
    <t>Familia Palinuridae</t>
  </si>
  <si>
    <t>Panulirus argus</t>
  </si>
  <si>
    <t>Langosta espinosa, Spiny lobster</t>
  </si>
  <si>
    <t>Familia Penaeidae</t>
  </si>
  <si>
    <t>Penaeus occidentalis</t>
  </si>
  <si>
    <t>Litopenaeus occidentalis</t>
  </si>
  <si>
    <t>Camarón blanco del Pacífico, Camarón langostino</t>
  </si>
  <si>
    <t>Penaeus schmitti</t>
  </si>
  <si>
    <t>Litopenaeus schmitti</t>
  </si>
  <si>
    <t>Camarón blanco, Langostino</t>
  </si>
  <si>
    <t>Penaeus vannamei</t>
  </si>
  <si>
    <t>Litopenaeus vannamei</t>
  </si>
  <si>
    <t>Camarón patiblanco</t>
  </si>
  <si>
    <t>Familia Pseudothelphusidae</t>
  </si>
  <si>
    <t xml:space="preserve">Chaceus curumanensis </t>
  </si>
  <si>
    <t xml:space="preserve">Chaceus ibiricensis </t>
  </si>
  <si>
    <t>Hypolobocera andagoensis</t>
  </si>
  <si>
    <t xml:space="preserve">Hypolobocera buenaventurensis </t>
  </si>
  <si>
    <t xml:space="preserve">Hypolobocera cajambrensis </t>
  </si>
  <si>
    <t xml:space="preserve">Hypolobocera emberarum </t>
  </si>
  <si>
    <t xml:space="preserve">Hypolobocera rotundilobata </t>
  </si>
  <si>
    <t xml:space="preserve">Lindacatalina sinuensis </t>
  </si>
  <si>
    <t xml:space="preserve">Lindacatalina sumacensis </t>
  </si>
  <si>
    <t xml:space="preserve">Neostrengeria alexae </t>
  </si>
  <si>
    <t xml:space="preserve">Neostrengeria lemaitrei </t>
  </si>
  <si>
    <t xml:space="preserve">Neostrengeria libradensis </t>
  </si>
  <si>
    <t>Neostrengeria macarenae</t>
  </si>
  <si>
    <t>Neostrengeria macropa</t>
  </si>
  <si>
    <t>Cangrejo sabanero</t>
  </si>
  <si>
    <t xml:space="preserve">Neostrengeria natashae </t>
  </si>
  <si>
    <t xml:space="preserve">Neostrengeria sketi </t>
  </si>
  <si>
    <t xml:space="preserve">Phallangothelphusa juansei </t>
  </si>
  <si>
    <t>Strengeriana antioquensis</t>
  </si>
  <si>
    <t xml:space="preserve">Strengeriana casallasi </t>
  </si>
  <si>
    <t>Strengeriana flagellata</t>
  </si>
  <si>
    <t xml:space="preserve">Strengeriana foresti </t>
  </si>
  <si>
    <t xml:space="preserve">Strengeriana huilensis </t>
  </si>
  <si>
    <t xml:space="preserve">Strengeriana villaensis </t>
  </si>
  <si>
    <t>Familia Trichodactylidae</t>
  </si>
  <si>
    <t xml:space="preserve">Bottiella cucutensis </t>
  </si>
  <si>
    <t xml:space="preserve">Bottiella niceforei </t>
  </si>
  <si>
    <t>Bottiella medemi</t>
  </si>
  <si>
    <t>Subphylum HEXAPODA</t>
  </si>
  <si>
    <t>Clase Insecta</t>
  </si>
  <si>
    <t>Orden Coleoptera</t>
  </si>
  <si>
    <t>Escarabajos</t>
  </si>
  <si>
    <t>Familia Cerambycidae</t>
  </si>
  <si>
    <t>Macrodontia cervicornis</t>
  </si>
  <si>
    <t>Escarabajo Longicornio de Grandes mandíbulas</t>
  </si>
  <si>
    <t xml:space="preserve">Titanus giganteus </t>
  </si>
  <si>
    <t>Escarabajo Longicornio Gigante</t>
  </si>
  <si>
    <t>Familia Passalidae</t>
  </si>
  <si>
    <t>Proculus opacus</t>
  </si>
  <si>
    <t>Escarabajo Unicornio de la madera muerta</t>
  </si>
  <si>
    <t>Familia Scarabeidae</t>
  </si>
  <si>
    <t>Megasoma mars</t>
  </si>
  <si>
    <t>Escarabajo Elefante Amazónico</t>
  </si>
  <si>
    <t>Dynastes neptunus</t>
  </si>
  <si>
    <t>Escarabajo Rinoceronte Andino</t>
  </si>
  <si>
    <t>Orden Hymenoptera</t>
  </si>
  <si>
    <t>Familia Apidae</t>
  </si>
  <si>
    <t xml:space="preserve">Eufriesea dressleri </t>
  </si>
  <si>
    <t>Abejita verde de la Macarena</t>
  </si>
  <si>
    <t>Exaerete dentata</t>
  </si>
  <si>
    <t>Abeja esmeralda</t>
  </si>
  <si>
    <t>Exaerete frontalis</t>
  </si>
  <si>
    <t>Abejita verde del Llano</t>
  </si>
  <si>
    <t>Exaerete smaragdina</t>
  </si>
  <si>
    <t>Eufriesea chrysopyga</t>
  </si>
  <si>
    <t>Abejita de la Sierra Nevada</t>
  </si>
  <si>
    <t>Eufriesea lucida</t>
  </si>
  <si>
    <t>Abejita del Anchicayá</t>
  </si>
  <si>
    <t xml:space="preserve">Eufriesea lucifera </t>
  </si>
  <si>
    <t>Abejita del Pacífico</t>
  </si>
  <si>
    <t>Eufriesea auripes</t>
  </si>
  <si>
    <t>Abejita estacional amazónica</t>
  </si>
  <si>
    <t xml:space="preserve">Aglae caerulea </t>
  </si>
  <si>
    <t>Abejita amazónica</t>
  </si>
  <si>
    <t>Melipona eburnea</t>
  </si>
  <si>
    <t>Abeja real</t>
  </si>
  <si>
    <t xml:space="preserve">Melipona favosa </t>
  </si>
  <si>
    <t>Abeja rabipintada</t>
  </si>
  <si>
    <t>Familia Formicidae</t>
  </si>
  <si>
    <t>Cephalotes palta</t>
  </si>
  <si>
    <t>Hormiga cabezona de la Sierra</t>
  </si>
  <si>
    <t>Cephalotes patei</t>
  </si>
  <si>
    <t>Hormiga cabezona de las Orquídeas</t>
  </si>
  <si>
    <t>Familia Sphecidae</t>
  </si>
  <si>
    <t>Editha magnifica</t>
  </si>
  <si>
    <t>Avispa cavadora</t>
  </si>
  <si>
    <t>Familia Vespidae</t>
  </si>
  <si>
    <t>Montezumia colombiana</t>
  </si>
  <si>
    <t>Avispa colombiana</t>
  </si>
  <si>
    <t xml:space="preserve">Zethus neotomitus </t>
  </si>
  <si>
    <t>Avispa llanera</t>
  </si>
  <si>
    <t xml:space="preserve">Zethus restrepoicus </t>
  </si>
  <si>
    <t>Avispa llanera de Restrepo</t>
  </si>
  <si>
    <t>Zethus satanicus</t>
  </si>
  <si>
    <t>Avispa valluna</t>
  </si>
  <si>
    <t xml:space="preserve">Charterginus zavattarii </t>
  </si>
  <si>
    <t>Avispita del Pacífico</t>
  </si>
  <si>
    <t>Orden Lepidoptera</t>
  </si>
  <si>
    <t>Familia Nymphalidae</t>
  </si>
  <si>
    <t>Lymanopoda paramera</t>
  </si>
  <si>
    <t>Limanopoda blanca de la Serranía de Valledupar</t>
  </si>
  <si>
    <t>Lymanopoda caerulata</t>
  </si>
  <si>
    <t>Limanopoda azul de la Sierra Nevada</t>
  </si>
  <si>
    <t>Heliconius heurippa</t>
  </si>
  <si>
    <t>Heliconius hecuba crispus</t>
  </si>
  <si>
    <t>Morpho rhodopteron</t>
  </si>
  <si>
    <t>Morfo anacarada de la Sierra Nevada</t>
  </si>
  <si>
    <t xml:space="preserve">Arhuaco ica </t>
  </si>
  <si>
    <t>Mariposa de los arhuacos</t>
  </si>
  <si>
    <t>Prepona werneri</t>
  </si>
  <si>
    <t>Prepona azul del Chocó</t>
  </si>
  <si>
    <t xml:space="preserve">Prepona praeneste </t>
  </si>
  <si>
    <t>Prepona roja de montaña</t>
  </si>
  <si>
    <t>Familia Papilionidae</t>
  </si>
  <si>
    <t>Pterourus euterpinus</t>
  </si>
  <si>
    <t>Papilio bandirojo de montaña</t>
  </si>
  <si>
    <t>Pterourus cacicus cacicus</t>
  </si>
  <si>
    <t>Papilio acanalado de alta montaña</t>
  </si>
  <si>
    <t>Familia Saturniidae</t>
  </si>
  <si>
    <t>Copaxa apollinairei</t>
  </si>
  <si>
    <t>Polilla de Apolinar</t>
  </si>
  <si>
    <t>Syssphinx chocoensis</t>
  </si>
  <si>
    <t>Polilla del Chocó</t>
  </si>
  <si>
    <t>Phylum MOLLUSCA</t>
  </si>
  <si>
    <t>Clase Bivalvia</t>
  </si>
  <si>
    <t>Orden Arcida</t>
  </si>
  <si>
    <t>Familia Arcidae</t>
  </si>
  <si>
    <t>Anadara tuberculosa</t>
  </si>
  <si>
    <t>Piangua, Piangua hembra (Colombia), Concha negra (Perú), Pata de mula (México), Arca</t>
  </si>
  <si>
    <t>Larkinia grandis</t>
  </si>
  <si>
    <t>Anadara grandis</t>
  </si>
  <si>
    <t>Sangara, Pata de mula (Colombia), Pata de burro (Perú), Pata de buey (México), Arca casco de burro</t>
  </si>
  <si>
    <t>Orden Venerida</t>
  </si>
  <si>
    <t>Familia Corbiculidae</t>
  </si>
  <si>
    <t>Polymesoda arctata</t>
  </si>
  <si>
    <t>Guacuco de marjal esbelto, Almeja</t>
  </si>
  <si>
    <t>Orden Ostreida </t>
  </si>
  <si>
    <t>Familia Pinnidae</t>
  </si>
  <si>
    <t>Pinna rugosa</t>
  </si>
  <si>
    <t>Hacha, Peineta, Pina hacha larga</t>
  </si>
  <si>
    <t>Clase Gastropoda</t>
  </si>
  <si>
    <t>Orden Archaeogastropoda</t>
  </si>
  <si>
    <t>Familia Tegulidae</t>
  </si>
  <si>
    <t>Cittarium pica</t>
  </si>
  <si>
    <t>Burgao, Cigua, Burgao antillano</t>
  </si>
  <si>
    <t>Orden Littorinimorpha</t>
  </si>
  <si>
    <t>Familia Cassidae</t>
  </si>
  <si>
    <t>Cassis flammea</t>
  </si>
  <si>
    <t>Casco flameante</t>
  </si>
  <si>
    <t>Cassis madagascariensis</t>
  </si>
  <si>
    <t>Casco imperial</t>
  </si>
  <si>
    <t>Cassis tuberosa</t>
  </si>
  <si>
    <t>Casco real</t>
  </si>
  <si>
    <t>Familia Ranellidae</t>
  </si>
  <si>
    <t>Charonia variegata</t>
  </si>
  <si>
    <t>Tritón atlántico</t>
  </si>
  <si>
    <t>Familia Cypraeidae</t>
  </si>
  <si>
    <t>Muracypraea mus</t>
  </si>
  <si>
    <t>Caracol porcelana (Venezuela)</t>
  </si>
  <si>
    <t>Propustularia surinamensis</t>
  </si>
  <si>
    <t>Cypraea surinamensis</t>
  </si>
  <si>
    <t>Familia Ovulidae</t>
  </si>
  <si>
    <t>Jenneria pustulata</t>
  </si>
  <si>
    <t>Familia Strombidae</t>
  </si>
  <si>
    <t>Strombus gigas</t>
  </si>
  <si>
    <t>Lobatus gigas</t>
  </si>
  <si>
    <t>Caracol de pala (Colombia), Botuto o Guarura (Venezuela), Caracol reina o rosado (México), Concha reina o Cobo (Cuba), Carcó (Aruba)</t>
  </si>
  <si>
    <t>Orden Neogastropoda</t>
  </si>
  <si>
    <t>Familia Columbellidae</t>
  </si>
  <si>
    <t>Anachis coseli</t>
  </si>
  <si>
    <t>Phylum CHORDATA</t>
  </si>
  <si>
    <t>Subphylum VERTEBRATA</t>
  </si>
  <si>
    <t>Clase Chondrichthyes</t>
  </si>
  <si>
    <t>Orden Orectolobiformes</t>
  </si>
  <si>
    <t>Familia Ginglymostomatidae</t>
  </si>
  <si>
    <t>Ginglymostoma cirratum</t>
  </si>
  <si>
    <t>Pejebobo, Tiburón gato, Nodriza</t>
  </si>
  <si>
    <t>Orden Lamniformes</t>
  </si>
  <si>
    <t>Familia Alopiidae</t>
  </si>
  <si>
    <t>Alopias pelagicus</t>
  </si>
  <si>
    <t>Tiburón Zorro</t>
  </si>
  <si>
    <t>Orden Carcharhiniformes</t>
  </si>
  <si>
    <t>Familia Carcharhinidae</t>
  </si>
  <si>
    <t>Carcharhinus falciformis</t>
  </si>
  <si>
    <t>Tiburón Sedoso</t>
  </si>
  <si>
    <t>Carcharhinus limbatus</t>
  </si>
  <si>
    <t>Tollo aletinegro, Tiburón macuira</t>
  </si>
  <si>
    <r>
      <rPr>
        <b/>
        <sz val="10"/>
        <color indexed="8"/>
        <rFont val="Calibri"/>
        <family val="2"/>
        <scheme val="minor"/>
      </rPr>
      <t xml:space="preserve">VU
</t>
    </r>
    <r>
      <rPr>
        <sz val="10"/>
        <color indexed="8"/>
        <rFont val="Calibri"/>
        <family val="2"/>
        <scheme val="minor"/>
      </rPr>
      <t xml:space="preserve"> (Para el Caribe)</t>
    </r>
  </si>
  <si>
    <t>Carcharhinus longimanus</t>
  </si>
  <si>
    <t>Tiburón Punta Blanca Oceánico</t>
  </si>
  <si>
    <t>Familia Sphyrnidae</t>
  </si>
  <si>
    <t xml:space="preserve">Sphyrna lewini </t>
  </si>
  <si>
    <t>Cachuda</t>
  </si>
  <si>
    <t xml:space="preserve">Sphyrna mokarran </t>
  </si>
  <si>
    <t>Cornuda Gigante</t>
  </si>
  <si>
    <t>Familia Triakidae</t>
  </si>
  <si>
    <t>Mustelus henlei</t>
  </si>
  <si>
    <t>Tollo Vieja</t>
  </si>
  <si>
    <t>Mustelus lunulatus</t>
  </si>
  <si>
    <t>Mustelus minicanis</t>
  </si>
  <si>
    <t>Tiburón Mamón Enano</t>
  </si>
  <si>
    <t>Orden Torpediniformes</t>
  </si>
  <si>
    <t>Familia Narcinidae</t>
  </si>
  <si>
    <t>Diplobatis colombiensis</t>
  </si>
  <si>
    <t>Raya Eléctrica Colombiana</t>
  </si>
  <si>
    <t>Diplobatis guamachensis</t>
  </si>
  <si>
    <t>Raya Torpedo Redondo</t>
  </si>
  <si>
    <t>Orden Rhinopristiformes</t>
  </si>
  <si>
    <t>Familia Pristidae</t>
  </si>
  <si>
    <t>Pristis pectinata</t>
  </si>
  <si>
    <t>Pez Sierra- Pez peine, Pejepeine, Guacapá</t>
  </si>
  <si>
    <t>Pristis pristis</t>
  </si>
  <si>
    <t>Pez Sierra</t>
  </si>
  <si>
    <t>Familia Rhinobatidae</t>
  </si>
  <si>
    <t xml:space="preserve">Pseudobatos leucorhynchus </t>
  </si>
  <si>
    <t>Raya Guitarra</t>
  </si>
  <si>
    <t>Orden Myliobatiformes</t>
  </si>
  <si>
    <t>Familia Dasyatidae</t>
  </si>
  <si>
    <t>Hypanus longus</t>
  </si>
  <si>
    <t>Raya Látigo</t>
  </si>
  <si>
    <t>Familia Potamotrygonidae</t>
  </si>
  <si>
    <t>Paratrygon aiereba</t>
  </si>
  <si>
    <t>Raya manta</t>
  </si>
  <si>
    <t>Potamotrygon motoro</t>
  </si>
  <si>
    <t>Raya, Raya motoro</t>
  </si>
  <si>
    <t>Potamotrygon schroederi</t>
  </si>
  <si>
    <t>Guacamaya</t>
  </si>
  <si>
    <t>Potamotrygon yepezi</t>
  </si>
  <si>
    <t>Raya, Raya de río</t>
  </si>
  <si>
    <t>Clase Actinopterygii</t>
  </si>
  <si>
    <t>Orden Elopiformes</t>
  </si>
  <si>
    <t>Familia Megalopidae</t>
  </si>
  <si>
    <t>Megalops atlanticus</t>
  </si>
  <si>
    <t>Tarpon atlanticus</t>
  </si>
  <si>
    <t>Sábalo, Tarpón</t>
  </si>
  <si>
    <t>Orden Osteoglossiformes</t>
  </si>
  <si>
    <t>Familia Arapaimidae</t>
  </si>
  <si>
    <t>Arapaima gigas</t>
  </si>
  <si>
    <t>Paiche, Pirarucú</t>
  </si>
  <si>
    <t>Familia Osteoglossidae</t>
  </si>
  <si>
    <t>Osteoglossum ferreirai</t>
  </si>
  <si>
    <t>Arawuana azul, Arawana, Aroana</t>
  </si>
  <si>
    <t>Osteoglossum bicirrhosum</t>
  </si>
  <si>
    <t>Arawuana, Arahuana, Aroana</t>
  </si>
  <si>
    <t>Orden Characiformes</t>
  </si>
  <si>
    <t>Familia Anostomidae</t>
  </si>
  <si>
    <t>Abramites eques</t>
  </si>
  <si>
    <t>Totumito, Abramite, Bonito, Viejo</t>
  </si>
  <si>
    <t>Leporinus muyscorum</t>
  </si>
  <si>
    <t>Comelón, Mohino, Liso, Cuatrojos, Dientón, Cuatro ojos, Monelodo, Mamaburra, Liseta</t>
  </si>
  <si>
    <t>Familia Characidae</t>
  </si>
  <si>
    <t>Brycon labiatus</t>
  </si>
  <si>
    <t>Sabaleta de piedra</t>
  </si>
  <si>
    <t>Brycon moorei</t>
  </si>
  <si>
    <t xml:space="preserve">Dorada, Mueluda, Sardinata, Lisa </t>
  </si>
  <si>
    <t>Cynopotamus atratoensis</t>
  </si>
  <si>
    <t>Cachana</t>
  </si>
  <si>
    <t>Genycharax tarpon</t>
  </si>
  <si>
    <t>Boquiancha, Boquifarol</t>
  </si>
  <si>
    <t>Salminus affinis</t>
  </si>
  <si>
    <t>Picuda, Picuda de río, Rubia, Salmón, Dorada, Rubio, Rayada</t>
  </si>
  <si>
    <t>Familia Crenuchidae</t>
  </si>
  <si>
    <t>Characidium phoxocephalum</t>
  </si>
  <si>
    <t>Rollizo, Rollicito</t>
  </si>
  <si>
    <t>Familia Curimatidae</t>
  </si>
  <si>
    <t>Curimata mivartii</t>
  </si>
  <si>
    <t>Vizcaína, Cachaca, Sardina, Viscaíno</t>
  </si>
  <si>
    <t>Pseudocurimata patiae</t>
  </si>
  <si>
    <t>Nayo</t>
  </si>
  <si>
    <t>Familia Parodontidae</t>
  </si>
  <si>
    <t>Parodon caliensis</t>
  </si>
  <si>
    <t>Rollizo</t>
  </si>
  <si>
    <t>Familia Prochilodontidae</t>
  </si>
  <si>
    <t>Ichthyoelephas longirostris</t>
  </si>
  <si>
    <t>Jetudo, Pataló, Pataló hocicón, Besote, Jetón</t>
  </si>
  <si>
    <t>Prochilodus magdalenae</t>
  </si>
  <si>
    <t>Bocachico, Pescado, Chico de boca</t>
  </si>
  <si>
    <t>Prochilodus reticulatus</t>
  </si>
  <si>
    <t>Bocachico</t>
  </si>
  <si>
    <t>Familia Serrasalmidae</t>
  </si>
  <si>
    <t>Mylossoma acanthogaster</t>
  </si>
  <si>
    <t>Pámpano</t>
  </si>
  <si>
    <t>Orden Siluriformes</t>
  </si>
  <si>
    <t>Familia Ariidae</t>
  </si>
  <si>
    <r>
      <t xml:space="preserve">Ariopsis </t>
    </r>
    <r>
      <rPr>
        <sz val="10"/>
        <rFont val="Calibri"/>
        <family val="2"/>
        <scheme val="minor"/>
      </rPr>
      <t>sp.</t>
    </r>
  </si>
  <si>
    <t>Ariopsis bonillai</t>
  </si>
  <si>
    <t>Chivo Cabezón</t>
  </si>
  <si>
    <t>Sciades proops</t>
  </si>
  <si>
    <t>Arius proops</t>
  </si>
  <si>
    <t>Bagre, chivo mozo</t>
  </si>
  <si>
    <t>Cathorops mapale</t>
  </si>
  <si>
    <t>Chivo Mapalé</t>
  </si>
  <si>
    <t>Familia Auchenipteridae</t>
  </si>
  <si>
    <t xml:space="preserve">Ageneiosus pardalis </t>
  </si>
  <si>
    <t>Ageneiosus caucanus; Ageneiosus freiei*</t>
  </si>
  <si>
    <t>Doncella, Niña, Gata, Fría, Señorita, Barbul, Rollera</t>
  </si>
  <si>
    <t>Familia Callichthyidae</t>
  </si>
  <si>
    <t>Callichthys fabricioi</t>
  </si>
  <si>
    <t>Roño</t>
  </si>
  <si>
    <t>Familia Doradidae</t>
  </si>
  <si>
    <t>Doraops zuloagai</t>
  </si>
  <si>
    <t>Mariana</t>
  </si>
  <si>
    <t>Rhinodoras thomersoni</t>
  </si>
  <si>
    <t>Mariano</t>
  </si>
  <si>
    <t>Familia Heptapteridae</t>
  </si>
  <si>
    <t xml:space="preserve">Pimelodella macrocephala </t>
  </si>
  <si>
    <t>Imparfinis macrocephala*</t>
  </si>
  <si>
    <t>Micudo, Chiribí, Chirirí, Chirrirí, Picudo, Picalón, Picaló</t>
  </si>
  <si>
    <t>Familia Loricariidae</t>
  </si>
  <si>
    <t>Panaque cochliodon</t>
  </si>
  <si>
    <t xml:space="preserve">Corroncho, Coroncoro, Casasola, Guacarote, Cucha real, Chipe, Corroncorro, Roncho, Barbón </t>
  </si>
  <si>
    <t>Familia Pimelodidae</t>
  </si>
  <si>
    <t xml:space="preserve">Pseudoplatystoma magdaleniatum </t>
  </si>
  <si>
    <t>Pseudoplatystoma fasciatum, cuenca del Magdalena*</t>
  </si>
  <si>
    <t>Bagre rayado, Bagre, Pintadillo</t>
  </si>
  <si>
    <t>Brachyplatystoma filamentosum</t>
  </si>
  <si>
    <t>Valentón, Plumita, Lechero</t>
  </si>
  <si>
    <t>Brachyplatystoma juruense</t>
  </si>
  <si>
    <t>Apuy, Manta negra, Camisa rayada, Siete babas, Rayado, Camiseta, Camiseto, Flamengo.</t>
  </si>
  <si>
    <t xml:space="preserve">Brachyplatystoma platynemum </t>
  </si>
  <si>
    <t>Goslinia platynema*</t>
  </si>
  <si>
    <t>Baboso, Flemoso, Saliboro, Garbanzo, Jipi, Hipe</t>
  </si>
  <si>
    <t>Brachyplatystoma rousseauxii</t>
  </si>
  <si>
    <t>Dorado, Plateado</t>
  </si>
  <si>
    <t>Brachyplatystoma vaillantii</t>
  </si>
  <si>
    <t>Blanco pobre, Capaz, Pujón, Pirabutón, Piramutaba</t>
  </si>
  <si>
    <t>Pimelodus coprophagus</t>
  </si>
  <si>
    <t xml:space="preserve"> Mierderito, Bagre, Rampuche </t>
  </si>
  <si>
    <t>Pimelodus grosskopfii</t>
  </si>
  <si>
    <t xml:space="preserve">Capaz, Barbudo, Barbule, Barbul negro, Barbudo cañero </t>
  </si>
  <si>
    <t xml:space="preserve">Platysilurus malarmo </t>
  </si>
  <si>
    <t>Duopalatinus malarmo*</t>
  </si>
  <si>
    <t>Malarmo</t>
  </si>
  <si>
    <t xml:space="preserve">Pseudoplatystoma metaense </t>
  </si>
  <si>
    <t>Pseudoplatystoma tigrinum, cuenca del Orinoco*</t>
  </si>
  <si>
    <t>Bagre rayado, Bagre rayao, Cabezón</t>
  </si>
  <si>
    <t xml:space="preserve">Pseudoplatystoma orinocoense </t>
  </si>
  <si>
    <t>Pseudoplatystoma fasciatum, cuenca del Orinoco*</t>
  </si>
  <si>
    <t xml:space="preserve">Pseudoplatystoma punctifer </t>
  </si>
  <si>
    <t>Pseudoplatystoma fasciatum, cuenca del Amazonas*</t>
  </si>
  <si>
    <t xml:space="preserve"> Pintadillo rayado, Bagre rayado</t>
  </si>
  <si>
    <t>Pseudoplatystoma tigrinum</t>
  </si>
  <si>
    <t>Pintadillo tigre, Bagre rayado</t>
  </si>
  <si>
    <t>Sorubim cuspicaudus</t>
  </si>
  <si>
    <t>Bagre blanco, Blanquillo, Paletón, Gallego, Cucharo, Antioqueño</t>
  </si>
  <si>
    <t xml:space="preserve">Zungaro zungaro </t>
  </si>
  <si>
    <t>Brachyplatystoma flavicans; Paulicea luetkeni*</t>
  </si>
  <si>
    <t>Amarillo, Toro, Toruno, Tijereta, Pacamú, Pejenegro, Chontaduro, Bagresapo</t>
  </si>
  <si>
    <t>Familia Pseudopimelodidae</t>
  </si>
  <si>
    <r>
      <t>Cruciglanis pacifici</t>
    </r>
    <r>
      <rPr>
        <sz val="10"/>
        <rFont val="Calibri"/>
        <family val="2"/>
        <scheme val="minor"/>
      </rPr>
      <t> </t>
    </r>
  </si>
  <si>
    <t>Capitán</t>
  </si>
  <si>
    <t>Familia Trichomycteridae</t>
  </si>
  <si>
    <t>Eremophilus mutisii</t>
  </si>
  <si>
    <t>Capitán de la Sabana, Chimbe, Guamuhyca, Capitán rey</t>
  </si>
  <si>
    <t>Trichomycterus cachiraensis</t>
  </si>
  <si>
    <t>Laucha</t>
  </si>
  <si>
    <t>Trichomycterus gorgona</t>
  </si>
  <si>
    <t>Trichomycterus sandovali</t>
  </si>
  <si>
    <t>Orden Gymnotiformes</t>
  </si>
  <si>
    <t>Familia Apteronotidae</t>
  </si>
  <si>
    <t xml:space="preserve">Apteronotus magdalenensis </t>
  </si>
  <si>
    <t>Ubidia magdalenensis*</t>
  </si>
  <si>
    <t>Perrita, Caballo, El original perro.</t>
  </si>
  <si>
    <t>Familia Gymnotidae</t>
  </si>
  <si>
    <t>Gymnotus henni</t>
  </si>
  <si>
    <t>Beringo, Culebra, Mayupa</t>
  </si>
  <si>
    <t>Orden Batrachoidiformes</t>
  </si>
  <si>
    <t>Familia Batrachoididae</t>
  </si>
  <si>
    <t>Batrachoides manglae</t>
  </si>
  <si>
    <t>Guasa lagunar, sapo lagunero</t>
  </si>
  <si>
    <t>Orden Cyprinodontiformes</t>
  </si>
  <si>
    <t>Familia Poeciliidae</t>
  </si>
  <si>
    <t>Gambusia lemaitrei</t>
  </si>
  <si>
    <t>Pipón de Totumo</t>
  </si>
  <si>
    <t>Gambusia aestiputeus</t>
  </si>
  <si>
    <t>Pipón de san Andrés</t>
  </si>
  <si>
    <t>Familia Rivulidae</t>
  </si>
  <si>
    <t>Austrofundulus guajira</t>
  </si>
  <si>
    <t>Pez anual de la Guajira</t>
  </si>
  <si>
    <t>Orden Syngnathiformes</t>
  </si>
  <si>
    <t>Familia Syngnathidae</t>
  </si>
  <si>
    <t>Hippocampus erectus</t>
  </si>
  <si>
    <t>Caballito Estriado</t>
  </si>
  <si>
    <t>Hippocampus ingens</t>
  </si>
  <si>
    <t>Caballito de Mar del Pacífico</t>
  </si>
  <si>
    <t>Hippocampus reidi</t>
  </si>
  <si>
    <t>Caballito de Mar Hocico Largo</t>
  </si>
  <si>
    <t>Orden Mugiliformes</t>
  </si>
  <si>
    <t>Familia Mugilidae</t>
  </si>
  <si>
    <t>Joturus pichardi</t>
  </si>
  <si>
    <t>Bobo, Joturo</t>
  </si>
  <si>
    <t>Mugil incilis</t>
  </si>
  <si>
    <t>Lisa Rayada</t>
  </si>
  <si>
    <t>Mugil liza</t>
  </si>
  <si>
    <t>Lebranche</t>
  </si>
  <si>
    <t>Orden Perciformes</t>
  </si>
  <si>
    <t>Familia Carangidae</t>
  </si>
  <si>
    <t>Caranx hippos</t>
  </si>
  <si>
    <t>Jurel Aleta Amarilla</t>
  </si>
  <si>
    <t>Familia Centropomidae</t>
  </si>
  <si>
    <t>Centropomus undecimalis</t>
  </si>
  <si>
    <t>Róbalo blanco, róbalo carita larga, róbalo comun</t>
  </si>
  <si>
    <t>Familia Chaenopsidae</t>
  </si>
  <si>
    <t>Acanthemblemaria stephensi</t>
  </si>
  <si>
    <t>Trambollín-cirripedio Capetón</t>
  </si>
  <si>
    <t>Familia Cichlidae</t>
  </si>
  <si>
    <t>Pterophyllum altum</t>
  </si>
  <si>
    <t>Escalar, Escalar altum</t>
  </si>
  <si>
    <t>Familia Gerreidae</t>
  </si>
  <si>
    <t>Eugerres plumieri</t>
  </si>
  <si>
    <t>Mojarra rayada</t>
  </si>
  <si>
    <t>Familia Gobiidae</t>
  </si>
  <si>
    <t>Tigrigobius nesiotes</t>
  </si>
  <si>
    <t>Gobio Bandeado</t>
  </si>
  <si>
    <t>Familia Haemulidae</t>
  </si>
  <si>
    <t>Anisotremus moricandi</t>
  </si>
  <si>
    <t>Burrito rayado</t>
  </si>
  <si>
    <t>Familia Istiophoridae</t>
  </si>
  <si>
    <t>Makaira nigricans</t>
  </si>
  <si>
    <t xml:space="preserve">Marlín Azul </t>
  </si>
  <si>
    <t>Familia Labridae</t>
  </si>
  <si>
    <t>Lachnolaimus maximus</t>
  </si>
  <si>
    <t>Pargo pluma</t>
  </si>
  <si>
    <t>Halichoeres malpelo</t>
  </si>
  <si>
    <t>Señorita Verde-Azul</t>
  </si>
  <si>
    <t>Familia Lutjanidae</t>
  </si>
  <si>
    <t>Lutjanus analis</t>
  </si>
  <si>
    <t>Pargo Palmero</t>
  </si>
  <si>
    <t>Lutjanus cyanopterus</t>
  </si>
  <si>
    <t>Pargo dientón, Pargo cubera, Pargo tabardillo</t>
  </si>
  <si>
    <t>Familia Pomacentridae</t>
  </si>
  <si>
    <t>Stegastes beebei</t>
  </si>
  <si>
    <t>Castañeta Coliblanca del Sur</t>
  </si>
  <si>
    <t>Familia Scaridae</t>
  </si>
  <si>
    <t>Scarus coelestinus</t>
  </si>
  <si>
    <t>Loro negro</t>
  </si>
  <si>
    <t>Scarus coeruleus</t>
  </si>
  <si>
    <t>Guacamaya azul</t>
  </si>
  <si>
    <t>Scarus guacamaia</t>
  </si>
  <si>
    <t>Guacamaia</t>
  </si>
  <si>
    <t>Familia Sciaenidae</t>
  </si>
  <si>
    <t>Cynoscion phoxocephalus</t>
  </si>
  <si>
    <t>Pelada</t>
  </si>
  <si>
    <t>Familia Scombridae</t>
  </si>
  <si>
    <t>Thunnus obesus</t>
  </si>
  <si>
    <t>Atún Ojo Grande</t>
  </si>
  <si>
    <t>Familia Serranidae</t>
  </si>
  <si>
    <t xml:space="preserve">Epinephelus itajara </t>
  </si>
  <si>
    <t>Mero guasa</t>
  </si>
  <si>
    <t>Epinephelus striatus</t>
  </si>
  <si>
    <t>Cherna, mero criollo</t>
  </si>
  <si>
    <t>Epinephelus cifuentesi</t>
  </si>
  <si>
    <t>Cherna Verde</t>
  </si>
  <si>
    <t>Hypoplectrus providencianus</t>
  </si>
  <si>
    <t>Mycteroperca bonaci</t>
  </si>
  <si>
    <t>Cherna Negra</t>
  </si>
  <si>
    <t>Mycteroperca cidi</t>
  </si>
  <si>
    <t>Cherna blanca</t>
  </si>
  <si>
    <t>Mycteroperca olfax</t>
  </si>
  <si>
    <t>Mero Bacalao</t>
  </si>
  <si>
    <t>Mycteroperca venenosa</t>
  </si>
  <si>
    <t>Cherna</t>
  </si>
  <si>
    <t>Familia Tripterygiidae</t>
  </si>
  <si>
    <t>Axoclinus rubinoffi</t>
  </si>
  <si>
    <t>Tres Aletas Ojo Negro</t>
  </si>
  <si>
    <t>Lepidonectes bimaculatus</t>
  </si>
  <si>
    <t>Triple Aleta Candela</t>
  </si>
  <si>
    <t>Orden Tetraodontiformes</t>
  </si>
  <si>
    <t>Familia Balistidae</t>
  </si>
  <si>
    <t>Balistes vetula</t>
  </si>
  <si>
    <t>Pejepuerco, Cachuo, Cachua</t>
  </si>
  <si>
    <t>Clase Amphibia</t>
  </si>
  <si>
    <t>Orden Caudata</t>
  </si>
  <si>
    <t>Familia Plethodontidae</t>
  </si>
  <si>
    <t>Bolitoglossa capitana</t>
  </si>
  <si>
    <t>Salamandra de Albàn</t>
  </si>
  <si>
    <t>Bolitoglossa lozanoi</t>
  </si>
  <si>
    <t>Salamandra corpulenta cafè</t>
  </si>
  <si>
    <t>Bolitoglossa pandi</t>
  </si>
  <si>
    <t>Salamandra de Pandi</t>
  </si>
  <si>
    <t>Orden Anura</t>
  </si>
  <si>
    <t>Familia Aromobatidae</t>
  </si>
  <si>
    <t xml:space="preserve">Allobates ranoides </t>
  </si>
  <si>
    <t>Colostethus ranoides</t>
  </si>
  <si>
    <t xml:space="preserve">Rana saltona de Villavicencio </t>
  </si>
  <si>
    <t>Atopophrynus syntomopus</t>
  </si>
  <si>
    <t>Rana de pies pequeños</t>
  </si>
  <si>
    <t>Familia Bufonidae</t>
  </si>
  <si>
    <t>Atelopus ebenoides</t>
  </si>
  <si>
    <t>Sapito arlequín negro</t>
  </si>
  <si>
    <t>Atelopus farci</t>
  </si>
  <si>
    <t>Sapito arlequín de Albán</t>
  </si>
  <si>
    <t>Atelopus ignescens</t>
  </si>
  <si>
    <t>Sapito arlequín de Nariño</t>
  </si>
  <si>
    <t>Atelopus lozanoi</t>
  </si>
  <si>
    <t>Sapito arlequìn de La Calera</t>
  </si>
  <si>
    <t>Atelopus muisca</t>
  </si>
  <si>
    <t>Sapito arlequín esmeralda</t>
  </si>
  <si>
    <t>Atelopus eusebianus</t>
  </si>
  <si>
    <t>Sapito arlequín de Malvasa</t>
  </si>
  <si>
    <t>Atelopus minutulus</t>
  </si>
  <si>
    <t>Sapito arlequín camuflado</t>
  </si>
  <si>
    <t>Atelopus pedimarmoratus</t>
  </si>
  <si>
    <t>Sapito arlequín de Gachalà</t>
  </si>
  <si>
    <t>Atelopus sernai</t>
  </si>
  <si>
    <t>Sapito arlequín de Serna</t>
  </si>
  <si>
    <t>Atelopus subornatus</t>
  </si>
  <si>
    <t>Sapito arlequín vientre fuego</t>
  </si>
  <si>
    <t xml:space="preserve">Rhinella rostrata </t>
  </si>
  <si>
    <t>Rhamphophryne rostrata</t>
  </si>
  <si>
    <t>Sapo trompudo de Mesopotamia</t>
  </si>
  <si>
    <t xml:space="preserve">Rhinella truebae </t>
  </si>
  <si>
    <t>Rhamphophryne truebae</t>
  </si>
  <si>
    <t>Sapo trompudo de Trueb</t>
  </si>
  <si>
    <t>Osornophryne percrassa</t>
  </si>
  <si>
    <t>Sapito de páramo</t>
  </si>
  <si>
    <t xml:space="preserve">Rhinella macrorhina </t>
  </si>
  <si>
    <t>Rhamphophryne macrorhina</t>
  </si>
  <si>
    <t>Sapo trompudo de Antioquia</t>
  </si>
  <si>
    <t>Familia Craugastoridae</t>
  </si>
  <si>
    <t xml:space="preserve">Pristimantis phragmipleuron </t>
  </si>
  <si>
    <t>Eleutherodactylus phragmipleuron</t>
  </si>
  <si>
    <t>Rana ladrona de azùcar</t>
  </si>
  <si>
    <t xml:space="preserve">Pristimantis acutirostris </t>
  </si>
  <si>
    <t>Eleutherodactylus acutirostris</t>
  </si>
  <si>
    <t>Rana de lluvia picuda</t>
  </si>
  <si>
    <t xml:space="preserve">Niceforonia adenobrachia </t>
  </si>
  <si>
    <t>Phrynopus adenobrachius</t>
  </si>
  <si>
    <t>Ranita fortachona</t>
  </si>
  <si>
    <t xml:space="preserve">Pristimantis bernali </t>
  </si>
  <si>
    <t>Eleutherodactylus bernali</t>
  </si>
  <si>
    <t>Rana de lluvia de Bernal</t>
  </si>
  <si>
    <t xml:space="preserve">Pristimantis jorgevelosai </t>
  </si>
  <si>
    <t>Eleutherodactylus jorgevelosai</t>
  </si>
  <si>
    <t>Rana de lluvia de Velosa</t>
  </si>
  <si>
    <t xml:space="preserve">Pristimantis lichenoides </t>
  </si>
  <si>
    <t>Eleutherodactylus lichenoides</t>
  </si>
  <si>
    <t>Rana de lluvia camuflada</t>
  </si>
  <si>
    <t xml:space="preserve">Pristimantis maculosus </t>
  </si>
  <si>
    <t>Eleutherodactylus maculosus</t>
  </si>
  <si>
    <t>Rana de lluvia manchada</t>
  </si>
  <si>
    <t xml:space="preserve">Pristimantis mnionaetes </t>
  </si>
  <si>
    <t xml:space="preserve">Eleutherodactylus mnionaetes </t>
  </si>
  <si>
    <t>Rana de lluvia de musgo</t>
  </si>
  <si>
    <t xml:space="preserve">Pristimantis repens </t>
  </si>
  <si>
    <t>Eleutherodactylus repens</t>
  </si>
  <si>
    <t>Rana de lluvia del Galeras</t>
  </si>
  <si>
    <t xml:space="preserve">Pristimantis scoloblepharus </t>
  </si>
  <si>
    <t>Eleutherodactylus scoloblepharus</t>
  </si>
  <si>
    <t>Rana de lluvia cejuda</t>
  </si>
  <si>
    <t xml:space="preserve">Pristimantis spilogaster </t>
  </si>
  <si>
    <t>Elecutherodactylus spilogaster</t>
  </si>
  <si>
    <t>Rana de lluvia de Guanentà</t>
  </si>
  <si>
    <t xml:space="preserve">Pristimantis torrenticola </t>
  </si>
  <si>
    <t>Eleutherodactylus torrenticola</t>
  </si>
  <si>
    <t>Rana de lluvia "de los torrentes"</t>
  </si>
  <si>
    <t xml:space="preserve">Pristimantis tribulosus </t>
  </si>
  <si>
    <t>Eleutherodactylus tribulosus</t>
  </si>
  <si>
    <t>Rana de lluvia ornamentada</t>
  </si>
  <si>
    <t xml:space="preserve">Pristimantis veletis </t>
  </si>
  <si>
    <t>Eleutherodactylus veletis</t>
  </si>
  <si>
    <t xml:space="preserve">Strabomantis ruizi </t>
  </si>
  <si>
    <t>Eleutherodactylus ruizi</t>
  </si>
  <si>
    <t>Rana cabezona de Ruiz</t>
  </si>
  <si>
    <t xml:space="preserve">Pristimantis carranguerorum </t>
  </si>
  <si>
    <t>Eleutherodactylus carranguerorum</t>
  </si>
  <si>
    <t>Rana de lluvia carranguera</t>
  </si>
  <si>
    <t xml:space="preserve">Pristimantis actinolaimus </t>
  </si>
  <si>
    <t>Eleutherodactylus actinolaimus</t>
  </si>
  <si>
    <t>Rana de lluvia "de ojos rojos y amarillos"</t>
  </si>
  <si>
    <t xml:space="preserve">Pristimantis fallax </t>
  </si>
  <si>
    <t>Eleutherodactylus fallax</t>
  </si>
  <si>
    <t>Rana de lluvia gargantimanchada</t>
  </si>
  <si>
    <t xml:space="preserve">Pristimantis fetosus </t>
  </si>
  <si>
    <t>Eleutherodactylus fetosus</t>
  </si>
  <si>
    <t xml:space="preserve">Pristimantis renjiforum </t>
  </si>
  <si>
    <t>Eleutherodactylus renjiforum</t>
  </si>
  <si>
    <t>Rana de lluvia de Renjifo</t>
  </si>
  <si>
    <t xml:space="preserve">Pristimantis suetus </t>
  </si>
  <si>
    <t>Eleutherodactylus suetus</t>
  </si>
  <si>
    <t>Rana minúscula</t>
  </si>
  <si>
    <t xml:space="preserve">Strabomantis ingeri </t>
  </si>
  <si>
    <t>Eleutherodactylus ingeri</t>
  </si>
  <si>
    <t>Rana cabezona de Inger</t>
  </si>
  <si>
    <t xml:space="preserve">Strabomantis necopinus </t>
  </si>
  <si>
    <t>Eleutherodactylus necopinus</t>
  </si>
  <si>
    <t>Rana cabezona de la Cordillera Central</t>
  </si>
  <si>
    <t>Familia Dendrobatidae</t>
  </si>
  <si>
    <t xml:space="preserve">Hyloxalus ruizi </t>
  </si>
  <si>
    <t>Colostethus ruizi</t>
  </si>
  <si>
    <t>Rana saltona anómala</t>
  </si>
  <si>
    <t xml:space="preserve">Oophaga lehmanni </t>
  </si>
  <si>
    <t>Dendrobates lehmanni</t>
  </si>
  <si>
    <t>Rana venenosa de Lehmann</t>
  </si>
  <si>
    <t>Phyllobates terribilis</t>
  </si>
  <si>
    <t>Rana venenosa dorada</t>
  </si>
  <si>
    <t xml:space="preserve">Andinobates viridis </t>
  </si>
  <si>
    <t>Dendrobates viridis</t>
  </si>
  <si>
    <t>Rana venenosa de Anchicayà</t>
  </si>
  <si>
    <t xml:space="preserve">Hyloxalus edwardsi </t>
  </si>
  <si>
    <t>Colostethus edwardsi</t>
  </si>
  <si>
    <t>Rana saltona de Edwards</t>
  </si>
  <si>
    <t xml:space="preserve">Ameerega ingeri </t>
  </si>
  <si>
    <t>Epipedobates ingeri</t>
  </si>
  <si>
    <t>Rana venenosa de Inger</t>
  </si>
  <si>
    <t xml:space="preserve">Andinobates bombetes </t>
  </si>
  <si>
    <t>Dendrobates bombetes</t>
  </si>
  <si>
    <t>Rana venenosa del Cauca</t>
  </si>
  <si>
    <t xml:space="preserve">Oophaga occultator </t>
  </si>
  <si>
    <t>Dendrobates occultator</t>
  </si>
  <si>
    <t>Rana venenosa del Saija</t>
  </si>
  <si>
    <t>Familia Hemiphractidae</t>
  </si>
  <si>
    <t>Gastrotheca espeletia</t>
  </si>
  <si>
    <t>Rana marsupial de La Cocha</t>
  </si>
  <si>
    <t>Gastrotheca ruizi</t>
  </si>
  <si>
    <t>Rana marsupial de Ruiz</t>
  </si>
  <si>
    <t>Hemiphractus johnsoni</t>
  </si>
  <si>
    <t>Rana cornuda de Johnson</t>
  </si>
  <si>
    <t>Familia Hylidae</t>
  </si>
  <si>
    <t xml:space="preserve">Hyla nicefori </t>
  </si>
  <si>
    <t>Cryptobatrachus nicefori</t>
  </si>
  <si>
    <t>Falsa rana marsupial de Boyacà</t>
  </si>
  <si>
    <t xml:space="preserve">Ecnomiohyla phantasmagoria </t>
  </si>
  <si>
    <t>Hyla phantasmagoria</t>
  </si>
  <si>
    <t>Rana planeadora gigante</t>
  </si>
  <si>
    <t>Clase Reptilia</t>
  </si>
  <si>
    <t>Orden Squamata</t>
  </si>
  <si>
    <t>Familia Colubridae</t>
  </si>
  <si>
    <t>Coniophanes andresensis</t>
  </si>
  <si>
    <t>Serpiente de San Andrés</t>
  </si>
  <si>
    <t>Dendrophidion boshelli</t>
  </si>
  <si>
    <t>Culebra de Boshelli</t>
  </si>
  <si>
    <t>Familia Dactyloidae</t>
  </si>
  <si>
    <t>Anolis inderenae</t>
  </si>
  <si>
    <t>Camaleón de Cundinamarca</t>
  </si>
  <si>
    <t>Anolis calimae</t>
  </si>
  <si>
    <t>Anolis de Calima</t>
  </si>
  <si>
    <t>Anolis ruizii</t>
  </si>
  <si>
    <t>Camaleón de Rúiz</t>
  </si>
  <si>
    <t>Familia Dipsadidae</t>
  </si>
  <si>
    <t>Synophis plectovertebralis</t>
  </si>
  <si>
    <t>Serpiente del caño del Dagua</t>
  </si>
  <si>
    <t>Saphenophis sneiderni</t>
  </si>
  <si>
    <t>Serpiente sneiderni</t>
  </si>
  <si>
    <t>Atractus punctiventris</t>
  </si>
  <si>
    <t>Culebra tierrera de vientre punteado</t>
  </si>
  <si>
    <t>Atractus nicefori</t>
  </si>
  <si>
    <t>Serpiente tierrera del Hermano Nicefofo</t>
  </si>
  <si>
    <t>Atractus orcesi</t>
  </si>
  <si>
    <t>Culebra tierrera de Orcés</t>
  </si>
  <si>
    <t>Familia Elapidae</t>
  </si>
  <si>
    <t>Micrurus medemi</t>
  </si>
  <si>
    <t>Coral de Villavicencio</t>
  </si>
  <si>
    <t>Micrurus sangilensis</t>
  </si>
  <si>
    <t>Coral sangileña</t>
  </si>
  <si>
    <t>Familia Gymnophthalmidae</t>
  </si>
  <si>
    <t>Ptychoglossus danieli</t>
  </si>
  <si>
    <t>Lagarto de escamas grandes del Hermano Daniel</t>
  </si>
  <si>
    <t>Anadia pamplonensis</t>
  </si>
  <si>
    <t>Anadia de Pamplona</t>
  </si>
  <si>
    <t>Riama columbiana</t>
  </si>
  <si>
    <t>Lagartija colombiana de hojarasca</t>
  </si>
  <si>
    <t>Riama simotera</t>
  </si>
  <si>
    <t>Lagarto de bombilla de O'Shaughnessy</t>
  </si>
  <si>
    <t>Anadia antioquensis</t>
  </si>
  <si>
    <t>Anadia de Antioquia</t>
  </si>
  <si>
    <t>Anadia bogotensis</t>
  </si>
  <si>
    <t>Lagartija de Bogotá</t>
  </si>
  <si>
    <t>Riama laevis</t>
  </si>
  <si>
    <t>Lagartija de hojarasca de escamas lisas</t>
  </si>
  <si>
    <t>Familia Hoplocercidae</t>
  </si>
  <si>
    <t>Morunasaurus groi</t>
  </si>
  <si>
    <t>Mantícoras de Gro</t>
  </si>
  <si>
    <t>Enyalioides oshaughnessyi</t>
  </si>
  <si>
    <t>Lagartija de palo ojiroja</t>
  </si>
  <si>
    <t>Morunasaurus annularis</t>
  </si>
  <si>
    <t>Mantícoras de anillos</t>
  </si>
  <si>
    <t>Familia Sphaerodactylidae</t>
  </si>
  <si>
    <t>Lepidoblepharis miyatai</t>
  </si>
  <si>
    <t>Gecko de hojarasca de Miyata</t>
  </si>
  <si>
    <t>Lepidoblepharis williamsi</t>
  </si>
  <si>
    <t>Salamanqueja de Williams</t>
  </si>
  <si>
    <t>Aristelliger georgeensis</t>
  </si>
  <si>
    <t>Gecko pestañudo</t>
  </si>
  <si>
    <t>Familia Viperidae</t>
  </si>
  <si>
    <t>Bothrocophias campbelli</t>
  </si>
  <si>
    <t>Víbora de Campbell</t>
  </si>
  <si>
    <t xml:space="preserve">Orden Testudines </t>
  </si>
  <si>
    <t>Familia Chelidae</t>
  </si>
  <si>
    <t>Mesoclemmys dahli</t>
  </si>
  <si>
    <t>Carranchina</t>
  </si>
  <si>
    <t>Familia Cheloniidae</t>
  </si>
  <si>
    <t>Caretta caretta</t>
  </si>
  <si>
    <t>Caguama</t>
  </si>
  <si>
    <t>Eretmochelys imbricata</t>
  </si>
  <si>
    <t>Carey</t>
  </si>
  <si>
    <t>Chelonia mydas</t>
  </si>
  <si>
    <t>Tortuga verde</t>
  </si>
  <si>
    <t>Lepidochelys olivacea</t>
  </si>
  <si>
    <t>Golfina</t>
  </si>
  <si>
    <t>Familia Dermochelyidae</t>
  </si>
  <si>
    <t>Dermochelys coriacea</t>
  </si>
  <si>
    <t>Caná</t>
  </si>
  <si>
    <t>Familia Emydidae</t>
  </si>
  <si>
    <t>Trachemys callirostris</t>
  </si>
  <si>
    <t>Hicotea</t>
  </si>
  <si>
    <t>Familia Geoemydidae</t>
  </si>
  <si>
    <t>Rhinoclemmys diademata</t>
  </si>
  <si>
    <t>Inguensa</t>
  </si>
  <si>
    <t>Familia Kinosternidae</t>
  </si>
  <si>
    <t>Kinosternon dunni</t>
  </si>
  <si>
    <t>Tortuga cabeza de trozo</t>
  </si>
  <si>
    <t>Kinosternon scorpioides albogulare</t>
  </si>
  <si>
    <t xml:space="preserve">Swanka
</t>
  </si>
  <si>
    <t>Familia Podocnemididae</t>
  </si>
  <si>
    <t>Podocnemis expansa</t>
  </si>
  <si>
    <t>Charapa</t>
  </si>
  <si>
    <t>Podocnemis lewyana</t>
  </si>
  <si>
    <t>Tortuga del río Magdalena</t>
  </si>
  <si>
    <t>Podocnemis unifilis</t>
  </si>
  <si>
    <t>Terecay</t>
  </si>
  <si>
    <t>Podocnemis erythrocephala</t>
  </si>
  <si>
    <t>Chipiro</t>
  </si>
  <si>
    <t>Familia Testudinidae</t>
  </si>
  <si>
    <t>Chelonoidis carbonarius</t>
  </si>
  <si>
    <t>Morrocoy</t>
  </si>
  <si>
    <t>Orden Crocodylia</t>
  </si>
  <si>
    <t>Familia Alligatoridae</t>
  </si>
  <si>
    <t>Melanosuchus niger</t>
  </si>
  <si>
    <t>Caimán negro</t>
  </si>
  <si>
    <t>Familia Crocodylidae</t>
  </si>
  <si>
    <t>Crocodylus intermedius</t>
  </si>
  <si>
    <t>Cocodrilo del Orinoco, caimán del Orinoco, 
caimán llanero</t>
  </si>
  <si>
    <t>Crocodylus acutus</t>
  </si>
  <si>
    <t>Caimán aguja, Cocodrilo americano, caimán del Magdalena</t>
  </si>
  <si>
    <t>Clase Aves</t>
  </si>
  <si>
    <t>Orden Tinamiformes</t>
  </si>
  <si>
    <t>Familia Tinamidae</t>
  </si>
  <si>
    <t>Crypturellus obsoletus castaneus</t>
  </si>
  <si>
    <t>Tinamú pardo</t>
  </si>
  <si>
    <t>Tinamus osgoodi</t>
  </si>
  <si>
    <t>Tinamú negro</t>
  </si>
  <si>
    <t>Crypturellus kerriae</t>
  </si>
  <si>
    <t>Tinamú del Chocó</t>
  </si>
  <si>
    <t>Orden Anseriformes</t>
  </si>
  <si>
    <t>Familia Anatidae</t>
  </si>
  <si>
    <t>Netta erythrophthalma</t>
  </si>
  <si>
    <t>Pato Negro</t>
  </si>
  <si>
    <t>Anas cyanoptera</t>
  </si>
  <si>
    <t>Pato Colorado</t>
  </si>
  <si>
    <t>Oxyura jamaicensis</t>
  </si>
  <si>
    <t>Pato Andino</t>
  </si>
  <si>
    <t>Sarkidiornis melanotos</t>
  </si>
  <si>
    <t>Pato Brasilero</t>
  </si>
  <si>
    <t>Anas georgica</t>
  </si>
  <si>
    <t>Pato Pico de Oro</t>
  </si>
  <si>
    <t>Oressochen jubatus</t>
  </si>
  <si>
    <t>Pato Carretero</t>
  </si>
  <si>
    <t xml:space="preserve">Familia Anhimidae </t>
  </si>
  <si>
    <t>Chauna chavaria</t>
  </si>
  <si>
    <t>Chavarría</t>
  </si>
  <si>
    <t>Orden Galliformes</t>
  </si>
  <si>
    <t>Familia Cracidae</t>
  </si>
  <si>
    <t>Crax alberti</t>
  </si>
  <si>
    <t>Paujil Colombiano</t>
  </si>
  <si>
    <t>Crax daubentoni</t>
  </si>
  <si>
    <t>Pavón Moquiamarillo</t>
  </si>
  <si>
    <t>Crax globulosa</t>
  </si>
  <si>
    <t>Pavón Moquirrojo</t>
  </si>
  <si>
    <t>Pauxi pauxi</t>
  </si>
  <si>
    <t>Pavón Copete de Piedra</t>
  </si>
  <si>
    <t>Penelope perspicax</t>
  </si>
  <si>
    <t>Pava Caucana</t>
  </si>
  <si>
    <t>Crax rubra</t>
  </si>
  <si>
    <t>Pavón Chocoano</t>
  </si>
  <si>
    <t>Penelope ortoni</t>
  </si>
  <si>
    <t>Pava del Baudó</t>
  </si>
  <si>
    <t>Familia Odontophoridae</t>
  </si>
  <si>
    <t>Odontophorus dialeucos</t>
  </si>
  <si>
    <t>Perdiz Katía</t>
  </si>
  <si>
    <t>Odontophorus melanonotus</t>
  </si>
  <si>
    <t>Perdiz de Nariño</t>
  </si>
  <si>
    <t>Odontophorus strophium</t>
  </si>
  <si>
    <t>Perdiz Santandereana</t>
  </si>
  <si>
    <t>Orden Podicipediformes</t>
  </si>
  <si>
    <t>Familia Podicipedidae</t>
  </si>
  <si>
    <t>Podiceps occipitalis</t>
  </si>
  <si>
    <t>Zambullidor plateado</t>
  </si>
  <si>
    <t>Orden Phoenicopteriformes</t>
  </si>
  <si>
    <t>Familia Phoenicopteridae</t>
  </si>
  <si>
    <t>Phoenicopterus ruber</t>
  </si>
  <si>
    <t>Flamenco</t>
  </si>
  <si>
    <t>Orden Suliformes</t>
  </si>
  <si>
    <t>Familia Sulidae</t>
  </si>
  <si>
    <t>Sula leucogaster</t>
  </si>
  <si>
    <t>Piquero Café</t>
  </si>
  <si>
    <t>Sula granti</t>
  </si>
  <si>
    <t>Piquero de Nazca</t>
  </si>
  <si>
    <t>Orden Pelecaniformes</t>
  </si>
  <si>
    <t>Familia Ardeidae</t>
  </si>
  <si>
    <t>Egretta rufescens</t>
  </si>
  <si>
    <t>Garza Rojiza</t>
  </si>
  <si>
    <t>Orden Cathartiformes</t>
  </si>
  <si>
    <t>Familia Cathartidae</t>
  </si>
  <si>
    <t>Vultur gryphus</t>
  </si>
  <si>
    <t>Cóndor de los Andes</t>
  </si>
  <si>
    <t>Orden Accipitriformes</t>
  </si>
  <si>
    <t>Familia Accipitridae</t>
  </si>
  <si>
    <t>Buteogallus solitarius</t>
  </si>
  <si>
    <t>Águila solitaria</t>
  </si>
  <si>
    <t>Spizaetus isidori</t>
  </si>
  <si>
    <t>Águila Crestada</t>
  </si>
  <si>
    <t>Circus cinereus</t>
  </si>
  <si>
    <t>Aguilucho Cenizo</t>
  </si>
  <si>
    <t>Orden Gruiformes</t>
  </si>
  <si>
    <t>Familia Rallidae</t>
  </si>
  <si>
    <t>Porphyriops melanops</t>
  </si>
  <si>
    <t>Polla Sabanera</t>
  </si>
  <si>
    <t>Rallus semiplumbeus</t>
  </si>
  <si>
    <t>Rascón Andino</t>
  </si>
  <si>
    <t>Orden Charadriiformes</t>
  </si>
  <si>
    <t>Familia Laridae</t>
  </si>
  <si>
    <t>Creagrus furcatus</t>
  </si>
  <si>
    <t>Gaviota rabihorcada</t>
  </si>
  <si>
    <t>Orden Columbiformes</t>
  </si>
  <si>
    <t>Familia Columbidae</t>
  </si>
  <si>
    <t>Leptotila jamaicensis</t>
  </si>
  <si>
    <t>Tortolita Caribeña</t>
  </si>
  <si>
    <t>Leptotila conoveri</t>
  </si>
  <si>
    <t>Caminera Tolimense</t>
  </si>
  <si>
    <t>Zentrygon goldmani</t>
  </si>
  <si>
    <t>Paloma-Perdiz Cabecicanela</t>
  </si>
  <si>
    <t>Orden Cuculiformes</t>
  </si>
  <si>
    <t>Familia Cuculidae</t>
  </si>
  <si>
    <t>Neomorphus radiolosus</t>
  </si>
  <si>
    <t>Correlón Escamado</t>
  </si>
  <si>
    <t>Orden Strigiformes</t>
  </si>
  <si>
    <t>Familia Strigidae</t>
  </si>
  <si>
    <t>Glaucidium nubicola</t>
  </si>
  <si>
    <t>Buhito Nubicola</t>
  </si>
  <si>
    <t>Orden Apodiformes</t>
  </si>
  <si>
    <t>Familia Trochilidae</t>
  </si>
  <si>
    <t>Eriocnemis godini</t>
  </si>
  <si>
    <t>Zamarrito Gorjiturquesa</t>
  </si>
  <si>
    <t>Eriocnemis isabellae</t>
  </si>
  <si>
    <t>Zamarrito del Pinche</t>
  </si>
  <si>
    <t>Heliangelus zusii</t>
  </si>
  <si>
    <t>Heliangelus de Bogotá</t>
  </si>
  <si>
    <t>Amazilia castaneiventris</t>
  </si>
  <si>
    <t>Amazilia Ventricastaño</t>
  </si>
  <si>
    <t>Coeligena orina</t>
  </si>
  <si>
    <t>Inca de Frontino</t>
  </si>
  <si>
    <t>Eriocnemis mirabilis</t>
  </si>
  <si>
    <t>Paramero de Munchique</t>
  </si>
  <si>
    <t>Lepidopyga lilliae</t>
  </si>
  <si>
    <t>Colibrí Cienaguero</t>
  </si>
  <si>
    <t>Oxypogon cyanolaemus</t>
  </si>
  <si>
    <t>Colibrí Barbudito Barbiazul</t>
  </si>
  <si>
    <t>Oxypogon stubelii</t>
  </si>
  <si>
    <t>Chivito de Páramo</t>
  </si>
  <si>
    <t>Anthocephala floriceps</t>
  </si>
  <si>
    <t>Colibrí Cabecicastaño de Santa Marta</t>
  </si>
  <si>
    <t>Anthocephala berlepschi</t>
  </si>
  <si>
    <t>Colibrí Cabecicastaño del Tolima</t>
  </si>
  <si>
    <t>Campylopterus phainopeplus</t>
  </si>
  <si>
    <t>Ala de Sable Serrano</t>
  </si>
  <si>
    <t>Goethalsia bella</t>
  </si>
  <si>
    <t>Colibrí Pirreño</t>
  </si>
  <si>
    <t>Orden Galbuliformes</t>
  </si>
  <si>
    <t>Familia Galbulidae</t>
  </si>
  <si>
    <t>Galbula pastazae</t>
  </si>
  <si>
    <t>Jacamar Cobrizo</t>
  </si>
  <si>
    <t>Orden Piciformes</t>
  </si>
  <si>
    <t>Familia Capitonidae</t>
  </si>
  <si>
    <t>Capito hypoleucus</t>
  </si>
  <si>
    <t>Torito Capiblanco</t>
  </si>
  <si>
    <t>Capito squamatus</t>
  </si>
  <si>
    <t>Torito Frentirrojo</t>
  </si>
  <si>
    <t>Familia Picidae</t>
  </si>
  <si>
    <t>Campephilus gayaquilensis</t>
  </si>
  <si>
    <t>Carpintero de Guayaquil</t>
  </si>
  <si>
    <t>Veniliornis callonotus</t>
  </si>
  <si>
    <t>Carpintero Escarlata</t>
  </si>
  <si>
    <t>Familia Ramphastidae</t>
  </si>
  <si>
    <t>Andigena laminirostris</t>
  </si>
  <si>
    <t>Terlaque de Nariño</t>
  </si>
  <si>
    <t>Andigena hypoglauca</t>
  </si>
  <si>
    <t>Terlaque Andino</t>
  </si>
  <si>
    <t>Orden Falconiformes</t>
  </si>
  <si>
    <t>Familia Falconidae</t>
  </si>
  <si>
    <t>Micrastur plumbeus</t>
  </si>
  <si>
    <t>Halcón de Munchique</t>
  </si>
  <si>
    <t>Orden Psittaciformes</t>
  </si>
  <si>
    <t>Familia Psittacidae</t>
  </si>
  <si>
    <t>Hapalopsittaca fuertesi</t>
  </si>
  <si>
    <t>Cotorra Coroniazul</t>
  </si>
  <si>
    <t>Ara ambiguus</t>
  </si>
  <si>
    <t>Guacamaya Verdelimón</t>
  </si>
  <si>
    <t>Ognorhynchus icterotis</t>
  </si>
  <si>
    <t>Perico Palmero</t>
  </si>
  <si>
    <t>Pionus fuscus</t>
  </si>
  <si>
    <t>Cotorra de Perijá</t>
  </si>
  <si>
    <t>Pyrrhura viridicata</t>
  </si>
  <si>
    <t>Periquito Serrano</t>
  </si>
  <si>
    <t>Ara militaris</t>
  </si>
  <si>
    <t>Guacamaya Verde</t>
  </si>
  <si>
    <t>Bolborhynchus ferrugineifrons</t>
  </si>
  <si>
    <t>Periquito de los Nevados</t>
  </si>
  <si>
    <t>Hapalopsittaca amazonina</t>
  </si>
  <si>
    <t>Cotorra Montañera</t>
  </si>
  <si>
    <t>Leptosittaca branickii</t>
  </si>
  <si>
    <t>Perico Paramuno</t>
  </si>
  <si>
    <t>Pyrrhura calliptera</t>
  </si>
  <si>
    <t>Periquito Aliamarillo</t>
  </si>
  <si>
    <t>Touit stictopterus</t>
  </si>
  <si>
    <t>Periquito Alipunteado</t>
  </si>
  <si>
    <t>Orden Passeriformes</t>
  </si>
  <si>
    <t>Familia Alaudidae</t>
  </si>
  <si>
    <t>Eremophila alpestris</t>
  </si>
  <si>
    <t>Alondra Cornuda</t>
  </si>
  <si>
    <t>Familia Cardinalidae</t>
  </si>
  <si>
    <t>Cardinalis phoeniceus</t>
  </si>
  <si>
    <t>Cardenal Guajiro</t>
  </si>
  <si>
    <t>Familia Corvidae</t>
  </si>
  <si>
    <t>Cyanolyca pulchra</t>
  </si>
  <si>
    <t>Urraca Chocoana</t>
  </si>
  <si>
    <t>Familia Cotingidae</t>
  </si>
  <si>
    <t>Lipaugus weberi</t>
  </si>
  <si>
    <t xml:space="preserve"> Arriero Antioqueño</t>
  </si>
  <si>
    <t>Cephalopterus penduliger</t>
  </si>
  <si>
    <t>Paragüero del Pacífico</t>
  </si>
  <si>
    <t>Doliornis remseni</t>
  </si>
  <si>
    <t>Cotinga de Páramo</t>
  </si>
  <si>
    <t>Ampelion rufaxilla</t>
  </si>
  <si>
    <t>Cotinga Alirrufa</t>
  </si>
  <si>
    <t>Pyroderus scutatus</t>
  </si>
  <si>
    <t>Toro de Monte</t>
  </si>
  <si>
    <t>Familia Emberizidae</t>
  </si>
  <si>
    <t>Atlapetes blancae</t>
  </si>
  <si>
    <t>Gorrión-Montés Paisa</t>
  </si>
  <si>
    <t>Ammodramus savannarum</t>
  </si>
  <si>
    <t>Sabanero Grillo</t>
  </si>
  <si>
    <t>Arremon schlegeli</t>
  </si>
  <si>
    <t>Pinzón Alidorado</t>
  </si>
  <si>
    <t>Atlapetes flaviceps</t>
  </si>
  <si>
    <t>Atlapetes de Anteojos</t>
  </si>
  <si>
    <t>Atlapetes fuscoolivaceus</t>
  </si>
  <si>
    <t>Atlapetes Oliváceo</t>
  </si>
  <si>
    <t>Chlorospingus flavovirens</t>
  </si>
  <si>
    <t>Montero Verdiamarillo</t>
  </si>
  <si>
    <t>Chlorospingus inornatus</t>
  </si>
  <si>
    <t>Montero de Pirré</t>
  </si>
  <si>
    <t>Familia Fringillidae</t>
  </si>
  <si>
    <t xml:space="preserve">Spinus cucullatus </t>
  </si>
  <si>
    <t>Carduelis cucullatus, Sporagra cucullata</t>
  </si>
  <si>
    <t>Jilguero Rojo</t>
  </si>
  <si>
    <t>Familia Furnariidae</t>
  </si>
  <si>
    <t xml:space="preserve">Asthenes perijana </t>
  </si>
  <si>
    <t>Schizoeca perijana</t>
  </si>
  <si>
    <t>Rastrojero de Perijá</t>
  </si>
  <si>
    <t xml:space="preserve">Clibanornis rufipectus </t>
  </si>
  <si>
    <t>Rastrojero de Santa Marta</t>
  </si>
  <si>
    <t>Margarornis bellulus</t>
  </si>
  <si>
    <t>Corretroncos</t>
  </si>
  <si>
    <t>Familia Grallaridae</t>
  </si>
  <si>
    <t>Grallaria alleni</t>
  </si>
  <si>
    <t>Tororoi Bigotudo</t>
  </si>
  <si>
    <t>Grallaria kaestneri</t>
  </si>
  <si>
    <t>Tororoi de Cundinamarca</t>
  </si>
  <si>
    <t>Grallaria milleri</t>
  </si>
  <si>
    <t>Tororoi de Miller</t>
  </si>
  <si>
    <t>Grallaria urraoensis</t>
  </si>
  <si>
    <t>Tororoi de Urrao</t>
  </si>
  <si>
    <t>Grallaria bangsi</t>
  </si>
  <si>
    <t>Tororoi de Santa Marta</t>
  </si>
  <si>
    <t>Grallaria gigantea</t>
  </si>
  <si>
    <t>Tororoi Gigante</t>
  </si>
  <si>
    <t>Grallaria rufocinerea</t>
  </si>
  <si>
    <t>Tororoi Rufocenizo</t>
  </si>
  <si>
    <t>Familia Icteridae</t>
  </si>
  <si>
    <t>Icterus leucopteryx</t>
  </si>
  <si>
    <t xml:space="preserve">Turpial Jamaiquino </t>
  </si>
  <si>
    <t>Macroagelaius subalaris</t>
  </si>
  <si>
    <t>Chango de Montaña</t>
  </si>
  <si>
    <t>Psarocolius cassini</t>
  </si>
  <si>
    <t>Oropéndola Chocoana</t>
  </si>
  <si>
    <t>Icterus icterus</t>
  </si>
  <si>
    <t>Turpial Real</t>
  </si>
  <si>
    <t>Hypopyrrhus pyrohypogaster</t>
  </si>
  <si>
    <t>Chango Colombiano</t>
  </si>
  <si>
    <t>Molothrus armenti</t>
  </si>
  <si>
    <t>Chamón del Caribe</t>
  </si>
  <si>
    <t>Familia Parulidae</t>
  </si>
  <si>
    <t>Basileuterus ignotus</t>
  </si>
  <si>
    <t>Arañero del Pirré</t>
  </si>
  <si>
    <t>Myiothlypis basilica</t>
  </si>
  <si>
    <t>Basileuterus basilicus</t>
  </si>
  <si>
    <t>Arañero de Santa Marta</t>
  </si>
  <si>
    <t>Myiothlypis conspicillata</t>
  </si>
  <si>
    <t>Basileuterus conspicillatus</t>
  </si>
  <si>
    <t>Arañero Embridado</t>
  </si>
  <si>
    <t xml:space="preserve">Setophaga cerulea </t>
  </si>
  <si>
    <t>Dendroica cerulea</t>
  </si>
  <si>
    <t>Reinita Cerúela</t>
  </si>
  <si>
    <t>Familia Pipridae</t>
  </si>
  <si>
    <t>Chloropipo flavicapilla</t>
  </si>
  <si>
    <t>Xenopipo flavicapilla</t>
  </si>
  <si>
    <t>Saltarin Dorado</t>
  </si>
  <si>
    <t>Familia Rhinocryptidae</t>
  </si>
  <si>
    <t>Scytalopus canus</t>
  </si>
  <si>
    <t>Tapaculo de Paramillo</t>
  </si>
  <si>
    <t>Scytalopus stilesi</t>
  </si>
  <si>
    <t>Tapaculo de Stiles</t>
  </si>
  <si>
    <t>Scytalopus panamensis</t>
  </si>
  <si>
    <t>Tapaculo Cejiblanco</t>
  </si>
  <si>
    <t>Scytalopus perijanus</t>
  </si>
  <si>
    <t>Tapaculo de Perijá</t>
  </si>
  <si>
    <t>Scytalopus sanctaemartae</t>
  </si>
  <si>
    <t>Tapaculo de Santa Marta</t>
  </si>
  <si>
    <t>Scytalopus rodriguezi</t>
  </si>
  <si>
    <t>Tapaculo del Magdalena</t>
  </si>
  <si>
    <t>Familia Thamnophilidae</t>
  </si>
  <si>
    <t>Clytoctantes alixii</t>
  </si>
  <si>
    <t>Hormiguero Pico de Hacha</t>
  </si>
  <si>
    <t>Dysithamnus occidentalis</t>
  </si>
  <si>
    <t>Hormiguero Occidental</t>
  </si>
  <si>
    <t>Xenornis setifrons</t>
  </si>
  <si>
    <t>Hormiguero de Tacarcuna</t>
  </si>
  <si>
    <t>Familia Thraupidae</t>
  </si>
  <si>
    <t>Dacnis berlepschi</t>
  </si>
  <si>
    <t>Dacnis Pechirroja</t>
  </si>
  <si>
    <t>Bangsia aureocincta</t>
  </si>
  <si>
    <t>Bangsia de Tatamá</t>
  </si>
  <si>
    <t>Bangsia melanochlamys</t>
  </si>
  <si>
    <t>Bangsia Negra y Oro</t>
  </si>
  <si>
    <t>Buthraupis wetmorei</t>
  </si>
  <si>
    <t>Azulejo de Wetmore</t>
  </si>
  <si>
    <t>Chlorochrysa nitidissima</t>
  </si>
  <si>
    <t>Clorocrisa Multicolor</t>
  </si>
  <si>
    <t>Creurgops verticalis</t>
  </si>
  <si>
    <t>Tángara Crestirufa</t>
  </si>
  <si>
    <t>Dacnis hartlaubi</t>
  </si>
  <si>
    <t>Dacnis Turquesa</t>
  </si>
  <si>
    <t>Diglossa gloriosissima</t>
  </si>
  <si>
    <t>Diglosa Pechirrufa</t>
  </si>
  <si>
    <t>Saltator cinctus</t>
  </si>
  <si>
    <t>Saltátor Collarejo</t>
  </si>
  <si>
    <t>Tangara fucosa</t>
  </si>
  <si>
    <t>Tangara Nuquiverde</t>
  </si>
  <si>
    <t>Familia Troglodytidae</t>
  </si>
  <si>
    <t>Cistothorus apolinari</t>
  </si>
  <si>
    <t>Cucarachero de Apolinar</t>
  </si>
  <si>
    <t xml:space="preserve">Thryophilus nicefori </t>
  </si>
  <si>
    <t>Thryothorus nicefori</t>
  </si>
  <si>
    <t>Cucarachero de Nicéforo</t>
  </si>
  <si>
    <t>Thryophilus sernai</t>
  </si>
  <si>
    <t>Cucarachero Paisa</t>
  </si>
  <si>
    <t>Troglodytes monticola</t>
  </si>
  <si>
    <t>Cucarachero de Santa Marta</t>
  </si>
  <si>
    <t>Henicorhina negreti</t>
  </si>
  <si>
    <t>Cucarachero de Munchique</t>
  </si>
  <si>
    <t>Familia Turdidae</t>
  </si>
  <si>
    <t>Myadestes coloratus</t>
  </si>
  <si>
    <t>Solitario Enmascarado</t>
  </si>
  <si>
    <t>Familia Tyrannidae</t>
  </si>
  <si>
    <t>Pseudocolopteryx acutipennis</t>
  </si>
  <si>
    <t>Doradito Lagunero</t>
  </si>
  <si>
    <t>Muscisaxicola maculirostris</t>
  </si>
  <si>
    <t>Dormilona Chica</t>
  </si>
  <si>
    <t>Myiotheretes pernix</t>
  </si>
  <si>
    <t>Atrapamoscas de Santa Marta</t>
  </si>
  <si>
    <t>Phylloscartes lanyoni</t>
  </si>
  <si>
    <t>Tiranuelo Antioqueño</t>
  </si>
  <si>
    <t>Attila torridus</t>
  </si>
  <si>
    <t>Atila Ocrácea</t>
  </si>
  <si>
    <t>Polystictus pectoralis</t>
  </si>
  <si>
    <t>Tachurí Barbado</t>
  </si>
  <si>
    <t>Familia Vireonidae</t>
  </si>
  <si>
    <t>Vireo caribaeus</t>
  </si>
  <si>
    <t>Veireo de San Andrés</t>
  </si>
  <si>
    <t>Vireo crassirostris</t>
  </si>
  <si>
    <t>Vireo de Providencia</t>
  </si>
  <si>
    <t>Vireo masteri</t>
  </si>
  <si>
    <t xml:space="preserve"> Vireo del Chocó</t>
  </si>
  <si>
    <t>Clase Mammalia</t>
  </si>
  <si>
    <t>Orden Didelphimorphia</t>
  </si>
  <si>
    <t>Familia Didelphidae</t>
  </si>
  <si>
    <t>Marmosops handleyi</t>
  </si>
  <si>
    <t>Tunato de Handley</t>
  </si>
  <si>
    <t>Orden Cingulata</t>
  </si>
  <si>
    <t>Familia Dasypodidae</t>
  </si>
  <si>
    <t>Priodontes maximus</t>
  </si>
  <si>
    <t>Armadillo gigante, Ocarro</t>
  </si>
  <si>
    <t>Orden Pilosa</t>
  </si>
  <si>
    <t>Familia Myrmecophagidae</t>
  </si>
  <si>
    <t>Myrmecophaga tridactyla artata</t>
  </si>
  <si>
    <t>Oso hormiguero palmero</t>
  </si>
  <si>
    <t>Orden Sirenia</t>
  </si>
  <si>
    <t>Familia Trichechidae</t>
  </si>
  <si>
    <t>Trichechus inunguis</t>
  </si>
  <si>
    <t>Manatí amazónico, Vaca marina</t>
  </si>
  <si>
    <t xml:space="preserve">Trichechus manatus </t>
  </si>
  <si>
    <t>Manatí del Caribe, Vaca marina</t>
  </si>
  <si>
    <t>Orden Carnivora</t>
  </si>
  <si>
    <t>Familia Canidae</t>
  </si>
  <si>
    <t>Lycalopex culpaeus</t>
  </si>
  <si>
    <t>Lobo colorado</t>
  </si>
  <si>
    <t>Familia Felidae</t>
  </si>
  <si>
    <t>Leopardus tigrinus pardinoides</t>
  </si>
  <si>
    <t>Tigrillo gallinero, Tigrillo, Oncilla</t>
  </si>
  <si>
    <t>Panthera onca centralis</t>
  </si>
  <si>
    <t>Jaguar, Tigre real, Tigre mariposo</t>
  </si>
  <si>
    <t>Familia Mustelidae</t>
  </si>
  <si>
    <t>Mustela felipei</t>
  </si>
  <si>
    <t>Comadreja colombiana</t>
  </si>
  <si>
    <t>Pteronura brasiliensis</t>
  </si>
  <si>
    <t>Perro de agua, Nutria gigante</t>
  </si>
  <si>
    <t>Lontra longicaudis</t>
  </si>
  <si>
    <t>Nutria neotropical, Lobito de río</t>
  </si>
  <si>
    <t>Familia Ursidae</t>
  </si>
  <si>
    <t>Tremarctos ornatus</t>
  </si>
  <si>
    <t>Oso andino, Oso de anteojos</t>
  </si>
  <si>
    <t>Orden Perissodactyla</t>
  </si>
  <si>
    <t>Familia Tapiridae</t>
  </si>
  <si>
    <t>Tapirus bairdii</t>
  </si>
  <si>
    <t>Danta del Chocó, Danta centroamericana</t>
  </si>
  <si>
    <t>Tapirus terrestris colombianus</t>
  </si>
  <si>
    <t>Danta colombiana, Danta</t>
  </si>
  <si>
    <t>Tapirus pinchaque</t>
  </si>
  <si>
    <t>Danta de Páramo, Danta de Montaña</t>
  </si>
  <si>
    <t>Orden Cetartiodactyla</t>
  </si>
  <si>
    <t>Orden Artiodactyla</t>
  </si>
  <si>
    <t>Familia Cervidae</t>
  </si>
  <si>
    <t>Odocoileus virginianus tropicalis</t>
  </si>
  <si>
    <t>Venado sabanero, Venado cola blanca</t>
  </si>
  <si>
    <t>Orden Cetacea</t>
  </si>
  <si>
    <t>Familia Balaenopteridae</t>
  </si>
  <si>
    <t>Balaenoptera borealis</t>
  </si>
  <si>
    <t>Ballena boba, Ballena sei</t>
  </si>
  <si>
    <t>Balaenoptera musculus</t>
  </si>
  <si>
    <t>Ballena azul</t>
  </si>
  <si>
    <t>Balaenoptera physalus</t>
  </si>
  <si>
    <t>Ballena de aleta</t>
  </si>
  <si>
    <t>Megaptera novaeangliae</t>
  </si>
  <si>
    <t xml:space="preserve">Ballena Jorobada, Yubarta  </t>
  </si>
  <si>
    <t>Familia Delphinidae</t>
  </si>
  <si>
    <t xml:space="preserve">Sotalia fluviatilis </t>
  </si>
  <si>
    <t>Delfín Gris de río, Tucuxi</t>
  </si>
  <si>
    <t>Sotalia guianensis</t>
  </si>
  <si>
    <t>Tucuxi marino</t>
  </si>
  <si>
    <t>Familia Iniidae</t>
  </si>
  <si>
    <t xml:space="preserve">Inia geoffrensis </t>
  </si>
  <si>
    <t>Bufeo, Delfín rosado, Tonina</t>
  </si>
  <si>
    <t>Familia Physeteridae</t>
  </si>
  <si>
    <t xml:space="preserve">Physeter macrocephalus </t>
  </si>
  <si>
    <t>Physeter catodon</t>
  </si>
  <si>
    <t>Cachalote</t>
  </si>
  <si>
    <t>Orden Primates</t>
  </si>
  <si>
    <t>Familia Aotidae</t>
  </si>
  <si>
    <t>Aotus brumbacki</t>
  </si>
  <si>
    <t>Mico de noche Llanero</t>
  </si>
  <si>
    <t>Aotus griseimembra</t>
  </si>
  <si>
    <t>Mico de noche Andino</t>
  </si>
  <si>
    <t>Aotus lemurinus</t>
  </si>
  <si>
    <t>Aotus zonalis</t>
  </si>
  <si>
    <t>Familia Atelidae</t>
  </si>
  <si>
    <t>Ateles hybridus brunneus</t>
  </si>
  <si>
    <t>Marimonda del Magdalena</t>
  </si>
  <si>
    <t>Ateles hybridus hybridus</t>
  </si>
  <si>
    <t xml:space="preserve">Ateles fusciceps </t>
  </si>
  <si>
    <t>Ateles geoffroyi rufiventris</t>
  </si>
  <si>
    <t>Marimonda Chocoana</t>
  </si>
  <si>
    <t>Alouatta palliata</t>
  </si>
  <si>
    <t>Aullador Negro</t>
  </si>
  <si>
    <t>Ateles belzebuth</t>
  </si>
  <si>
    <t>Marimonda Amazónica</t>
  </si>
  <si>
    <t>Lagothrix lagothricha lugens</t>
  </si>
  <si>
    <t>Churuco</t>
  </si>
  <si>
    <t>Familia Callitrichidae</t>
  </si>
  <si>
    <t>Saguinus oedipus</t>
  </si>
  <si>
    <t>Tití cabeciblanco</t>
  </si>
  <si>
    <t>Callimico goeldii</t>
  </si>
  <si>
    <t>Chichico diablo</t>
  </si>
  <si>
    <t>Saguinus leucopus</t>
  </si>
  <si>
    <t>Tití gris</t>
  </si>
  <si>
    <t>Familia Pitheciidae</t>
  </si>
  <si>
    <t xml:space="preserve">Plecturocebus discolor </t>
  </si>
  <si>
    <t>Callicebus cupreus discolor</t>
  </si>
  <si>
    <t>Mico tocón</t>
  </si>
  <si>
    <t xml:space="preserve">Plecturocebus ornatus </t>
  </si>
  <si>
    <t>Callicebus cupreus ornatus</t>
  </si>
  <si>
    <t xml:space="preserve">Pithecia milleri </t>
  </si>
  <si>
    <t>Pithecia monachus milleri</t>
  </si>
  <si>
    <t>Mico volador</t>
  </si>
  <si>
    <t>Orden Rodentia</t>
  </si>
  <si>
    <t>Familia Dinomyidae</t>
  </si>
  <si>
    <t>Dinomys branickii</t>
  </si>
  <si>
    <t>Guagua loba</t>
  </si>
  <si>
    <t>Familia Erethizontidae</t>
  </si>
  <si>
    <t>Coendou vestitus</t>
  </si>
  <si>
    <t>Puercoespín, Puercoerizo</t>
  </si>
  <si>
    <t>NOMBRE CIENTIFICO</t>
  </si>
  <si>
    <t>NOMBRE COMUN</t>
  </si>
  <si>
    <t>CATEGORIA DE AMENAZA</t>
  </si>
  <si>
    <t>Phyllum CNIDARIA</t>
  </si>
  <si>
    <t>Clase ANTHOZOA</t>
  </si>
  <si>
    <t>Orden Alcyonacea</t>
  </si>
  <si>
    <t>"fused staghorn"</t>
  </si>
  <si>
    <t>Familia Caryophillidae</t>
  </si>
  <si>
    <t>"Smooth flower coral"</t>
  </si>
  <si>
    <t>"Spiny flower coral"</t>
  </si>
  <si>
    <t>Familia Stephanocoenia</t>
  </si>
  <si>
    <t>"Blushing star coral"</t>
  </si>
  <si>
    <t>Phyllum MOLLUSCA</t>
  </si>
  <si>
    <t>Clase GASTROPODA</t>
  </si>
  <si>
    <t>Familia Trochidae</t>
  </si>
  <si>
    <t>Burgao</t>
  </si>
  <si>
    <t>Orden Mesogastropoda</t>
  </si>
  <si>
    <t>Familia Cymatiidae</t>
  </si>
  <si>
    <t>Cypraca surinamensis</t>
  </si>
  <si>
    <t>Caracol de pala (Colombia), Botuto o Guarura (Venezuela), Caracol reina o rosado (México), Concha reina o</t>
  </si>
  <si>
    <t>Cobo (Cuba), Carcó (Aruba)</t>
  </si>
  <si>
    <t>Clase BIVALVA</t>
  </si>
  <si>
    <t>Orden Veneroida</t>
  </si>
  <si>
    <t>Guacuco de marjal esbelto,</t>
  </si>
  <si>
    <t>almeja</t>
  </si>
  <si>
    <t>Orden Arcoida</t>
  </si>
  <si>
    <t>Sangara, Pata de mula (Colombia), Pata de burro</t>
  </si>
  <si>
    <t>(Perú), Pata de buey (México), Arca caso de burro.</t>
  </si>
  <si>
    <t>Piangua, Piangua hembra (Colombia), Concha negra</t>
  </si>
  <si>
    <t>(Perú), Pata de mula (México), Arca.</t>
  </si>
  <si>
    <t>Orden Mytiloida</t>
  </si>
  <si>
    <t>Phyllum ARTROPODA</t>
  </si>
  <si>
    <t>Clase CRUSTACEA</t>
  </si>
  <si>
    <t>Clase INSECTA</t>
  </si>
  <si>
    <t>Prepona praeneste</t>
  </si>
  <si>
    <t>Lymanopoda caeruleata</t>
  </si>
  <si>
    <t>Arhuaco ica</t>
  </si>
  <si>
    <t>Familia Melolonthidae</t>
  </si>
  <si>
    <t>Dynastes neptunos</t>
  </si>
  <si>
    <t>Escarabajo Rinoceronte</t>
  </si>
  <si>
    <t>Pasálido</t>
  </si>
  <si>
    <t>Titanus giganteus</t>
  </si>
  <si>
    <t>Escarabajo gigante</t>
  </si>
  <si>
    <t>Aglae caerulea</t>
  </si>
  <si>
    <t>Eufriesea dressleri</t>
  </si>
  <si>
    <t>Eufriesea lucifera</t>
  </si>
  <si>
    <t>Abeja real, ala, guanota</t>
  </si>
  <si>
    <t>Melipona favosa</t>
  </si>
  <si>
    <t>Rabipintada, Cargabarro</t>
  </si>
  <si>
    <t>Charterginus zavattarii</t>
  </si>
  <si>
    <t>Zethus neotomitus</t>
  </si>
  <si>
    <t>Zethus restrepoicus</t>
  </si>
  <si>
    <t>Familia Fornicidae</t>
  </si>
  <si>
    <t>Clase Arachnida</t>
  </si>
  <si>
    <t>Tarántula</t>
  </si>
  <si>
    <t>Alacrán</t>
  </si>
  <si>
    <t xml:space="preserve">  Phyllum CHORDATA </t>
  </si>
  <si>
    <t>Clase CHONDRICHTHYES</t>
  </si>
  <si>
    <t>VU (Para el Caribe)</t>
  </si>
  <si>
    <t>Orden Rajiformes</t>
  </si>
  <si>
    <t>Raya, raya de río</t>
  </si>
  <si>
    <t>Pez peine, Pejepeine, Guacapá</t>
  </si>
  <si>
    <t>Pristis perotieti</t>
  </si>
  <si>
    <t>Pez sierra</t>
  </si>
  <si>
    <t>Clase ACTINOPTERYGII</t>
  </si>
  <si>
    <t>Guasa lagunar, Sapo lagunero</t>
  </si>
  <si>
    <t>Totumito, Bonito</t>
  </si>
  <si>
    <t>Vizcaína, Cachaca, Sardina</t>
  </si>
  <si>
    <t>Jetudo (Valle), Pataló (cuenca del Magdalena), Pataló hocicón (Santander),</t>
  </si>
  <si>
    <t>Besote, Jetón, Moreno, San Antonio</t>
  </si>
  <si>
    <t>Bocachico, pescado, chico de</t>
  </si>
  <si>
    <t>boca</t>
  </si>
  <si>
    <t>Pejebobo, Tiburon gato,Nodriza</t>
  </si>
  <si>
    <t>Boquiancho, Boquifarol</t>
  </si>
  <si>
    <t>Dorada, Picuda</t>
  </si>
  <si>
    <t>Orden Clupeiformes</t>
  </si>
  <si>
    <t>Familia Engraulidae</t>
  </si>
  <si>
    <t>Cetengraulis mysticetus</t>
  </si>
  <si>
    <t>Carduma, Agallona, Sardina</t>
  </si>
  <si>
    <t>Ninguno conocido para el área</t>
  </si>
  <si>
    <t>Ubidia magdalenensis</t>
  </si>
  <si>
    <t>Caballo</t>
  </si>
  <si>
    <t>Orden Ophidiiformes</t>
  </si>
  <si>
    <t>Familia Bythitidae</t>
  </si>
  <si>
    <t>Saccogaster melamomycter</t>
  </si>
  <si>
    <t>Pirarucú, Paiche</t>
  </si>
  <si>
    <t>Arawana, Arauana azul,</t>
  </si>
  <si>
    <t>Aroana</t>
  </si>
  <si>
    <t>Arawana</t>
  </si>
  <si>
    <t>Róbalo blanco, Róbalo carita larga, Róbalo</t>
  </si>
  <si>
    <t>Epinephelus itajara</t>
  </si>
  <si>
    <t>Cherna, Mero criollo</t>
  </si>
  <si>
    <t>"Masked hamlet"</t>
  </si>
  <si>
    <t>Myeteroperca cidi</t>
  </si>
  <si>
    <t>Pargo pluma, Doncella de</t>
  </si>
  <si>
    <t>pluma</t>
  </si>
  <si>
    <t>Lora, Loro guacamayo</t>
  </si>
  <si>
    <t>Plagioscion magdalenae</t>
  </si>
  <si>
    <t>Pácora, Corvina, Burra, Codvina, Curvinata, Puerca</t>
  </si>
  <si>
    <t>Emblemariopsis tayrona</t>
  </si>
  <si>
    <t>Priolepis robinsi</t>
  </si>
  <si>
    <t>Familia Ageneiosidae</t>
  </si>
  <si>
    <t>Ageneiosus caucanus</t>
  </si>
  <si>
    <t>Doncella, niña, gata, fría,</t>
  </si>
  <si>
    <t>señorita, barbul rollera</t>
  </si>
  <si>
    <t>Ageneiosus freiei</t>
  </si>
  <si>
    <t>Doncella</t>
  </si>
  <si>
    <t>Bagre, Chivo cabezón, Bagre</t>
  </si>
  <si>
    <t>cazón</t>
  </si>
  <si>
    <t>Bagre, Chivo mozo</t>
  </si>
  <si>
    <t>Cochliodon hondae</t>
  </si>
  <si>
    <t>Cucha, Corroncho, Coroncoro</t>
  </si>
  <si>
    <t>Valentón (Guaviare, Orinoquía), Plumita (Caquetá, Orinoquía), Lechero (Caquetá, Putumayo, Amazonas),</t>
  </si>
  <si>
    <t>Pirahiba (Amazonas)</t>
  </si>
  <si>
    <t>Brachyplatystoma flavicans</t>
  </si>
  <si>
    <t>Dorado (Orinoco, Amazonas, Caquetá, Guaviare), Plateado (Putumayo, Amazonas,</t>
  </si>
  <si>
    <t>Caquetá)</t>
  </si>
  <si>
    <t>Apuy (Guaviare), Manta negra, Camisa rayada (Amazonas, Caquetá), Siete babas (Putumayo), Rayado,</t>
  </si>
  <si>
    <t>Camiseta</t>
  </si>
  <si>
    <t>Brachyplatystoma vaillanti</t>
  </si>
  <si>
    <t>Blancopobre (Caquetá), Pirabutón (Amazonas, Caqueta, Putumayo), Capaz, Pujón (Guaviare), Piramutana (Amazonas), Capitán (Caquetá), Valentón (Inírida,</t>
  </si>
  <si>
    <t>Guayabero, Meta).</t>
  </si>
  <si>
    <t>Cetopsorhamdia picklei</t>
  </si>
  <si>
    <t>Duopalatinus malarmo</t>
  </si>
  <si>
    <t>Goslinia platynema</t>
  </si>
  <si>
    <t>Baboso (Amazonas, Putumayo, Caqueta,</t>
  </si>
  <si>
    <t>Guaviare), Saliboro (Caquetá), Garbanzo</t>
  </si>
  <si>
    <t>Paulicea luetkeni</t>
  </si>
  <si>
    <t>Saliboro, Amarillo (Guaviare, Caquetá, Amazonas), Peje Negro (Amazonas, Caquetá), Pejesapo (Caquetá), Pacamú (Amazonas), Jau, toro, toruno (Orinoco), Bagre Sapo</t>
  </si>
  <si>
    <t>(Caquetá), Tijereta (Guayabero)</t>
  </si>
  <si>
    <t>Mierderito, Bagre</t>
  </si>
  <si>
    <t>Pseudoplatystoma fasciatum (Cuenca Magdalena)</t>
  </si>
  <si>
    <t>Tigre, rayado (Meta), Bagre rayado, pintadillo (Caquetá), Pintado,</t>
  </si>
  <si>
    <t>pintadillo rayado (Amazonas, Putumayo y Guaviare),</t>
  </si>
  <si>
    <t>Pintadillo tigre (Magdalena) y Surubín (Amazonas)</t>
  </si>
  <si>
    <t>Pseudoplatystoma fasciatum (Cuenca Orinoquia y Amazonia)</t>
  </si>
  <si>
    <t>Tigre, rayado (Meta), Bagre rayado, pintadillo (Caquetá), Pintado, pintadillo rayado (Amazonas, Putumayo y Guaviare),</t>
  </si>
  <si>
    <t>Pintadillo tigre (Magdalena) y</t>
  </si>
  <si>
    <t>Surubín (Amazonas)</t>
  </si>
  <si>
    <t>Pintadillo tigre (Amazonas, Putumayo y Caqueta), Bagre (Amazonas), Bagre tigre (Caquetá),</t>
  </si>
  <si>
    <t>Tigre (Amazonas), Capararí (Amazonas).</t>
  </si>
  <si>
    <t>Bagre blanco, Blanquillo, Paletón, Gallego,</t>
  </si>
  <si>
    <t>Cucharo, Antioqueño</t>
  </si>
  <si>
    <t>Sorubim lima</t>
  </si>
  <si>
    <t>Blanquillo, Paletón</t>
  </si>
  <si>
    <t>Sorubimichthys planiceps</t>
  </si>
  <si>
    <t>Pejeleño</t>
  </si>
  <si>
    <t>Hippocampus arectus</t>
  </si>
  <si>
    <t>Caballito de mar</t>
  </si>
  <si>
    <t>Caballito de mar del Pacífico</t>
  </si>
  <si>
    <t>Caballito de mar hocico largo</t>
  </si>
  <si>
    <t>Clase AMPHIBIA</t>
  </si>
  <si>
    <t>Sapo picudo de Mesopotamia</t>
  </si>
  <si>
    <t>Sapo picudo de Trueb</t>
  </si>
  <si>
    <t>Rana saltona de Villavicencio</t>
  </si>
  <si>
    <t>Rana saltona anòmala</t>
  </si>
  <si>
    <t>Falsa rana marsupial de</t>
  </si>
  <si>
    <t>Boyacà</t>
  </si>
  <si>
    <t>Familia Leptodactylidae</t>
  </si>
  <si>
    <t>Eleutherodactylus mnionaetes</t>
  </si>
  <si>
    <t>Rana de lluvia de Ruiz</t>
  </si>
  <si>
    <t>Rana de lluvia "de ojos rojos y</t>
  </si>
  <si>
    <t>amarillos"</t>
  </si>
  <si>
    <t>Rana de lluvia</t>
  </si>
  <si>
    <t>gargantimanchada</t>
  </si>
  <si>
    <t>Clase REPTILIA</t>
  </si>
  <si>
    <t>Caimán negro, jacaré assu, jacaré negro</t>
  </si>
  <si>
    <t>Cocodrilo americano, cocodrilo, lagarto,</t>
  </si>
  <si>
    <t>caiman de aguja, caimán del Magdalena</t>
  </si>
  <si>
    <t>Cocodrilo del Orinoco, caimán del Orinoco,</t>
  </si>
  <si>
    <t>caimán llanero</t>
  </si>
  <si>
    <t>Orden Sauria</t>
  </si>
  <si>
    <t>Familia Gekkonidae</t>
  </si>
  <si>
    <t>Screeching lizard</t>
  </si>
  <si>
    <t>Orden Testudinata</t>
  </si>
  <si>
    <t>Phrynops dahli</t>
  </si>
  <si>
    <t>Carranchina, cuello torcido,</t>
  </si>
  <si>
    <t>cabeza al lado, nunca palmera</t>
  </si>
  <si>
    <t>Phrynops rufipes</t>
  </si>
  <si>
    <t>Uwi-oui, tortuga roja</t>
  </si>
  <si>
    <t>Gogo, caguama, cabezona,</t>
  </si>
  <si>
    <t>parape</t>
  </si>
  <si>
    <t>Chelonia agassizii</t>
  </si>
  <si>
    <t>Caguama, tortuga prieta,</t>
  </si>
  <si>
    <t>tortuga negra</t>
  </si>
  <si>
    <t>Tortuga, tortuga verde, tortuga blanca,</t>
  </si>
  <si>
    <t>moro, yauc, sawairn</t>
  </si>
  <si>
    <t>Carey, tortuga carey, kurira</t>
  </si>
  <si>
    <t>Caguama, tortuga amarilla, cabezote, aitppise</t>
  </si>
  <si>
    <t>Cardón, cardona, tortuga canal, caná, cachepa, tortuga bufeadora, galápago,</t>
  </si>
  <si>
    <t>bagra, guascama, barriguda, cachep, jachep</t>
  </si>
  <si>
    <t>Trachemys scripta ca. ornata</t>
  </si>
  <si>
    <t>Tapaculo, cabeza de trozo</t>
  </si>
  <si>
    <t>Swanka, swanká</t>
  </si>
  <si>
    <t>Pelomedusidae</t>
  </si>
  <si>
    <t>Chipire, chipiro, chimpire, chimpiro</t>
  </si>
  <si>
    <t>Podocnemis expansa (Orinoquía)</t>
  </si>
  <si>
    <t>Podocnemis expansa (Amazonia)</t>
  </si>
  <si>
    <t>Tortuga, tortuga de río</t>
  </si>
  <si>
    <t>Podocnemis unifilis (Orinoquía)</t>
  </si>
  <si>
    <t>Terecay, terecaya, taricaya,</t>
  </si>
  <si>
    <t>capitarí</t>
  </si>
  <si>
    <t>Podocnemis unifilis (Amazonia)</t>
  </si>
  <si>
    <t>Terecay, terecaya, taricaya, capitarí</t>
  </si>
  <si>
    <t>Testudinidae</t>
  </si>
  <si>
    <t>Geochelone carbonaria</t>
  </si>
  <si>
    <t>Morrocoy, morocoyo</t>
  </si>
  <si>
    <t>Geochelone denticulata</t>
  </si>
  <si>
    <t>(Orinoquia, Escudo Guayanés)</t>
  </si>
  <si>
    <t>Morrocoy, morrocoyo, motelo,</t>
  </si>
  <si>
    <t>jabuti, cágado</t>
  </si>
  <si>
    <t>Geochelone denticulata (Amazonia)</t>
  </si>
  <si>
    <t>Clase AVES</t>
  </si>
  <si>
    <t>Crypturellus colombianus</t>
  </si>
  <si>
    <t>Tinamú colombiano</t>
  </si>
  <si>
    <t>Crypturellus saltuarius</t>
  </si>
  <si>
    <t>Tinamú del Magdalena</t>
  </si>
  <si>
    <t>Orden Procellariformes</t>
  </si>
  <si>
    <t>Familia Procellaridae</t>
  </si>
  <si>
    <t>Pterodroma phaeopygia</t>
  </si>
  <si>
    <t>Petrel ecuatoriano, petrel lomioscuro</t>
  </si>
  <si>
    <t>Orden Ciconiformes</t>
  </si>
  <si>
    <t>Familia Anhimidae</t>
  </si>
  <si>
    <t>Chauna chavarria</t>
  </si>
  <si>
    <t>Harpyhaliaetus solitarius</t>
  </si>
  <si>
    <t>Oroaetus isidori</t>
  </si>
  <si>
    <t>Ortalis erythroptera</t>
  </si>
  <si>
    <t>Guacharaca</t>
  </si>
  <si>
    <t>Pavón Colombiano</t>
  </si>
  <si>
    <t>Odontophorus atrifrons</t>
  </si>
  <si>
    <t>Perdiz Carinegra</t>
  </si>
  <si>
    <t>Aramides wolfi</t>
  </si>
  <si>
    <t>Chilacoa Café</t>
  </si>
  <si>
    <t>Gallinula melanops</t>
  </si>
  <si>
    <t>Creagus furcatus</t>
  </si>
  <si>
    <t>Ara ambigua</t>
  </si>
  <si>
    <t>Touit stictoptera</t>
  </si>
  <si>
    <t>Pionopsitta pyrilia</t>
  </si>
  <si>
    <t>Cotorra Cariamarilla</t>
  </si>
  <si>
    <t>Cotorra</t>
  </si>
  <si>
    <t>Familia Apodidae</t>
  </si>
  <si>
    <t>Cypseloides lemosi</t>
  </si>
  <si>
    <t>Vencejo Pechiblanco</t>
  </si>
  <si>
    <t>Colibrí Cabecicastaño</t>
  </si>
  <si>
    <t>Coeligena prunellei</t>
  </si>
  <si>
    <t>Inca Negro</t>
  </si>
  <si>
    <t>Metallura iracunda</t>
  </si>
  <si>
    <t>Metalura de Perijá</t>
  </si>
  <si>
    <t>Acestrura bombus</t>
  </si>
  <si>
    <t>Pequeño Zumbador</t>
  </si>
  <si>
    <t>Melanerpes chrysauchen</t>
  </si>
  <si>
    <t>Carpintero Enmascarado</t>
  </si>
  <si>
    <t>Synallaxis fuscorufa</t>
  </si>
  <si>
    <t>Rastrojero Serrano</t>
  </si>
  <si>
    <t>Dysithamnus</t>
  </si>
  <si>
    <t>Familia Formicariidae</t>
  </si>
  <si>
    <t>Grallaria occidentalis</t>
  </si>
  <si>
    <t>Grallaricula lineifrons</t>
  </si>
  <si>
    <t>Tororoi Medialuna</t>
  </si>
  <si>
    <t>Tapaculos Cejiblanco</t>
  </si>
  <si>
    <t>Muscisaxicola maculitostris</t>
  </si>
  <si>
    <t>Pipreola chlorolepidota</t>
  </si>
  <si>
    <t>Frutero Pigmeo</t>
  </si>
  <si>
    <t>Piha Antioqueña</t>
  </si>
  <si>
    <t>Verderón Chocoano</t>
  </si>
  <si>
    <t>Verderón de San Andrés</t>
  </si>
  <si>
    <t>Sporophila insulata</t>
  </si>
  <si>
    <t>Espiguero Tumaqueño</t>
  </si>
  <si>
    <t>Oreothraupis arremonops</t>
  </si>
  <si>
    <t>Gorrión Tangarino</t>
  </si>
  <si>
    <t>Carduelis cucullatus</t>
  </si>
  <si>
    <t>Clase MAMMALIA</t>
  </si>
  <si>
    <t>Familia Marmosidae</t>
  </si>
  <si>
    <t>Orden Xenarthra</t>
  </si>
  <si>
    <t>Armadillo Gigante</t>
  </si>
  <si>
    <t>Myrmecophaga tridactila artata</t>
  </si>
  <si>
    <t>Oso Hormiguero Palmero</t>
  </si>
  <si>
    <t>Familia Cebidae</t>
  </si>
  <si>
    <t>Tití Gris</t>
  </si>
  <si>
    <t>Tití Cabeciblanco</t>
  </si>
  <si>
    <t>Mico de Noche Llanero</t>
  </si>
  <si>
    <t>Mico de Noche Chocoano</t>
  </si>
  <si>
    <t>Mico de Noche Andino</t>
  </si>
  <si>
    <t>Pseudalopex culpaeus</t>
  </si>
  <si>
    <t>Nutria, Lobito de Río</t>
  </si>
  <si>
    <t>Perro de agua, Lobón</t>
  </si>
  <si>
    <t>Jaguar, Tigre real, Tigre</t>
  </si>
  <si>
    <t>mariposo</t>
  </si>
  <si>
    <t>Ballena Jorobada, Yubarta</t>
  </si>
  <si>
    <t>Sotalia fluviatilis guianensis</t>
  </si>
  <si>
    <t>Tonina, Bufeo, Delfín Gris</t>
  </si>
  <si>
    <t>Sotalia fluviatilis fluviatilis</t>
  </si>
  <si>
    <t>Cachalote, Ballenato, Ballena</t>
  </si>
  <si>
    <t>Familia Platanistidae</t>
  </si>
  <si>
    <t>Inia geoffrensis geoffrensis</t>
  </si>
  <si>
    <t>Bufeo colorado, Delfín Rosado</t>
  </si>
  <si>
    <t>Inia geoffrensis humboldtiana</t>
  </si>
  <si>
    <t>Manatí Amazónico, Vaca</t>
  </si>
  <si>
    <t>Marina</t>
  </si>
  <si>
    <t>Trichechus manatus manatus</t>
  </si>
  <si>
    <t>Manatí del Caribe, Manatí de las Antillas</t>
  </si>
  <si>
    <t>Danta del Chocó, Danta</t>
  </si>
  <si>
    <t>centroamericana</t>
  </si>
  <si>
    <t>Venado sabanero, Venado</t>
  </si>
  <si>
    <t>cola blanca</t>
  </si>
  <si>
    <t>Familia Dynomyidae</t>
  </si>
  <si>
    <t>Guagua Loba</t>
  </si>
  <si>
    <t>Servicios Total</t>
  </si>
  <si>
    <t xml:space="preserve">Variables </t>
  </si>
  <si>
    <t xml:space="preserve">Servicios de regulación </t>
  </si>
  <si>
    <t>3 Servicios Culturales</t>
  </si>
  <si>
    <t>Servicios de provisionamiento</t>
  </si>
  <si>
    <t>1.1 Plantas para combustible y energía</t>
  </si>
  <si>
    <t>2.1 Habitat para especies</t>
  </si>
  <si>
    <t>3.1 Ecoturismo</t>
  </si>
  <si>
    <t>1.2 Recursos ornamentales</t>
  </si>
  <si>
    <t>2.2 Amortiguación de perturbaciones</t>
  </si>
  <si>
    <t>3.2 Conocimiento cientifico</t>
  </si>
  <si>
    <t>1.3 Alimento por pesca</t>
  </si>
  <si>
    <t>2.3 Prevención y reducción de riesgos</t>
  </si>
  <si>
    <t>3.3 Educación ambiental</t>
  </si>
  <si>
    <t>1.4 Alimento por agricultura</t>
  </si>
  <si>
    <t>2.4 Purificación del aire</t>
  </si>
  <si>
    <t>3.4 Turismo</t>
  </si>
  <si>
    <t>1.5 Alimento por gandería</t>
  </si>
  <si>
    <t>2.5 Depuración del agua</t>
  </si>
  <si>
    <t>3.5 Valor de existencia</t>
  </si>
  <si>
    <t>1.6 Recursos medicinales y cosméticos</t>
  </si>
  <si>
    <t>2.6 Control de la erosión</t>
  </si>
  <si>
    <t>3.6 Valores sagrados</t>
  </si>
  <si>
    <t>1.7 Provisión de agua</t>
  </si>
  <si>
    <t>2.8 Regulación Hídrica</t>
  </si>
  <si>
    <t>2.7 Regulación climática</t>
  </si>
  <si>
    <t>3.7 Valores Espirituales</t>
  </si>
  <si>
    <t>1.8 Medio de comunicación y transporte</t>
  </si>
  <si>
    <t>3.8 Valores estéticos</t>
  </si>
  <si>
    <t>1.9 Productos forestales maderables</t>
  </si>
  <si>
    <t>2.9 Fijación y almacenamiento de carbono</t>
  </si>
  <si>
    <t>3.9 Conocimiento ecológico local</t>
  </si>
  <si>
    <t>1.10 Productos forestales no maderables</t>
  </si>
  <si>
    <t>otro</t>
  </si>
  <si>
    <t>3.10 Identidad cultural y sentido de pertenencia</t>
  </si>
  <si>
    <t>3.11 Actividades recreativas.</t>
  </si>
  <si>
    <t>Hábitat para especies</t>
  </si>
  <si>
    <t>Amortiguación de perturbaciones</t>
  </si>
  <si>
    <t>Purificación del aire</t>
  </si>
  <si>
    <t>Depuración del agua</t>
  </si>
  <si>
    <t>Control de la erosión</t>
  </si>
  <si>
    <t>Fertilidad del suelo</t>
  </si>
  <si>
    <t>Regulación climática</t>
  </si>
  <si>
    <t>Regulación hídrica</t>
  </si>
  <si>
    <t>Polinización</t>
  </si>
  <si>
    <t>Control biológico</t>
  </si>
  <si>
    <t>Prevención y reducción de riesgos</t>
  </si>
  <si>
    <t>Fijación y almacenamiento de carbono</t>
  </si>
  <si>
    <t>4. otro</t>
  </si>
  <si>
    <t>Asignación de valores cuantitativos a los bienes y servicios proporcionados por recursos naturales, independientemente de si existen o no precios de mercado que ayuden a hacerlo (Barbier, Acreman, &amp; Knowler, 1997).</t>
  </si>
  <si>
    <t>Valoración Económica Ambiental</t>
  </si>
  <si>
    <t xml:space="preserve">El valor procedente de la satisfacción individual obtenida por una persona al obtener utilidad de los ecosistemas. Es una expresión monetaria de los beneficios que los ecosistemas generan a la sociedad. Este concepto incluye el valor monetario asociado con el uso real e in situ de un servicio de los ecosistemas (valor de uso) y el valor derivado de la satisfacción de conocer que una especie o ecosistema existe o de que generaciones futuras puedan disfrutar de cualquiera de los servicios de los ecosistemas (valor de no uso) (Martín-López, y otros, 2012). </t>
  </si>
  <si>
    <t>Valor Económico Total</t>
  </si>
  <si>
    <t xml:space="preserve">Valor derivado del uso actual de un bien o servicio. Los usos pueden ser directos o indirectos, como por ejemplo ver un programa sobre ballenas en la televisión permite obtener un valor de uso indirecto de estos animales (Ecosystem Valuation, 2005). </t>
  </si>
  <si>
    <t>Valor de uso</t>
  </si>
  <si>
    <t xml:space="preserve">Refleja el valor que se obtiene de disfrutar de funciones ecológicas que se usan de forma indirecta. Este valor se refiere a los beneficios que no son exclusivos de un individuo en particular, sino que se extienden hacia otros individuos de la sociedad. Se relacionan usualmente con características de baja exclusión y rivalidad en su consumo (MINAM, 2015) </t>
  </si>
  <si>
    <t>Valor de uso indirecto</t>
  </si>
  <si>
    <t xml:space="preserve">Refleja el valor del disfrute o aprovechamiento directo de los bienes o servicios ecosistémicos o ambientales (Azqueta, 2002). </t>
  </si>
  <si>
    <t>Valor de uso directo</t>
  </si>
  <si>
    <t>Hace referencia al costo de restaurar y en devolver a su estado original el sistema ambiental que ha sido alterado, como una aproximación del valor que se le otorga a ese bien ambiental. Es decir, una vez que se ha producido o estimado un daño o efecto ambiental, se estima cómo podría volverse al estado inicial y el costo que ello implica. Cuando la reposición se ha realizado se considera que un atributo ambiental vale, al menos, lo que costó reponerlo a su situación original (Osorio &amp; Correa, 2004).</t>
  </si>
  <si>
    <t>Valor de reposición</t>
  </si>
  <si>
    <t>Valores que no están asociados con un uso actual ni opcional de un bien o servicio (Ecosystem Valuation, 2005).</t>
  </si>
  <si>
    <t>Valor de no uso</t>
  </si>
  <si>
    <t>Es un cuerpo natural compuesto de sólidos (minerales y materia orgánica), líquidos y gases que ocurre en la superficie de la tierra, ocupa un espacio y se caracteriza o porque tiene horizontes o capas que se diferencian del material inicial como resultado de las adiciones, pérdidas, traslocaciones y transformaciones de energía y materia o porque es capaz de soportar plantas arraigadas en un ambiente natural (Soil Survey Staff, 1999)</t>
  </si>
  <si>
    <t>Los servicios ecosistémicos de acuerdo con lo definido en la política Nacional de Biodiversidad y sus servicios ecosistémicos, son: “los beneficios directos e indirectos que la humanidad recibe de la biodiversidad y que son el resultado de la interacción entre los diferentes componentes, estructura y funciones que estructuran la biodiversidad” (Ministerio de Ambiente y Desarrollo Sostenible, 2012).</t>
  </si>
  <si>
    <t>Servicios ecosistémicos</t>
  </si>
  <si>
    <t>De acuerdo con la Terminología sobre Gestión del Riesgo de Desastres y Fenómenos Amenazantes, una sequía es “Falta o escasez temporal de agua en una región por comparación de las condiciones habituales dentro de la disponibilidad hídrica de los suelos. Una sequía es un período de tiempo inusualmente seco que persiste el tiempo suficiente como para causar problemas ambientales y/o económicos y/o sociales” (Comité Nacional para el Conocimiento del Riesgo-CNCRD, 2017).</t>
  </si>
  <si>
    <t>Sequias</t>
  </si>
  <si>
    <t>Es una actividad intencional que inicia o acelera la recuperación de un ecosistema nativo con respecto a su salud, integridad y sustentabilidad. Es decir, es un proceso que ayuda al restablecimiento de un ecosistema que se ha degradado, dañado o destruido (SER, 2004).</t>
  </si>
  <si>
    <t>Restauración ecológica</t>
  </si>
  <si>
    <t>Aguas superficiales, subterráneas, meteóricas y marinas (Decreto 3930, 2010).</t>
  </si>
  <si>
    <t>Las pérdidas son las afectaciones que inciden sobre la calidad o la cantidad de los servicios ambientales, cuyos niveles y flujos de producción y de productividad disminuyen, se encarecen o se modifican.</t>
  </si>
  <si>
    <t>Pérdida ambiental</t>
  </si>
  <si>
    <t>El Servicio Geológico Colombiano (SGC) define los movimientos en masa como todos aquellos movimientos que se presentan ladera abajo de una masa de roca, detritos o tierras por efectos de gravedad u otros factores detonantes o contribuyentes. El Departamento Nacional de Planeación resalta que estos eventos se incrementan por cambios en el uso del suelo, lluvias intensas de corta duración o prolongadas, y por intervenciones antrópicas. (DNP, 2018).</t>
  </si>
  <si>
    <t>Movimientos masa</t>
  </si>
  <si>
    <t>La inundación se define como la acumulación temporal de agua fuera de los cauces y áreas de reserva hídrica de las redes de drenaje (naturales y construidas). Se presentan debido a que los cauces de escorrentía superan la capacidad de retención e infiltración del suelo y/o la capacidad de transporte de los canales. Las inundaciones son eventos propios y periódicos de la dinámica natural de las cuencas hidrográficas (Comité Nacional para el Conocimiento del Riesgo-CNCRD, 2017 (UNGRD, 2018)).</t>
  </si>
  <si>
    <t>Inundaciones</t>
  </si>
  <si>
    <t>Los incendios, pueden ser producidos por fuego causado de forma natural y ser parte de la dinámica del sistema en algunos bosques o por causa del ser humano y se generan cuando concurren tres elementos: combustible, calor y oxígeno; aumentan su frecuencia e intensidad por las altas temperaturas en épocas de verano y con mayor intensidad cuando hay presencia del fenómeno de El Niño  (SDPAD, 2002).</t>
  </si>
  <si>
    <t>Incendios forestales</t>
  </si>
  <si>
    <t>Es el conjunto de especies presentes en un lugar o área dada. El objeto del estudio de la vegetación son las comunidades vegetales, su estructura y composición florística (Hernández, 2000).</t>
  </si>
  <si>
    <t>Se denomina al conjunto de organismos vivos de especies animales terrestres y acuáticas, que no han sido objeto de domesticación, mejoramiento genético, cría regular o que han regresado a su estado salvaje (Ley 611, 2000).</t>
  </si>
  <si>
    <t>Comunidad de seres vivos que interactúan entre sí y con el ambiente físico donde habitan, para efectos de esta guía se tendrán en cuenta solo los ecosistemas continentales de Colombia.</t>
  </si>
  <si>
    <t>Resultado que se desencadena de la manifestación de uno o varios eventos naturales o antropogénicos no intencionales que, al encontrar condiciones propicias de vulnerabilidad en las personas, los bienes, la infraestructura, los medios de subsistencia, la prestación de servicios o los recursos ambientales, causa daños o pérdidas humanas, materiales, económicas o ambientales, generando una alteración intensa, grave y extendida en las condiciones normales de funcionamiento de la sociedad (Ley 1523, 2012).</t>
  </si>
  <si>
    <t>Desastre</t>
  </si>
  <si>
    <t>La producción de hidrocarburos y sus subproductos requiere la ocupación de grandes extensiones de tierra, así como también la instalación de redes para el transporte de estos fluidos (crudos o procesados) (Serrano, Torrado, &amp; Pérez, 2013). Los derrames de petrolero ocurren por un manejo rutinario negligente (goteo de las tuberías y otra infraestructura, corrosión de la infraestructura), por accidentes y por atentados. Aunque los segundos tienen mayor impacto por su magnitud, los primeros constituyen una fuente de contaminación permanente (Bravo, 2007).</t>
  </si>
  <si>
    <t>Derrames de hidrocarburos</t>
  </si>
  <si>
    <t>Afectación que destruye, reduce o altera la cantidad o la calidad de los acervos ambientales, así como de los bienes construidos para aprovechar el capital natural (CEPAL, 2014). El daño ocurre durante o inmediatamente después del desastre y se cuantifica en unidades físicas (WBG, 2010).</t>
  </si>
  <si>
    <t>Daño ambiental</t>
  </si>
  <si>
    <t>Es la cobertura biofísica que cubre la superficie de la tierra, describe la vegetación, los elementos antrópicos existentes sobre la tierra y otras superficies terrestres como afloramientos rocosos y cuerpos de agua (IDEAM, 2019).</t>
  </si>
  <si>
    <t>Cobertura vegetal</t>
  </si>
  <si>
    <t>Un evento de avenida torrencial se caracteriza por un flujo muy rápido a extremadamente rápido de detritos saturados, no plásticos, que transcurre principalmente confinado a lo largo de un canal o cauce con pendiente pronunciada. Es uno de los movimientos en masa más peligrosos debido a sus características de ocurrencia súbita, altas velocidades y grandes distancias de viaje (Comité Nacional para el Conocimiento del Riesgo-CNCRD, 2017 (UNGRD, 2018)).</t>
  </si>
  <si>
    <t>Avenidas torrenciales</t>
  </si>
  <si>
    <t>Fluido que forma la atmósfera de la Tierra, constituido por una mezcla gaseosa cuya composición normal es de por lo menos 20% de oxígeno, 77% de nitrógeno y proporciones variables de gases inertes y vapor de agua en relación volumétrica (Decreto 610, 2010).</t>
  </si>
  <si>
    <t>Es todo efecto o impacto negativo producido en el ambiente (Wathern, 1988), por lo tanto, se puede inferir que esta afectación implica efectos adversos sobre los ecosistemas, el clima, los recursos hídricos y los suelos de las áreas afectadas por un desastre. Estas afectaciones o impactos ambientales deben considerarse en el proceso de evaluación de los diversos aspectos biofísicos.</t>
  </si>
  <si>
    <t>Afectación ambiental</t>
  </si>
  <si>
    <t>Definición</t>
  </si>
  <si>
    <t>Concepto</t>
  </si>
  <si>
    <t>DEFINICIONES</t>
  </si>
  <si>
    <t>Descripción del evento</t>
  </si>
  <si>
    <t>Profesional encargado de aplicar la metodología EDANA-C</t>
  </si>
  <si>
    <t>Fecha en la que se realiza la visita al área afectada</t>
  </si>
  <si>
    <t>Autoridad Ambiental a cargo del territorio donde se presenta el evento</t>
  </si>
  <si>
    <t>Día en el que se presento el evento</t>
  </si>
  <si>
    <t>De acuerdo al documento Impactos de los Eventos Recurrentes y sus Causas en Colombia (UNGRD, 2018), los eventos de incendio de la cobertura vegetal, movimientos en masa, avenida torrencial, inundación y sequías, son los más recurrentes en el país, por ende, son eventos priorizados para la primera versión de esta metodología, sin embargo, se tienen en cuenta los derrames de hidrocarburos y lahares.</t>
  </si>
  <si>
    <t>La longitud y la latitud (o cualquier otra indicación pertinente de las coordinadas geográficas) del área afectada por el evento.</t>
  </si>
  <si>
    <t>Describe los factores que causaron el evento, se debe definir si las causas son antropicas o naturales</t>
  </si>
  <si>
    <t>Se refiere al estado del evento en el momento de realizar la inspección: Activo, en seguimiento o inactivo</t>
  </si>
  <si>
    <t>Categoría del área donde se ubica el territorio afectado</t>
  </si>
  <si>
    <t>Información del área afectada</t>
  </si>
  <si>
    <t>Línea base</t>
  </si>
  <si>
    <t>Previamente el equipo EDANA-C debe generar un documento que permita identificar estudios, informes de seguimiento y demás fuentes de información generados por la Corporación y/o de otras entidades, indicando como mínimo: Formato de insumo (digital, en físico, cartográfico, texto), año, lugar o persona donde reposa la información y una breve descripción del insumo, este documento debe ser actualizado conforme se generen conocimientos del área, este documento será consultado en el momento de aplicar la metodología, para realizar una análisis de la información base del área afectada por un desastre.
La información base necesaria para la aplicación de la EDANA-C, corresponde a:
-Área total afectada 
-Área de importancia ambiental 
-Tipo de Ecosistemas
-Cobertura vegetal
-Fauna y Flora (endémica o amenazada)
-Recurso hídrico
-Suelos (Clases agrológicas)</t>
  </si>
  <si>
    <t>Diagnóstico del área afectada</t>
  </si>
  <si>
    <t>En base a la información obtenida en el análisis pre-desastre y teniendo ya cierto conocimiento de la escala y el alcance de la catástrofe, se debe intentar mapear la situación para identificar áreas de riesgo y empezar a identificar posibles peligros en cada una. Los pasos a seguir incluyen: 
1.	Obtener o crear un mapa del área usando la información disponible, imágenes de satélite, conocimientos locales, etc.
2.	Establecer el área de importancia ambiental afectada por el desastre
3.	Identificar los servicios provistos por el medio ambiente
4.	Identificar la cobertura vegetal afectada
5.	Identificar el o los ecosistemas afectados
6.	Identificar especies de flora y fauna endémicas o en categoría de amenaza
7.	Determinar la clase agrológica afectada por el evento
8.	Identificar las fuentes hídricas presentes dentro de la zona afectada por el evento 
9.	Determinar si se afecta la calidad del aíre</t>
  </si>
  <si>
    <t>Categorización del daño</t>
  </si>
  <si>
    <t>Área de ecosistemas que se encuentran en la zona de importancia ambiental. Para determinar el tipo de ecosistema se tendrá en cuenta el Mapa de ecosistemas continentales, costeros y marinos de Colombia 2017.</t>
  </si>
  <si>
    <t>Coberturas vegetales de acuerdo a la metodología Corine land cove</t>
  </si>
  <si>
    <t>Se refiere a las especies de fauna afectadas por un desastre, para esto se deben tener en cuenta los estudios de fauna de la zona y los mapas de distribución de especies endémicas y amenazadas</t>
  </si>
  <si>
    <t>La tierra se distribuye, de acuerdo a su capacidad de uso, en ocho clases: Clase agrológica I, Clase agrológica II, Clase agrológica III, Clase agrológica IV, Clase agrológica V, Clase agrológica VI, Clase agrológica VII y Clase agrológica VIII.</t>
  </si>
  <si>
    <t>Estimación de perdidas</t>
  </si>
  <si>
    <t>Servicios de regulación</t>
  </si>
  <si>
    <t>Son los beneficios resultantes de la (auto) regulación de los procesos ecosistémicos, tales como:
-Hábitat para especies
-Amortiguación de perturbaciones
-Prevención y reducción de riesgos
-Purificación del aire
-Depuración del agua
-Control de la erosión
-Regulación climática
-Regulación Hídrica
-Fijación y almacenamiento de carbono
-Polinización
-Control biológico
-Fertilidad del suelo</t>
  </si>
  <si>
    <t>Estimación económica de las perdidas</t>
  </si>
  <si>
    <t>La valoración económica para restaurar los bienes y servicios ecosistémicos se lleva a cabo debido a que la reconstrucción del medio ambiente es imprescindible por necesidades ecológicas.</t>
  </si>
  <si>
    <t>Necesidades ambientales</t>
  </si>
  <si>
    <t>Análisis de necesidades ambientales</t>
  </si>
  <si>
    <t>Las necesidades de restauración del medio ambiente se pueden clasificar en las siguientes categorías:
-Restauración de elementos físicos del área afectada
-Restauración del acceso a los servicios ecosistémicos
-Reducción de los riesgos y amenazas naturales</t>
  </si>
  <si>
    <t>Baja presencia de afectaciones</t>
  </si>
  <si>
    <t>Especies Amenazadas</t>
  </si>
  <si>
    <t xml:space="preserve">Especies  endemicas </t>
  </si>
  <si>
    <t>Especies Nativa</t>
  </si>
  <si>
    <t>No presenta AIA</t>
  </si>
  <si>
    <t>No se presentan</t>
  </si>
  <si>
    <t>Especie Nativa</t>
  </si>
  <si>
    <t>No se presenta</t>
  </si>
  <si>
    <t>Servicio Ecosistemico</t>
  </si>
  <si>
    <t>Cuerpos de agua</t>
  </si>
  <si>
    <t>Recuperación ecológica</t>
  </si>
  <si>
    <t>Necesidades Ambientales</t>
  </si>
  <si>
    <t>Cuenca Alta - Drenaje Doble</t>
  </si>
  <si>
    <t>Cuenca Alta - Drenaje Sencillo Permanente</t>
  </si>
  <si>
    <t>Cuenca Alta - Drenaje Sencillo Intermitente</t>
  </si>
  <si>
    <t>Cuenca Media - Drenaje Doble</t>
  </si>
  <si>
    <t>Cuenca Media -Drenaje Sencillo Permanente</t>
  </si>
  <si>
    <t>Cuenca Media -Drenaje Sencillo Intermitente</t>
  </si>
  <si>
    <t>Cuenca Baja - Drenajes Dobles</t>
  </si>
  <si>
    <t>Cuenca Baja - Drenajes Sencillos Permantentes</t>
  </si>
  <si>
    <t>Cuenca Baja - Drenajes Sencillos Intermitentes</t>
  </si>
  <si>
    <t>Recurso Hidrico</t>
  </si>
  <si>
    <t>Vigencia:  /2021</t>
  </si>
  <si>
    <t>Incendios</t>
  </si>
  <si>
    <t xml:space="preserve">Activo </t>
  </si>
  <si>
    <t>Inactivo</t>
  </si>
  <si>
    <t xml:space="preserve">Controlado </t>
  </si>
  <si>
    <t>Liquidado</t>
  </si>
  <si>
    <t>Especies exoticas</t>
  </si>
  <si>
    <t>Pantanos costeros</t>
  </si>
  <si>
    <t>Sedimentos expuestos en bajamar</t>
  </si>
  <si>
    <t>Zonas glaciares y nivales</t>
  </si>
  <si>
    <t>Zonas pantanosas</t>
  </si>
  <si>
    <t>INCLUYE</t>
  </si>
  <si>
    <t xml:space="preserve">NO INCLUYE </t>
  </si>
  <si>
    <t>Tejido urbano continuo</t>
  </si>
  <si>
    <t>Son espacios conformados por edificaciones y los espacios adyacentes a la infraestructura edificada. Las edificaciones, vías y superficies cubiertas artificialmente cubren más de 80% de la superficie del terreno. La vegetación y el suelo desnudo representan una baja proporción del área del tejido urbano. La superficie de la unidad debe ser superior a cinco hectáreas.</t>
  </si>
  <si>
    <t>Centro de aglomeraciones y centros históricos
• Zonas de habitación periféricas
• Parqueaderos y áreas cubiertas por asfalto o cemento
• Casas individuales y de jardín
• Red de carreteras, con ancho de la vía inferior a 50 m
• Áreas deportivas, pequeños parques y zonas peatonales con tamaño inferior a 5 ha
• Áreas verdes urbanas (parques y prados) cuando representan menos del 20% del área de la unidad
• Edificaciones de servicios públicos (escuelas, hospitales), mercados o industrias, con sus infraestructuras
asociadas (parqueaderos, infraestructuras de comunicación, áreas asfaltadas y verdes) con tamaño inferior
a 5 ha
• Escombreras y vertederos con área inferior a 5 ha
• Cementerios con vegetación o sin vegetación con un área inferior a 5 ha
• Infraestructura vacacional y recreativa con su red vial, edificios y áreas de recreación, si el tamaño es
inferior a 5 ha y si está conectado al ‘tejido urbano continuo’.</t>
  </si>
  <si>
    <t>Áreas verdes urbanas que representan más de 20% del área del polígono 􀁴1.4.1.
• Instalaciones de servicios públicos (escuelas, hospitales), mercados o industria, con sus infraestructuras
asociadas (parqueaderos, infraestructuras de comunicación, áreas asfaltadas y verdes) de un tamaño
superior a 5 ha 􀁴1.2.1. / 1.2.3. / 1.2.4.
• Áreas deportivas, pequeños parques y zonas peatonales con tamaño superior a 5 ha 􀁴 1.4.1. / 1.4.2.
• Red de carreteras, con ancho de la vía superior a 50 m 􀁴1.2.2.
• Escombreras y vertederos con tamaño superior a 5 ha 􀁴1.3.2.
• Cementerios con tamaño superior a 5 ha 􀁴1.4.1.</t>
  </si>
  <si>
    <t>Tejido urbano discontinuo</t>
  </si>
  <si>
    <t>Son espacios conformados por edificaciones y zonas verdes. Las edificaciones, vías e
infraestructura construida cubren la superficie del terreno de manera dispersa y
discontinua, ya que el resto del área está cubierta por vegetación. Esta unidad puede
presentar dificultad para su delimitación cuando otras coberturas de tipo natural y
seminatural se mezclan con áreas clasificadas como zonas urbanas.</t>
  </si>
  <si>
    <t>Casas individuales, con jardín y espacios verdes
• Manzanas menos densas con espacios verdes al interior
• Parqueaderos y áreas cubiertas por asfalto o cemento
• Red de carreteras, con ancho de la vía menor a 50 m
• Áreas deportivas, pequeños parques y zonas peatonales menores a 5 ha
• Áreas verdes urbanas (parques y prados) cuando representan hasta el 20% del área de la unidad delimitada
• Instalaciones de servicios públicos (escuelas, hospitales), mercados o industrias, con sus infraestructuras asociadas (parqueaderos, infraestructuras de comunicación, áreas asfaltadas y verdes) con área menor a 5 ha
• Escombreras y vertederos con área menor 5 ha
• Cementerios con vegetación o sin vegetación con área menor a 5 ha
• Infraestructuras vacacionales y recreativas con sus redes viales, edificios y áreas de recreación, con área menor a 5 ha y si está conectada al centro poblado.</t>
  </si>
  <si>
    <t>• Áreas verdes urbanas con área mayor o igual a 25 ha􀁴1.4.1.
• Áreas deportivas, pequeños parques y zonas peatonales con área superior a 5 ha􀁴1.4.1. / 1.4.2.
• Instalaciones de servicios públicos (escuelas, hospitales), mercados o industrias, con su infraestructura
asociada (parqueaderos, infraestructuras de comunicación, áreas asfaltadas y verdes) con área superior a 5 ha 􀁴1.2.1. / 1.2.3. / 1.2.4.
• Red de carreteras con ancho de la vía mayor o igual a 50 m 􀁴1.2.2.
• Escombreras y vertederos con área mayor o igual a 5 ha􀁴1.3.2.
• Cementerios con área mayor o igual a 5 ha 􀁴1.4.1.</t>
  </si>
  <si>
    <t>Construcciones Rurales</t>
  </si>
  <si>
    <t>Zonas industriales o comerciales</t>
  </si>
  <si>
    <t>Son las áreas cubiertas por infraestructura artificial (terrenos cimentados, alquitranados, asfaltados o estabilizados), sin presencia de áreas verdes dominantes, las cuales se utilizan también para actividades comerciales o industriales.</t>
  </si>
  <si>
    <t>Red de vías asociada con la infraestructura, los parqueaderos y las áreas de almacenamiento
• Escombreras con área menor a 5 ha
• Infraestructura de investigación y desarrollo
• Edificios de seguridad pública (estación de bomberos, defensa civil), penal y de justicia (cárcel, estación de policía)
• Instalaciones hospitalarias, centros psiquiátricos
• Universidades, escuelas
• Centros comerciales y centros de exposiciones
• Parqueaderos
• Lugares industriales abandonados, edificios industriales abandonados
• Infraestructura de telecomunicaciones: estación emisora de televisión, telescopio, estación de radar
• Bases militares, plantas de tratamiento de aguas, subestaciones eléctricas, áreas de producción de energía, obras hidráulicas, entre otros, con área menor a 5 ha
• Instalaciones de ganaderías industriales importantes, estanques de piscicultura, invernaderos, con área menor a 5 ha
• Terminales de almacenamiento de petróleo y de carbón.</t>
  </si>
  <si>
    <t>Obras hidráulicas con área mayor o igual a 5 ha 􀁴1.2.5.
• Zonas de extracción minera 􀁴1.3.1.
• Instalaciones portuarias con área mayor o igual a 5 ha 􀁴1.2.3.
• Plantas de tratamiento de aguas con área mayor o igual a 5 ha 􀁴1.2.5.</t>
  </si>
  <si>
    <t>Red vial, ferroviaria y terrenos asociados</t>
  </si>
  <si>
    <t>Son espacios artificializados con infraestructuras de comunicaciones como
carreteras, autopistas y vías férreas; se incluye la infraestructura conexa y las
instalaciones asociadas tales como: estaciones de servicios, andenes, terraplenes
y áreas verdes. La superficie debe ser mayor a cinco hectáreas y el ancho de la vía
debe ser superior a 50 metros.</t>
  </si>
  <si>
    <t>Carreteras y autopistas en construcción
• Estaciones de gasolina, áreas de peajes, áreas de descanso, parqueaderos asociados con las
infraestructuras de transporte, áreas de almacenamiento de material de mantenimiento, infraestructuras
de mantenimiento.</t>
  </si>
  <si>
    <t>Las redes viales con ancho de la vía menor a 50 m que hacen parte de los complejos industriales y
comerciales y de las zonas urbanas 􀁴1.1.1. / 1.1.2. / 1.2.1.</t>
  </si>
  <si>
    <t>Zonas portuarias</t>
  </si>
  <si>
    <t>Son espacios cubiertos por la infraestructura de puertos, en los que se incluyen las
áreas de muelles, parqueaderos, administración y almacenamiento.</t>
  </si>
  <si>
    <t>Puertos comerciales y militares
• Infraestructura industrial y comercial asociada con los puertos, con área menor a 5 ha
• Diques y espacios asociados con ancho menor o igual a 50 m
• Cuerpos de agua continental o marina asociadas con los diques y las instalaciones portuarias edificadas
(estación marítima, muelles, almacenes) cuando tienen menos de 50 m de ancho y/o tienen área menor
a 5 ha.</t>
  </si>
  <si>
    <t>nfraestructura industrial y comercial asociada con el puerto, con área mayor o igual a 5 ha 􀁴1.2.1.
• Puertos y atracaderos para embarcaciones de recreo 􀁴1.4.2.</t>
  </si>
  <si>
    <t>Aeropuertos</t>
  </si>
  <si>
    <t>Comprende la infraestructura donde funciona una terminal aérea. Incluye las pistas de aterrizaje y carreteo, los edificios, las superficies libres, las zonas de amortiguación y la vegetación asociada.</t>
  </si>
  <si>
    <t>Aeropuertos militares, comerciales y deportivos
• Helipuertos
• Oficinas, terminales de pasajeros, talleres, bodegas, almacenes, tanques, parqueaderos
• Pistas de aterrizaje y carreteo en asfalto o no
• Superficies cubiertas de vegetación y los espacios asociados.</t>
  </si>
  <si>
    <t>Superficies cubiertas de vegetación mayor a 25 ha.</t>
  </si>
  <si>
    <t>Obras hidráulicas</t>
  </si>
  <si>
    <t>Superficies que corresponden a construcciones consolidadas de carácter permanente, destinadas a instalaciones hidráulicas, y aquellas de pequeña magnitud, generalmente asociadas con infraestructura urbana, tales como acueductos, bocatomas, plantas de tratamiento y pequeñas presas.</t>
  </si>
  <si>
    <t>Bocatomas de acueductos y canales asociados
• Presas
• Zonas de parqueo o almacenamiento asociadas con la construcción principal
• El cuerpo de agua artificial asociado con la infraestructura.</t>
  </si>
  <si>
    <t>Instalaciones portuarias 􀁴1.2.3.
• El cuerpo de agua cuando su tamaño es superior a 25 ha 􀁴5.1.4.1.</t>
  </si>
  <si>
    <t>Zonas de extracción minera</t>
  </si>
  <si>
    <t>Son áreas dedicadas a la extracción de materiales minerales a cielo abierto.</t>
  </si>
  <si>
    <t>Arenales; canteras; gravilleras
• Edificios e infraestructuras industriales asociadas (fábricas de cemento, por ejemplo)
• Superficies de agua con área inferior a 5 ha, creadas por efecto de la extracción
• Los sitios en actividad o abandonados desde hace poco tiempo, sin huella de vegetación.</t>
  </si>
  <si>
    <t>Gravilleras localizadas en cuerpos de agua 􀁴5.1.2.
• Ruinas
• Las instalaciones mineras a cielo abierto antiguas. Deben clasificarse de acuerdo con la cubierta vegetal
que presenten
• Estanque con área mayor o igual a 5 ha 􀁴5.1.2.
• Instalaciones claramente visibles, en superficie, asociadas con la explotación petrolera.</t>
  </si>
  <si>
    <t>Zonas de disposición de residuos</t>
  </si>
  <si>
    <t>Son espacios en los que se depositan restos de construcción, residuos urbanos, desechos industriales y material estéril de minas.</t>
  </si>
  <si>
    <t>Vertederos públicos o de municipalidades
• Vertederos industriales de residuos líquidos y sólidos
• Espacios libres asociados
• Edificios, parqueaderos y carreteras asociadas con la estructura, con ancho de la vía menor a 50 m.</t>
  </si>
  <si>
    <t>Vertederos reconvertidos.
• Vertederos con área menor a 5 ha, adyacentes a las instalaciones industriales 􀁴1.2.1.</t>
  </si>
  <si>
    <t>Zonas verdes urbanas</t>
  </si>
  <si>
    <t>Comprende las zonas cubiertas por vegetación dentro del tejido urbano, incluyendo
parques urbanos y cementerios.</t>
  </si>
  <si>
    <t>Cementerios con zonas verdes importantes, con área mayor a 5 ha
• Jardines ornamentales
• Parques, estanques de parques, áreas cubiertas por césped
• Parques botánicos y zoológicos incluidos en el ‘tejido urbano’ o al lado del ‘tejido urbano’
• Espacios arbolados ubicados entre los edificios del ‘tejido urbano</t>
  </si>
  <si>
    <t>Parque-cementerio con poca o sin vegetación, con área menor a 5 ha 􀁴1.1.1. / 1.1.2.</t>
  </si>
  <si>
    <t>Instalaciones recreativas</t>
  </si>
  <si>
    <t>Son los terrenos dedicados a las actividades de camping, deporte, parques de atracción, golf, hipódromos y otras actividades de recreación y esparcimiento, incluyendo los parques habilitados para esparcimiento, no incluidos dentro del tejido urbano.</t>
  </si>
  <si>
    <t>Áreas de carreras automovilísticas
• Zonas arqueológicas declaradas
• Parques botánicos y zoológicos no incluidos en el tejido urbano
• Campos de fútbol y la infraestructura asociada
• Grupos de fincas con coberturas de cultivos (frutales, pastos) y condominios recreativos
• Fincas, minifundios y hoteles ubicados en las afueras de las ciudades o a lo largo de las vías
• Zonas de pastos en áreas de entrenamiento militar.</t>
  </si>
  <si>
    <t>Parques incluidos en el tejido urbano con área menor a 5 ha
• Playas 􀁴3.3.1.
• Instalaciones deportivas de establecimiento escolares y militares, parques de hospitales con área menor a 5 ha.</t>
  </si>
  <si>
    <t>Otros cultivos transitorios</t>
  </si>
  <si>
    <t>Son las tierras ocupadas por cultivos transitorios no incluidos en los grupos de cereales, oleaginosas, leguminosas, hortalizas y tubérculos considerados en esta leyenda.</t>
  </si>
  <si>
    <t>Otros cultivos anuales como fresa, tabaco, flores no confinadas en invernaderos y forraje; o cultivos
transitorios que representen más de 75% del área de la unidad
• Barbechos con área mayor o igual a 25 ha y menos de tres años de descanso, con patrones claramente
definidos de cultivos de forma rectangular
• Viveros.</t>
  </si>
  <si>
    <t>Barbechos con área menor a 25 ha, incluidos en cultivos de papa, de algodón, de arroz o en mosaicos de
cultivos
• Jardines urbanos 􀁴1.4.1.
• Vegetación secundaria de más de tres años 􀁴2.3.3. ó 3.2.3.</t>
  </si>
  <si>
    <t>Cereales</t>
  </si>
  <si>
    <t>Cobertura compuesta principalmente por cultivos transitorios de gramíneas como arroz, maíz, sorgo, cebada y trigo.</t>
  </si>
  <si>
    <t>Cultivos de cereales con área superior a 25 ha</t>
  </si>
  <si>
    <t>Vegetación secundaria.</t>
  </si>
  <si>
    <t>Oleaginosas y leguminosas</t>
  </si>
  <si>
    <t>Cobertura compuesta principalmente por cultivos transitorios de plantas para el consumo y la producción de aceite y almidón. Las oleaginosas se caracterizan por ser plantas cuyas semillas se consumen o utilizan para la extracción de aceite. Las tierras agrícolas cubiertas por las leguminosas abarcan una amplia variedad de productos, ricos en almidón.</t>
  </si>
  <si>
    <t>Cultivos de oleaginosas y leguminosas cuya superficie sea superior a 25 ha.</t>
  </si>
  <si>
    <t>Hortalizas</t>
  </si>
  <si>
    <t>Cobertura terrestre de manejo intensivo caracterizada por ser un conjunto de plantas herbáceas, cultivadas generalmente en huertas, que se consumen como alimento humano. Se hace en pequeñas extensiones, dándole el máximo de cuidados y manteniendo el suelo constantemente ocupado.</t>
  </si>
  <si>
    <t>Cultivos de hortalizas que se pueden identificar, con área superior a 25 ha.</t>
  </si>
  <si>
    <t>Tubérculos</t>
  </si>
  <si>
    <t>Cobertura compuesta principalmente por cultivos transitorios de diferentes tipos de plantas que poseen tubérculos. Un tubérculo es un tallo subterráneo modificado y engrosado donde se acumulan los nutrientes de reserva para la planta. Esta cobertura la componen principalmente cultivos de papa y yuca. En la región andina, los cultivos de papa se presentan por encima de los 2.000 msnm</t>
  </si>
  <si>
    <t>Todos aquellos cultivos de tubérculos que se pueden identificar con área superior a 25 ha.</t>
  </si>
  <si>
    <t>Cultivos permanentes herbáceos</t>
  </si>
  <si>
    <t>Cobertura compuesta principalmente por cultivos permanentes de hábito herbáceo
como caña de azúcar y panelera, plátano, banano y tabaco. Las herbáceas son
plantas que no presentan órganos leñosos, son verdes y con ciclo de vida vegetativo anual.</t>
  </si>
  <si>
    <t>Los cultivos permanentes de hábito herbáceo que se pueden identificar con área superior a 25 ha
• Suelos en preparación, relacionados con el manejo para próximos cultivos herbáceos
• Infraestructuras asociadas con el cultivo herbáceo con áreas menores a 5 ha.</t>
  </si>
  <si>
    <t>Los cultivos permanentes herbáceos con área menor a 25 ha., los cuales se deben asociar con otras
coberturas􀁴2.4.1. / 2.4.2. / 2.4.3.
• Los cultivos permanentes de hábito diferente al herbáceo􀁴2.2.2. ó 2.2.3.
• Los cultivos permanentes herbáceos que estén bajo invernaderos o polisombras.􀁴2.2.5.
• Los cultivos permanentes herbáceos que se encuentren en asociación con especies arbóreas, de forma
conjunta, formando complejos agrícolas agroforestales􀁴2.2.4.</t>
  </si>
  <si>
    <t>Cultivos permanentes arbustivos</t>
  </si>
  <si>
    <t>Coberturas permanentes ocupadas principalmente por cultivos de hábito arbustivo como café, cacao, coca y viñedos. Un arbusto es una planta perenne, con estructura de tallo leñoso, con una altura entre 0,5 y 5 m, fuertemente ramificado en la base y sin una copa definida (FAO, 2001).</t>
  </si>
  <si>
    <t>Todos los cultivos permanentes de hábito arbustivo que se puedan identificar con área superior a 25 ha
• Suelos en preparación, relacionados con el manejo, para próximos cultivos de porte arbustivo
• Infraestructuras asociadas con el cultivo arbustivo de áreas menores a 5 ha.</t>
  </si>
  <si>
    <t>Los cultivos permanentes arbustivos con área menor a 25 ha, se deben asociar con otras coberturas􀁴2.4.1.
/ 2.4.2. / 2.4.3.
• Los cultivos permanentes de hábito diferente al arbustivo 􀁴2.2.1. ó 2.2.3.
• Los cultivos permanentes arbustivos que estén bajo invernaderos o polisombras. 􀁴2.2.5.
• Los cultivos permanentes arbustivos que se encuentren en asociación con especies arbóreas, de forma
conjunta, formando complejos agroforestales 􀁴2.2.4.
• Formaciones arbustivas de origen natural. 􀁴3.2.2.</t>
  </si>
  <si>
    <t>Cultivos permanentes arbóreos</t>
  </si>
  <si>
    <t>Cobertura principalmente ocupada por cultivos de hábito arbóreo, diferentes de
plantaciones forestales maderables o de recuperación, como cítricos, palma,
mango, etc.</t>
  </si>
  <si>
    <t>Todos los cultivos permanentes de hábito arbóreo que se puedan identificar en la imagen de satélite con
área superior a 25 ha
• Infraestructuras asociadas con el cultivo arbóreo con áreas menores a 5 ha
• Vías o caminos asociados con el patrón de distribución del cultivo permanente arbóreo</t>
  </si>
  <si>
    <t>Los cultivos permanentes arbóreos con área menor a 25 ha, se deben asociar a otras coberturas􀁴2.4.1.
/ 2.4.2. / 2.4.3.
• Los cultivos permanentes de hábito diferente al arbóreo􀁴2.2.1. ó 2.2.2.
• Los cultivos permanentes arbóreos que se encuentren en asociación con especies arbustivas o herbáceas,
de forma conjunta, formando complejos agrícolas agroforestales􀁴2.2.4.
• Plantaciones forestales destinadas a actividades maderables o de recuperación􀁴3.1.5.</t>
  </si>
  <si>
    <t>Cultivos agroforestales</t>
  </si>
  <si>
    <t>Zonas ocupadas por arreglos o combinaciones de cultivos de diferentes especies, con otros de hábitos herbáceos, arbustivos y arbóreos, donde la característica principal de la cobertura es que el aumento en el detalle no implica la subdivisión en unidades puras, porque éstas se encuentran combinadas en la misma área, alternadas por surcos o hileras de árboles con cultivos o de árboles con pastos.</t>
  </si>
  <si>
    <t>Áreas en complejos de cultivos que tengan más de 25 ha en arreglos de cultivos de árboles con cultivos y
cultivos de árboles con pastos
• Infraestructura asociada con el cultivo que no ocupe más de 5 ha
• Zonas destinadas a agroforestales en etapa temprana.</t>
  </si>
  <si>
    <t>Pastos arbolados de más de 25 ha􀁴2.3.2.
• Café con sombrío􀁴2.2.2.2.</t>
  </si>
  <si>
    <t>Cultivos confinados</t>
  </si>
  <si>
    <t>Comprenden las tierras ocupadas por cultivos bajo infraestructuras de invernaderos, principalmente dedicadas al cultivo de flores, frutales y hortalizas. Incluye toda aquella estructura cerrada cubierta por materiales transparentes, dentro de la cual es posible obtener unas condiciones artificiales de microclima, y con ello cultivar plantas en condiciones óptimas.
En Colombia, los invernaderos se encuentran principalmente instalados en los altiplanos de los departamentos de Cundinamarca, Boyacá y Antioquia.</t>
  </si>
  <si>
    <t>Invernaderos con área mayor a 25 ha
• El invernadero y la infraestructura asociada con área mayor a 25 ha
• Los estanques artificiales de agua asociados con los invernaderos con área menor a 5 ha.</t>
  </si>
  <si>
    <t>Zonas de cultivos confinados con área menor a 25 ha.; se deben asociar a otras coberturas􀁴2.4.1.
/ 2.4.2.</t>
  </si>
  <si>
    <t>Esta cobertura comprende las tierras ocupadas por pastos limpios con un
porcentaje de cubrimiento mayor a 70%; la realización de prácticas de manejo
(limpieza, encalamiento y/o fertilización, etc.) y el nivel tecnológico utilizados
impiden la presencia o el desarrollo de otras coberturas.
En Colombia, se encuentran coberturas de pastos limpios asociadas con una
amplia variedad de relieves y climas, con un desarrollo condicionado principalmente a las prácticas de manejo utilizadas según el nivel tecnológico disponible o las costumbres de cada región</t>
  </si>
  <si>
    <t>Pastos limpios con área mayor o igual a 25 ha
• Cuerpos de agua asociados (jagüeyes) con área menor a 25 ha
• Zonas de pastos limpios sujetas a inundaciones temporales con área menor a 25 ha
• Pastos con presencia esporádica a ocasional de arbustales o árboles, con cubrimiento menor a 30% del área de pastos
• Pastos limpios con presencia de áreas de cultivos, con cubrimiento menor a 30% del área de pastos
• Infraestructuras asociadas con los pastos manejados (viviendas rurales, cercas vivas, setos).
• Coberturas de pastos ubicadas en zonas inundables, que durante el período de estiaje (niveles
bajos del agua) de los ríos y las ciénagas permiten el uso para pasturas, con un nivel mínimo de manejo.</t>
  </si>
  <si>
    <t>Pastos limpios en áreas de entrenamiento militar 􀁴1.4.2.
• Césped de las áreas deportivas 􀁴1.4.2.
• Pastos naturales y pastos no aptos para el ganado 􀁴3.2.1.
• Cultivos de forraje 􀁴2.1.1.
• Pasto en rotación con cultivos anuales o transitorios 􀁴2.1.1.
• Pastos con densidad de árboles mayor a 30% del área 􀁴2.3.2.
• Pastos con densidad de malezas o rastrojos mayor al 30% del área 􀁴2.3.3.
• Pastos limpios con presencia de cultivos y espacios naturales distribuidos en forma dispersa,
con área menor a 25 ha 􀁴2.4.2. / 2.4.3. / 2.4.4.</t>
  </si>
  <si>
    <t>Pastos arbolados</t>
  </si>
  <si>
    <t>Cobertura que incluye las tierras cubiertas con pastos, en las cuales se han estructurado potreros con presencia de árboles de altura superior a cinco metros, distribuidos en forma dispersa. La cobertura de árboles debe ser mayor a 30% y menor a 50% del área total de la unidad de pastos.
En Colombia, se ubican en general sobre áreas planas ganaderas de climas cálidos, principalmente en los departamentos de Antioquia, Boyacá, Córdoba, Cesar, Magdalena, Santander, Sucre, Valle del Cauca y Caldas.</t>
  </si>
  <si>
    <t>Pastos arbolados con área mayor a 25 ha
• Pastos arbolados bordeados con setos
• Pastos arbolados con zonas inundables o pantanosas con área menor a 25 ha
• Infraestructuras asociadas con los pastos arbolados con área menor a 25 ha, tales como corrales o establos</t>
  </si>
  <si>
    <t>Pastos arbolados con área menor a 25 ha deben asociarse con otras coberturas 􀁴2.3.1. / 2.4.2. /
2.4.4. / 4.1.1.
• Pastos limpios bordeados con setos 􀁴2.3.1.
• Pastos arbolados con densidad de árboles mayor al 50% 􀁴2.2.4
• Campos de golf 􀁴1.4.2.
• Parques urbanos y parques cementerios 􀁴1.4.1.
• Pastos con árboles frutales cultivos agroforestales 􀁴2.2.4.</t>
  </si>
  <si>
    <t>Pastos enmalezados</t>
  </si>
  <si>
    <t>Son las coberturas representadas por tierras con pastos y malezas conformando
asociaciones de vegetación secundaria, debido principalmente a la realización de
escasas prácticas de manejo o la ocurrencia de procesos de abandono. En general,
la altura de la vegetación secundaria es menor a 1,5 m.</t>
  </si>
  <si>
    <t>Pastos enmalezados bordeados con setos
• Pastos enmalezados que incluyen zonas inundables o pantanos con área menor a 25 ha
• Pequeñas áreas de cultivos que no representan más de 25% del área de la superficie de pastos enmalezados</t>
  </si>
  <si>
    <t>Pastos enmalezados con área menor a 25 ha; deben asociarse con otras coberturas 􀁴2.3.1. / 2.3.2.
/ 2.4.3. / 2.4.4.</t>
  </si>
  <si>
    <t>Mosaico de cultivos</t>
  </si>
  <si>
    <t>Incluye las tierras ocupadas con cultivos anuales, transitorios o permanentes, en los cuales el tamaño de las parcelas es muy pequeño (inferior a 25 ha) y el patrón de distribución de los lotes es demasiado intrincado para representarlos cartográficamente de manera individual.</t>
  </si>
  <si>
    <t>Dos o más cultivos con un patrón espacial intrincado que en conjunto suman un área mayor a 25 ha
• Cultivos permanentes bajo sombrío asociados con cultivos anuales o transitorios
• Cultivos bordeados con setos de árboles o arbustos (frutales o no)
• Mezcla de parcelas de cultivos permanentes, anuales o transitorios, donde ninguno de los cultivos representa
más de 70% del área total del mosaico.
• Infraestructuras asociadas con los mosaicos de cultivos (viviendas rurales, setos, vías) con área menor a
5 ha.</t>
  </si>
  <si>
    <t>Cultivos anuales, transitorios o permanentes que constituyan más de 70% del área total del mosaico
􀁴2.1. cultivos transitorios ó 2.2. cultivos permanentes
• Zonas de cultivos asociados o entremezclados con áreas de pastos 􀁴2.4.2.</t>
  </si>
  <si>
    <t>Mosaico de pastos y cultivos</t>
  </si>
  <si>
    <t>Comprende las tierras ocupadas por pastos y cultivos, en los cuales el tamaño de
las parcelas es muy pequeño (inferior a 25 ha) y el patrón de distribución de los
lotes es demasiado intrincado para representarlos cartográficamente de manera
individual</t>
  </si>
  <si>
    <t>Mezcla de parcelas de pastos y cultivos con un patrón espacial intrincado con área mayor a 25 ha
• Pastos y cultivos bordeados con setos de árboles o arbustos (frutales o no)
• Mezcla de parcelas de pastos y cultivos, donde ninguno de los cultivos representa más de 70% del área total del mosaico
• Infraestructuras asociadas con los mosaicos de pastos y cultivos (viviendas rurales, setos, vías) con área menor a 5 ha
• Mezcla de pastos y árboles frutales.</t>
  </si>
  <si>
    <t>Mezcla de parcelas de pastos y cultivos cuando una de estas coberturas es superior a 70% del área del mosaico 􀁴2.1. cultivos transitorios, 2.2. cultivos permanentes ó 2.3. Pastos
• Zona de pastos y cultivos asociados con espacios naturales 􀁴2.4.3.</t>
  </si>
  <si>
    <t>Mosaico de cultivos, pastos y espacios naturales</t>
  </si>
  <si>
    <t>Comprende las superficies del territorio ocupadas principalmente por coberturas de cultivos y pastos en combinación con espacios naturales. En esta unidad, el patrón de distribución de las coberturas no puede ser representado individualmente, como parcelas con tamaño mayor a 25 hectáreas. Las áreas de cultivos y pastos ocupan entre 30% y 70% de la superficie total de la unidad.
Los espacios naturales están conformados por las áreas ocupadas por relictos de
bosque natural, arbustales, bosque de galería o riparios, vegetación secundaria o
en transición, pantanos y otras áreas no intervenidas o poco transformadas, que
debido a limitaciones de uso por sus características biofísicas permanecen en estado natural o casi natural.</t>
  </si>
  <si>
    <t>Mezcla de parcelas de pastos y cultivos con intercalaciones de espacios naturales, con área mayores
a 25 ha
• Parcelas agrícolas de cultivos anuales o transitorios con área menor a 25 ha
• Zonas pantanosas con área menor a 25 ha
• Pequeños cuerpos de agua naturales con área menor a 25 ha
• Relictos de bosques con área menor a 25 ha
• Bosques de galería o riparios y arbustales con área menor a 25 ha
• Parcelas de cultivos confinados y frutales con área menor a 25 ha
• Infraestructuras asociadas con los pastos manejados (viviendas rurales, setos, vías).
Foto 14.</t>
  </si>
  <si>
    <t>Áreas donde los espacios naturales constituyen más de 70% del área del mosaico, por lo tanto, se deben clasificar como coberturas de bosques y áreas seminaturales</t>
  </si>
  <si>
    <t>Mosaico de pastos con espacios naturales</t>
  </si>
  <si>
    <t>Constituida por las superficies ocupadas principalmente por coberturas de pastos
en combinación con espacios naturales. En esta unidad, el patrón de distribución
de las zonas de pastos y de espacios naturales no puede ser representado
individualmente y las parcelas de pastos presentan un área menor a 25 hectáreas.
Las coberturas de pastos representan entre 30% y 70% de la superficie total
del mosaico. Los espacios naturales están conformados por las áreas ocupadas
por relictos de bosque natural, arbustales, bosque de galería o ripario, pantanos
y otras áreas no intervenidas o poco transformadas y que debido a limitaciones
de uso por sus características biofísicas permanecen en estado natural o casi
natural.</t>
  </si>
  <si>
    <t>Mezcla de parcelas de pastos y zonas de espacios naturales con área mayor a 25 ha
• Zonas pantanosas con área menor a 25 ha
• Pequeños cuerpos de agua con área menor a 25 ha
• Relictos de bosques con área menor a 25 ha
• Bosques de galería y/o riparios y arbustales con área menor a 25 ha
• Infraestructuras asociadas con los pastos manejados (viviendas rurales, setos, vías).</t>
  </si>
  <si>
    <t>Zonas donde los espacios naturales representan más de 70% del área del mosaico, por lo tanto, se deben clasificar como coberturas de bosques y áreas seminaturales.
• Pastos asociados con frutales con área menor a 25 ha, sin presencia de vegetación natural 􀁴2.4.2.
• Pastos arbolados. 􀁴2.3.2.</t>
  </si>
  <si>
    <t>Mosaico de cultivos y espacios naturales</t>
  </si>
  <si>
    <t>Corresponde a las superficies ocupadas principalmente por cultivos en combinación con espacios naturales, donde el tamaño de las parcelas es muy pequeño y el patrón de distribución de los lotes es demasiado intrincado para representarlos cartográficamente de manera individual. En esta unidad, los espacios naturales se presentan como pequeños parches o relictos que se distribuyen en forma irregular y heterogénea, a veces entremezclada con las áreas de cultivos, dificultando su diferenciación. Las áreas de cultivos representan entre 30% y 70% de la superficie total de la unidad. Los parches y residuos de espacios naturales están conformados por aquellas áreas cubiertas por relictos de bosque, arbustales, bosque de galería y/o ripario, vegetación secundaria o en transición, zonas pantanosas u otras áreas no intervenidas o poco transformadas que permanecen en estado natural o casi natural.</t>
  </si>
  <si>
    <t>Mezcla de áreas de cultivos y espacios naturales mayores a 25 ha
• Áreas pantanosas menores a 25 ha
• Pequeños cuerpos de agua menores a 25 ha
• Relictos de bosques menores a 25 ha
• Bosques de galería o riparios y arbustales menores a 25 ha
• Infraestructuras asociadas con los cultivos (viviendas rurales, setos, vías, etc.)
• Cualquier otra área natural menor a 25 ha, asociada con el cultivo.</t>
  </si>
  <si>
    <t>Áreas donde los espacios naturales son dominantes, es decir, mayores a 70% 􀁴3. Bosques
• Cultivos asociados con frutales menores a 25 ha sin vegetación natural 􀁴2.4.2.
• Pastos arbolados. 􀁴2.3.2.
• Cultivos bajo sombra 􀁴2.2.5 / 2.4.1.</t>
  </si>
  <si>
    <t>Bosque denso</t>
  </si>
  <si>
    <t>Cobertura constituida por una comunidad vegetal dominada por elementos
típicamente arbóreos, los cuales forman un estrato de copas (dosel) más o menos
continuo cuya área de cobertura arbórea representa más de 70% del área total
de la unidad, y con altura del dosel superior a cinco metros. Estas formaciones
vegetales no han sido intervenidas o su intervención ha sido selectiva y no ha
alterado su estructura original y las características funcionales (IGAC, 1999). Se
exceptúan de esta unidad los bosques fragmentados, los cuales se clasifican en la
unidad 3.1.3.</t>
  </si>
  <si>
    <t>Áreas con una cobertura densa de palmas naturales, cuando la formación vegetal presenta la altura mínima y el área es superior a 25 ha. (En Colombia, se pueden presentar asociaciones vegetales con predominio de palmas como el naidizal y el morichal)
• Áreas con una cobertura densa de guadua, cuando la formación vegetal presenta la altura mínima y el área es superior a 25 ha (guaduales)
• Formaciones arbóreas secundarias regeneradas de manera natural que han alcanzado la densidad y altura de bosque natural
• Afloramientos rocosos incluidos dentro del bosque natural con área menor a 25 ha.</t>
  </si>
  <si>
    <t>Plantaciones forestales de coníferas o latifoliadas 􀁴3.1.5.
• Cultivos permanentes arbóreos 􀁴2.2.3.
• Zonas quemadas con área mayor o igual a 25 ha localizadas en el interior de coberturas de bosque natural
denso 􀁴3.3.4.
• Vegetación de arbustos 􀁴3.2.2.
• Zonas verdes urbanas con área mayor o igual a 5 ha 􀁴1.4.1.</t>
  </si>
  <si>
    <t>Bosque abierto</t>
  </si>
  <si>
    <t>Cobertura constituida por una comunidad vegetal dominada por elementos típicamente arbóreos regularmente distribuidos, los cuales forman un estrato de copas (dosel) discontinuo, con altura del dosel superior a cinco metros y cuya área de cobertura arbórea representa entre 30% y 70% del área total de la unidad. Estas formaciones vegetales no han sido intervenidas o su intervención ha sido selectiva y no ha alterado su estructura original y las características funcionales. Se exceptúan de esta unidad los bosques fragmentados, los cuales se clasifican en la unidad 3.1.3.
Se subdividen de acuerdo con la altura de los árboles y según la condición de inundabilidad general del terreno donde se localizan.</t>
  </si>
  <si>
    <t>Coberturas de cultivos transitorios con área menor a 25 ha y que no constituyen más de 30% del área de la cobertura total
• Coberturas de pastos con área menor a 25 ha y que no constituyan más de 30% del área de la cobertura total
• Otras coberturas con área menor a 25 ha y que no constituyen más de 30% del área de la cobertura total
• Áreas degradadas (minería) y/o afloramientos rocosos incluidos dentro de la cobertura de bosque natural con tamaño menor a 25 ha.</t>
  </si>
  <si>
    <t>Parcelas de cultivos y pastos con área mayor o igual a 25 ha y/o con un porcentaje de participación mayor
a 70% del área de la cobertura total 􀁴2.4.1. al 2.4.5.
• Arbustales con área mayor o igual a 25 ha y/o con un porcentaje mayor a 70% del área de la cobertura
total 􀁴3.2.2.
• Plantaciones forestales 􀁴3.1.5.
• Bosques de galería y riparios 􀁴3.1.4.</t>
  </si>
  <si>
    <t>Bosque fragmentado</t>
  </si>
  <si>
    <t>Comprende los territorios cubiertos por bosques naturales densos o abiertos cuya
continuidad horizontal está afectada por la inclusión de otros tipos de coberturas como pasto, cultivos o vegetación en transición, las cuales deben representar entre 5% y 30% del área total de la unidad de bosque natural. La distancia entre fragmentos de intervención no debe ser mayor a 250 metros.</t>
  </si>
  <si>
    <t>Coberturas de cultivos con área menor a 25 ha y que no constituyen más de 30% del área de la cobertura
total
• Coberturas de pastos con área menor a 25 ha y que no constituyan más de 30% del área de la cobertura
total
• Áreas degradadas (minería) y/o afloramientos rocosos incluidos dentro de la cobertura de bosque natural
con tamaño menor a 25 ha.</t>
  </si>
  <si>
    <t>Parcelas de cultivos y pastos con área mayor o igual a 25 ha y/o con un porcentaje de participación mayor
a 70% del área de la cobertura total 􀁴2.4.3.
• Arbustales con área mayor o igual a 25 ha y/o con un porcentaje mayor a 70% del área de la cobertura
total 􀁴3.2.2.
• Plantaciones forestales 􀁴3.1.5.
• Bosques de galería y riparios 􀁴3.1.4.</t>
  </si>
  <si>
    <t>Bosque de galería y/o ripario</t>
  </si>
  <si>
    <t>Se refiere a las coberturas constituidas por vegetación arbórea ubicada en las
márgenes de cursos de agua permanentes o temporales. Este tipo de cobertura
está limitada por su amplitud, ya que bordea los cursos de agua y los drenajes
naturales. Cuando la presencia de estas franjas de bosques ocurre en regiones
de sabanas se conoce como bosque de galería o cañadas, las otras franjas de
bosque en cursos de agua de zonas andinas son conocidas como bosque ripario.</t>
  </si>
  <si>
    <t>Bosque de galería o ripario con ancho de la franja mayor o igual a 50 m y área superior a 25 ha
• El curso de agua con ancho menor o igual a 50 m
• Coberturas de asociaciones de palma y guadua a lo largo de los márgenes de los drenajes, con
altura del dosel y densidad del bosque natural.</t>
  </si>
  <si>
    <t>Bosques inundables con área mayor o igual a 25 ha
• El curso de agua con ancho mayor o igual a 50 m 􀁴5.1.1.
• Arbustales 􀁴3.2.2.</t>
  </si>
  <si>
    <t>Plantación forestal</t>
  </si>
  <si>
    <t>Son coberturas constituidas por plantaciones de vegetación arbórea, realizada por
la intervención directa del hombre con fines de manejo forestal. En este proceso se
constituyen rodales forestales, establecidos mediante la plantación y/o la siembra
durante el proceso de forestación o reforestación, para la producción de madera
(plantaciones comerciales) o de bienes y servicios ambientales (plantaciones
protectoras).</t>
  </si>
  <si>
    <t xml:space="preserve">Plantaciones de coníferas o latifoliadas con área mayor a 25 ha
• Plantaciones jóvenes con área mayor a 25 ha
• Zonas quemadas con área menor a 25 ha incluida dentro de la plantación
• Parcelas de plantaciones en proceso de aprovechamiento (zonas en tala)
• Infraestructura asociada con área menor a 5 ha, (vías, campamentos, aserraderos) </t>
  </si>
  <si>
    <t>Zonas quemadas con área mayor o igual a 25 ha. localizadas en el interior de las áreas de
bosque plantado 􀁴3.3.4.
• Cultivos permanentes arbóreos 􀁴2.2.3.</t>
  </si>
  <si>
    <t>Herbazal</t>
  </si>
  <si>
    <t>Cobertura constituida por una comunidad vegetal dominada por elementos típicamente herbáceos desarrollados en forma natural en diferentes densidades y sustratos, los cuales forman una cobertura densa (&gt;70% de ocupación) o abierta (30% - 70% de ocupación). Una hierba es una planta no lignificada o apenas lignificada, de manera que tiene consistencia blanda en todos sus órganos, tanto subterráneos como epigeos (Font Queur, 1982). Estas formaciones vegetales no han sido intervenidas o su intervención ha sido selectiva y no ha alterado su estructura original y las características funcionales (IGAC, 1999).
Para su diferenciación, los herbazales fueron clasificados de acuerdo con tres criterios: por la densidad de la cobertura herbácea, en densos y abiertos; de acuerdo con la condición de inundabilidad se clasifican en inundables y de tierra firme; y de acuerdo con la presencia de árboles y arbustos, en arbolados y no arbolados.
Los criterios utilizados para la diferenciación entre los diferentes tipos de herbazales tienen como fundamento los elementos pictóricos de las imágenes de sensores remotos, los cuales pueden ser identificados directamente en las imágenes.</t>
  </si>
  <si>
    <t>Arbustal</t>
  </si>
  <si>
    <t>Comprende los territorios cubiertos por vegetación arbustiva desarrollados en forma
natural en diferentes densidades y sustratos. Un arbusto es una planta perenne, con
estructura de tallo leñoso, con una altura entre 0,5 y 5 m, fuertemente ramificado en
la base y sin una copa definida (FAO, 2001).</t>
  </si>
  <si>
    <t>Vegetación secundaria o en transición</t>
  </si>
  <si>
    <t>Comprende aquella cobertura vegetal originada por el proceso de sucesión de la
vegetación natural que se presenta luego de la intervención o por la destrucción de la
vegetación primaria, que puede encontrarse en recuperación tendiendo al estado original.
Se desarrolla en zonas desmontadas para diferentes usos, en áreas agrícolas
abandonadas y en zonas donde por la ocurrencia de eventos naturales la vegetación
natural fue destruida. No se presentan elementos intencionalmente introducidos por el
hombre.</t>
  </si>
  <si>
    <t>Otras coberturas incluidas con área inferior al área mínima cartografiable de acuerdo con la escala de trabajo y que representen menos de 30% del área total de la unidad, tales como:
• Pequeños fragmentos de bosque natural denso
• Coberturas de cultivos o pastos y que no estén dentro de una unidad de bosque fragmentado
• Áreas degradadas (minería) y/o afloramientos rocosos
• Áreas de arbustos.</t>
  </si>
  <si>
    <t>Coberturas incluidas que tengan una extensión superior al área mínima cartografiable de acuerdo con la
escala de trabajo, tales como:
• Áreas de bosque natural fragmentado􀁴3.1.3.
• Zonas de bosque abierto􀁴3.1.2.
• Áreas cubiertas con arbustos􀁴3.2.2.
• Coberturas de pastos enmalezados􀁴2.3.3.</t>
  </si>
  <si>
    <t>Son terrenos bajos y planos constituidos principalmente por suelos arenosos y
pedregosos, por lo general desprovistos de vegetación o cubiertos por una vegetación
de arbustal ralo y bajo. Se encuentran conformando playas litorales, playas de ríos,
bancos de arena de los ríos y campos de dunas. También se incluyen las superficies
conformadas por terrenos cubiertos por arenas, limos o guijarros ubicados en zonas
planas de los ambientes litoral y continental, que actualmente no están asociadas con la
actividad de los ríos, el mar o el viento.
En Colombia, la unidad se encuentra principalmente localizada en los dos litorales, asociada
con playas y deltas de los ríos, y con cauces de los ríos grandes y medianos. También se
localiza en áreas planas de las regiones Caribe y Orinoquía, en la forma de campos de
dunas como los existentes en La Guajira y Arauca.</t>
  </si>
  <si>
    <t>Zonas cubiertas por playas, arenales y campos de dunas con área superior a 25 ha
• Arenales, dunas y campos de dunas de ambientes lacustres
• Dunas móviles sin vegetación.</t>
  </si>
  <si>
    <t>Zonas de playas, arenales y dunas con área inferior a 25 ha; se deben asociar a otras coberturas􀁴2.4.4./ 3.2.2. / 4.1.1. / 4.2.1. / 4.2.3.
• Dunas estabilizadas cubiertas por vegetación herbácea y/o por arbustales􀃆3.2.2./2.3.3.
• Islas de los ríos, lagos y ciénagas cubiertas por vegetación o cultivos con área superior a 25 ha􀁴3.2.2. / 2.3.3. /2.4.2. / 2.4.3. /2.4.4.</t>
  </si>
  <si>
    <t>Afloramientos rocosos</t>
  </si>
  <si>
    <t>Son áreas en las cuales la superficie del terreno está constituida por capas de rocas
expuestas, sin desarrollo de vegetación, generalmente dispuestas en laderas abruptas,
formando escarpes y acantilados; así como zonas de rocas desnudas relacionadas
con la actividad volcánica o glaciar. Asociados con los afloramientos rocosos se pueden
encontrar depósitos de sedimentos finos y gruesos, de bloques o de cenizas.
Se localizan principalmente en las áreas de fuerte pendiente, donde predominan los
sustratos de rocas duras y resistentes, asociadas con fallas y deformaciones geológicas,
volcanes y glaciares de montaña, localizados en la región andina. Esta unidad también
se puede encontrar en la Orinoquía y en la Amazonía asociada con los paisajes de serranías y afloramientos rocosos del Escudo Guayanés.</t>
  </si>
  <si>
    <t>Zonas de afloramientos rocosos con área superior a 25 ha
• Áreas rocosas con cobertura vegetal rala y escasa que representa menos de 30% del afloramiento rocoso
• Zonas cubiertas por productos de actividad volcánica reciente como ceniza volcánica, lapilli y bloques, así como los campos estériles formados sobre flujos de lava.</t>
  </si>
  <si>
    <t>Zonas de afloramientos rocosos con área inferior a 25 ha; se deben asociar a otras coberturas􀁴3.3.5.
• Zonas de rocas desnudas con arbustos dispersos que cubren más del 30% del afloramiento rocoso􀁴3.2.1.2.2.</t>
  </si>
  <si>
    <t>Tierras desnudas y degradadas</t>
  </si>
  <si>
    <t>Esta cobertura corresponde a las superficies de terreno desprovistas de vegetación o con escasa cobertura vegetal, debido a la ocurrencia de procesos tanto naturales como antrópicos de erosión y degradación extrema y/o condiciones climáticas extremas. Se incluyen las áreas donde se presentan tierras salinizadas, en proceso de desertificación o con intensos procesos de erosión que pueden llegar hasta la formación de cárcavas.
En Colombia, la unidad se localiza principalmente en las áreas planas de la región Caribe y en las planicies de los valles de los ríos Magdalena y Cauca, principalmente de los departamentos de Cesar, Guajira, Magdalena, Bolívar, Atlántico, Sucre, Tolima, Huila y Valle del Cauca.</t>
  </si>
  <si>
    <t>Zonas de tierras desnudas y degradadas con área superior a 25 ha.
• Zonas semidesérticas, con vegetación seca y ocurrencia de procesos de erosión
• Áreas de rocas, cantos rodados o cascajo en laderas empinadas en las cuales se presenta una cobertura vegetal escasa que representa menos de 30% de la superficie
• Vegetación de las áreas subdesérticas con especies de gramíneas en un porcentaje menor a 30% de la unidad.
• Suelos cársticos con vegetación gramínea o leñosa con área menor a 25 ha.</t>
  </si>
  <si>
    <t>Zonas de tierras desnudas y degradadas con área inferior a 25 ha; se deben asociar con otras coberturas􀁴3.3.1./3.3.2.
• Áreas donde la vegetación cubre más de 30% de la superficie de la unidad􀁴3.2.1./2.3.3.</t>
  </si>
  <si>
    <t>Zonas quemadas</t>
  </si>
  <si>
    <t>Comprende las zonas afectadas por incendios recientes, donde los materiales
carbonizados todavía están presentes. Estas zonas hacen referencia a los territorios
afectados por incendios localizados tanto en áreas naturales como seminaturales, tales
como bosques, cultivos, sabanas y arbustales.</t>
  </si>
  <si>
    <t>• Zonas afectadas por incendios con área superior a 25 ha
• Territorios quemados en zonas de bosques naturales o plantados
• Territorios quemados en zonas de cultivos
• Territorios quemados en zonas de sabanas naturales
• Territorios quemados en áreas seminaturales
• Territorios afectados por incendios en los últimos tres años y que aún son visibles en las imágenes de satélite.</t>
  </si>
  <si>
    <t>Zonas afectadas por incendios con área inferior a 25 ha; se deben asociar con otras
coberturas􀁴2.1.1. a 2.1.5./2.2.1. a 2.2.5./2.3.1. a 2.3.3./2.4.1 a 2.4.5./ 3.1.1. a 3.1.5./
Foto 32. 3.2.1. a 3.2.2.</t>
  </si>
  <si>
    <t>Áreas cubiertas por hielo en forma permanente y por nieve en forma ocasional. La cobertura de hielo se localiza en la cima y las laderas de algunas de las montañas más altas de los Andes colombianos, por encima de la cota de nivel de 4.900 msnm. Se caracteriza por presentar poca variación de su área en el tiempo, con tendencia a la lenta reducción debido al calentamiento de la atmósfera por el cambio climático, aunque eventos extremos como erupciones volcánicas pueden producir grandes pérdidas de las masas glaciares.
La cobertura de nieve se puede presentar en la parte alta de las montañas por encima de la cota de nivel de 4.200 msnm, como resultado de la ocurrencia de nevadas, principalmente durante la temporada de lluvia. Aunque las nevadas pueden cubrir grandes extensiones de la alta montaña, su cobertura permanece unos pocos días, período durante el cual puede ser registrada en las imágenes de satélite y las fotografía aéreas.</t>
  </si>
  <si>
    <t>Zonas cubiertas por hielo y nieve con área mayor a 25 ha
• Pequeñas zonas de rocas desnudas que afloran dentro las masas glaciares, con área menor a 25 ha y que no representan más de 30% del área total de la unidad.</t>
  </si>
  <si>
    <t>• Zonas cubiertas por hielo y nieve con área menor a 25 ha; deben asociarse con otras unidades􀁴3.3.2.
• Afloramientos de rocas desnudas en escarpes y acantilados con área superior a 25 ha􀁴3.3.2.
• Áreas cubiertas por afloramientos rocosos y masas de hielo donde las rocas desnudas comprenden más de 70% del área total de la unidad􀁴3.3.2.</t>
  </si>
  <si>
    <t>Esta cobertura comprende las tierras bajas, que generalmente permanecen inundadas durante la mayor parte del año, pueden estar constituidas por zonas de divagación de cursos de agua, llanuras de inundación, antiguas vegas de divagación y depresiones naturales donde la capa freática aflora de manera permanente o estacional. Comprenden hondonadas donde se recogen y naturalmente se detienen las aguas, con fondos más o menos cenagosos. Dentro de los pantanos se pueden encontrar cuerpos de agua, algunos con cobertura parcial de vegetación acuática, con tamaño menor a 25 ha, y que en total representan menos de 30% del área total del pantano.</t>
  </si>
  <si>
    <t>• Pantanos colindantes con lagunas y ciénagas ubicadas en las llanuras de inundación asociadas a los ríos, que pueden estar o no interconectadas
• Pantanos o pantanos en transición con vegetación herbácea compuesta por juncos, cañas, sauces, frecuentemente con alisos y plantas acuáticas.</t>
  </si>
  <si>
    <t>• Parcelas de cultivo de arroz 􀁴2.1.2.
• Cuerpos de agua en zonas húmedas con área mayor a 25 ha􀁴5.1.2.
• Vegetación acuática sobre cuerpos de agua 􀁴4.1.3.</t>
  </si>
  <si>
    <t>Turberas</t>
  </si>
  <si>
    <t>Son terrenos bajos de tipo pantanoso, de textura esponjosa, cuyo suelo está compuesto principalmente por musgos y materias vegetales descompuestas. Se encuentran frecuentemente en áreas andinas en terrenos situados por encima de los 3.200 msnm.</t>
  </si>
  <si>
    <t>Depósitos de turbas con superficie mayor a 25 ha.</t>
  </si>
  <si>
    <t>• Cuerpos de agua localizados dentro de la turbera con área mayor a 25 ha 􀁴5.1.2.
• Turberas cubiertas por vegetación arbustiva 􀁴3.2.2.
• Turberas drenadas 􀁴4.1.1.</t>
  </si>
  <si>
    <t>Vegetación acuática sobre cuerpos de agua</t>
  </si>
  <si>
    <t>Bajo esta categoría se clasifica toda aquella vegetación flotante que se encuentra
establecida sobre cuerpos de agua, recubriéndolos en forma parcial o total. Comprende vegetación biotipológicamente clasificada como Pleustophyta, Rizophyta y Haptophyta.
En Colombia, esta cobertura se encuentra asociada con lagos y lagunas andinos en
proceso de eutrofización y en las zonas bajas asociada con cuerpos de agua localizadosnen las planicies de inundación o desborde.</t>
  </si>
  <si>
    <t>• Coberturas de vegetación acuática con área mayor a 25 ha. que recubren espejos de agua
• Cuerpos de agua con presencia de vegetación acuática en más de 70% de su superficie
• Espejos de agua localizados dentro de la cobertura de vegetación flotante con área menor a 25 ha.</t>
  </si>
  <si>
    <t>• Coberturas de vegetación acuática con área menor a 25 ha 􀁴Superficie de aguas continentales
• Cuerpos de agua cuando la cobertura de vegetación acuática representa menos de 30% de su superficie 􀁴5.1.2.</t>
  </si>
  <si>
    <t>Son áreas costeras bajas cubiertas por vegetación herbácea y arbustiva rala, adaptada a los ambientes salobres, las cuales están bajo la influencia de la marea. Se localizan en zonas asociadas con deltas, estuarios, lagunas costeras y planicies marinas de inundación, generalmente ocupando espacios cóncavos detrás de la barra de playa. Son susceptibles a la inundación durante períodos de nivel alto del mar, tormentas y oleaje fuerte. Se encuentran colonizadas por plantas halófilas1 diferentes al mangle.</t>
  </si>
  <si>
    <t>• Coberturas de vegetación herbácea y arbustiva halófila que crece sobre arenas y arcillas intermareales con área menor a 25 ha
• Pantanos de estuario que reciben aguas dulces o salobres que están recubiertos por vegetación, con área inferior a 25 ha.</t>
  </si>
  <si>
    <t>• Marismas terrestres cubiertas por comunidades de mangle con área mayor a 25 ha 􀁴3.1.4.
• Lagunas costeras􀁴5.2.1.
• Playas, arenales y dunas􀁴3.3.1.
• Salitral􀁴4.2.2.</t>
  </si>
  <si>
    <t>Salitral</t>
  </si>
  <si>
    <t>Esta cobertura comprende los territorios planos costeros donde se presenta la formación de depósitos de minerales evaporíticos en forma natural, los cuales por la acción del viento pueden estar acompañados de arcillas, limos, arenas y lodos, conformando costras que recubren el suelo, que pueden estar asociados a procesos de acumulación de sales por infiltración y evaporación, así como por ascenso por capilaridad. Estos terrenos se caracterizan por estar generalmente desprovistos de vegetación, presentando en raras ocasiones desarrollos de vegetación gramínea baja y rala. Generalmente están asociados con los bordes de las marismas costeras, terrazas marinas bajas y antiguos planos de inundación marina.</t>
  </si>
  <si>
    <t>Terrenos pantanosos cubiertos por capas de sales naturales.</t>
  </si>
  <si>
    <t>Depósitos y acumulaciones de sal asociados con actividades de explotación y extracción de sal.</t>
  </si>
  <si>
    <t>Comprende las áreas constituidas por planicies litorales mareales que quedan
descubiertas de agua durante los períodos de bajamar. Están compuestos por depósitos de lodo y cieno2 principalmente, pero también incluyen los bordes litorales compuestos por acumulaciones de arena y rocas. Estas superficies se caracterizan por estar desprovistas de vegetación o, en muy raras ocasiones, pueden presentar el desarrollo de pequeños parches de herbáceas. En Colombia, se encuentran principalmente en el litoral de la costa pacífica.</t>
  </si>
  <si>
    <t>• Las coberturas de sedimentos expuestos en bajamar con área superior a 25 ha
• Superficies de cantos rodados cubiertos por algas marinas, costas sin cobertura vegetal, con afloramientos
rocosos, cantos rodados o acantilados con afloramientos rocosos que cubren un área menor a 25 ha.</t>
  </si>
  <si>
    <t>• Áreas adyacentes al mar destinadas a la producción/extracción de sal 􀁴1.3.1.6.
• Rías o sus ensanchamientos en la desembocadura al mar 􀁴5.2.2.
• Cuerpos de agua dulce a lo largo de la ribera. 􀁴5.2.1.
• Lagunas costeras conectadas (o no) con el mar 􀁴5.2.1.</t>
  </si>
  <si>
    <t>Ríos (50 m)</t>
  </si>
  <si>
    <t>Un río es una corriente natural de agua que fluye con continuidad, posee un
caudal considerable y desemboca en el mar, en un lago o en otro río.
Se considera como unidad mínima cartografiable aquellos ríos que presenten un ancho del cauce mayor o igual a 50 metros.</t>
  </si>
  <si>
    <t>• Incluye los ríos que tienen un ancho de cauce mayor o igual a 50 m y un área igual o mayor a 25 ha
• Islotes y playones con área menor a 25 ha
• Meandros recortados en proceso de sedimentación, con ancho superior a 50 m.</t>
  </si>
  <si>
    <t>• Cursos y cuerpos de agua artificiales 􀁴5.1.3./5.1.4.
• Ríos naturales cuyo cauce ha sido canalizado
• Cuerpos de agua conectados con los cursos de agua 􀁴5.1.2.
• Plantas hidroeléctricas con área mayor a 5 ha localizadas en el curso del canal 􀁴1.2.5.</t>
  </si>
  <si>
    <t>Lagunas, lagos y ciénagas naturales</t>
  </si>
  <si>
    <t>Superficies o depósitos de agua naturales de carácter abierto o cerrado, dulce o
salobre, que pueden estar conectadas o no con un río o con el mar.
En la zona andina hay cuerpos de agua (lagos y lagunas) situados en alta montaña que constituyen las áreas de nacimiento de ríos. En las planicies aluviales se forman cuerpos de agua denominados ciénagas, que están asociadas con las áreas de desborde de los grandes ríos. Las ciénagas pueden contener pequeños islotes arenosos y lodosos, de formas irregulares alargadas y fragmentadas, de pequeña área, los cuales quedan incluidos en el cuerpo de agua siempre que no representen más de 30% del área del cuerpo de agua.</t>
  </si>
  <si>
    <t>• Lagunas, ciénagas u otros cuerpos agua naturales con área mayor o igual a 25 ha
• Cobertura de vegetación acuática flotante con área menor a 25 ha y que no represente más de 30% del área del cuerpo de agua
• Deltas interiores de lodos y arenas con una superficie menor a 25 ha y que el cuerpo del delta no represente más de 30% de la superficie total del cuerpo de agua.</t>
  </si>
  <si>
    <t>• Cuerpos de aguas artificiales utilizados para la cría de especies acuícolas 􀁴5.1.4.3.
• Superficies con vegetación acuática flotante con área mayor a 25 ha􀁴4.1.3.</t>
  </si>
  <si>
    <t>Canales</t>
  </si>
  <si>
    <t>Cauce artificial abierto que contiene agua en movimiento de forma permanente, que
tiene un ancho mínimo de 50 m y que puede enlazar o no dos masas de agua.
Comprende los canales de navegación y los de los distritos de riego.</t>
  </si>
  <si>
    <t>• Ríos naturales cuyo cauce ha sido canalizado
• Infraestructura asociada con los canales menor a 5 ha.</t>
  </si>
  <si>
    <t>• Cuerpos de agua conectados a los canales 􀁴5.1.4.
• Infraestructura asociada con los canales con área mayor a 5 ha (plantas hidroeléctricas, plantas de bombeo) 􀁴1.2.1. 􀁴1.2.5.</t>
  </si>
  <si>
    <t>Cuerpos de agua artificiales</t>
  </si>
  <si>
    <t>Esta cobertura comprende los cuerpos de agua de carácter artificial, que fueron creados por el hombre para almacenar agua usualmente con el propósito de generación de electricidad y el abastecimiento de acueductos, aunque también para prestar otros servicios tales como control de caudales, inundaciones, abastecimiento de agua, riego y con fines turísticos y recreativos.</t>
  </si>
  <si>
    <t>• El cuerpo de agua y las áreas secas expuestas en períodos de vaciado y estiaje
• La infraestructura asociada con área menor a 5 ha
• Las islas presentes en los cuerpos de agua con área menor a 25 ha.</t>
  </si>
  <si>
    <t>• Cuerpos de aguas artificiales utilizados para la cría de especies acuícolas marinas 􀁴5.2.3.
• Cuerpos de agua cubiertos con vegetación flotante 􀁴4.1.3.
• Ríos naturales cuyo cauce ha sido canalizado o canales artificializados 􀁴5.1.3.
• La infraestructura de las plantas de tratamiento de agua con área mayor o igual a 5 ha 􀁴1.2.5.</t>
  </si>
  <si>
    <t>Lagunas costeras</t>
  </si>
  <si>
    <t>Superficies de agua salada o salobre, separadas del mar por tierras sobresalientes u
otras topografías similares. Pueden tener comunicación con el mar de manera
permanente o temporal a través de canales, barras de arena y zonas de pantanos
costeros.</t>
  </si>
  <si>
    <t>• Lagunas costeras con área mayor o igual a 25 ha
• Canales que comunican la laguna con el mar
• Cobertura de vegetación asociada a la laguna con área menor a 25 ha.</t>
  </si>
  <si>
    <t>• Pantanos costeros 􀁴4.2.1.
• Lagunas naturales o artificiales para la cría de mariscos, de camarones y de peces 􀁴5.2.3.
• Salitral 􀁴4.2.2.
• Ríos 􀁴5.1.1.
• Playas 􀁴3.3.1.</t>
  </si>
  <si>
    <t>Mares y océanos</t>
  </si>
  <si>
    <t>Comprende los cuerpos de agua salada que bordean la zona litoral y que se extienden a partir de la línea de costa en período de bajamar.</t>
  </si>
  <si>
    <t>• Extensión del mar o del océano
• Extensión del mar o del océano incluida en la estructura de los puertos industriales o de recreo con un área menor a 5 ha.</t>
  </si>
  <si>
    <t>• Islas, archipiélagos o tierras localizadas en el medio del mar u océano con área mayor a 25 ha
• Extensión del mar o del océano incluida en la estructura de los puertos industriales con área mayor a 5 ha 􀁴1.2.3.
• Extensión del mar o del océano incluida en la estructura de los puertos de recreo con área mayor a 5 ha 􀁴1.4.2.</t>
  </si>
  <si>
    <t>Estanques para acuicultura marina</t>
  </si>
  <si>
    <t>Cuerpos de agua artificial destinados a la cría de crustáceos y peces. Se ubican,
generalmente, en las regiones adyacentes al mar.</t>
  </si>
  <si>
    <t>• Piscinas para la cría de peces
• Camaroneras
• Piscinas para la cría de cocodrilo
• Piscinas para la cría de especies acuícolas con fines de conservación
• Infraestructura asociada a los estanques con área menor a 5 ha.</t>
  </si>
  <si>
    <t>Áreas adyacentes al mar destinadas a la producción y extracción de sal.</t>
  </si>
  <si>
    <t>Media</t>
  </si>
  <si>
    <t>Alta</t>
  </si>
  <si>
    <t>Restauración del ecológica</t>
  </si>
  <si>
    <t>Rehabilitación del ecológica</t>
  </si>
  <si>
    <t>Nivel I</t>
  </si>
  <si>
    <t>Nivel II</t>
  </si>
  <si>
    <t xml:space="preserve">Factor de ajuste </t>
  </si>
  <si>
    <t>Nivel III</t>
  </si>
  <si>
    <t>1. TERRITORIOS ARTIFICIALIZADOS</t>
  </si>
  <si>
    <t>1.1. Zonas urbanizadas</t>
  </si>
  <si>
    <t>1.1.1. Tejido urbano continúo</t>
  </si>
  <si>
    <t>1.1.2. Tejido urbano discontinuo</t>
  </si>
  <si>
    <t>1.1.3. Construcciones rurales</t>
  </si>
  <si>
    <t>1.2. Zonas industriales o comerciales y redes de comunicación</t>
  </si>
  <si>
    <t xml:space="preserve">1.2.1. Zonas
industriales o comerciales
</t>
  </si>
  <si>
    <t>1.2.2.        Red        vial, ferroviaria    y    terrenos asociados</t>
  </si>
  <si>
    <r>
      <rPr>
        <sz val="9"/>
        <rFont val="Arial"/>
        <family val="2"/>
      </rPr>
      <t>1.2.3. Zonas portuarias</t>
    </r>
  </si>
  <si>
    <t>1.2.4. Aeropuertos</t>
  </si>
  <si>
    <t>1.2.5. Obras hidráulicas</t>
  </si>
  <si>
    <t>1.3. Zonas de extracción minera y escombreras</t>
  </si>
  <si>
    <t>1.3.1.        Zonas        de extracción minera</t>
  </si>
  <si>
    <t>1.3.2.        Zonas        de disposición de residuos</t>
  </si>
  <si>
    <t>1.3.3 Zonas en construcción</t>
  </si>
  <si>
    <t>1.4. Zonas verdes artificializadas, no agrícolas</t>
  </si>
  <si>
    <t>1.4.1. Zonas verdes urbanas y rurales</t>
  </si>
  <si>
    <t>1.4.2 Instalaciones deportivas y recreativas</t>
  </si>
  <si>
    <t>2. TERRITORIOS AGRÍCOLAS</t>
  </si>
  <si>
    <t>2.1. Cultivos transitorios</t>
  </si>
  <si>
    <t>2.1.1.    Otros    cultivos transitorios</t>
  </si>
  <si>
    <t>2.1.2. Cereales</t>
  </si>
  <si>
    <t>2.1.3.    Oleaginosas    y leguminosas</t>
  </si>
  <si>
    <t>2.1.4. Hortalizas</t>
  </si>
  <si>
    <t>2.1.5. Tubérculos</t>
  </si>
  <si>
    <t>2.2. Cultivos permanentes</t>
  </si>
  <si>
    <t>2.2.1.                 Cultivos permanentes herbáceos</t>
  </si>
  <si>
    <t>2.2.2.                 Cultivos permanentes arbustivos</t>
  </si>
  <si>
    <t>2.2.3.                 Cultivos permanentes arbóreos</t>
  </si>
  <si>
    <t>2.2.4.                 Cultivos agroforestales</t>
  </si>
  <si>
    <t>2.2.5.                 Cultivos confinados</t>
  </si>
  <si>
    <t>2.3. Pastos</t>
  </si>
  <si>
    <t>2.3.1. Pastos limpios</t>
  </si>
  <si>
    <t>2.3.2. Pastos arbolados</t>
  </si>
  <si>
    <t>2.3.3. Pastos enmalezados</t>
  </si>
  <si>
    <t>2.4. Áreas agrícolas heterogéneas</t>
  </si>
  <si>
    <t>2.4.1. Mosaico de cultivos</t>
  </si>
  <si>
    <t>2.4.2. Mosaico de pastos y cultivos</t>
  </si>
  <si>
    <t>2.4.3. Mosaico de cultivos, pastos y espacios naturales</t>
  </si>
  <si>
    <t>2.4.4. Mosaico de pastos con espacios naturales</t>
  </si>
  <si>
    <t>2.4.5. Mosaico de cultivos con espacios naturales</t>
  </si>
  <si>
    <t>3. BOSQUES Y ÁREAS SEMI-NATURALES</t>
  </si>
  <si>
    <t>3.1. Bosques</t>
  </si>
  <si>
    <t>3.1.1. Bosque denso</t>
  </si>
  <si>
    <t>3.1.2. Bosque abierto</t>
  </si>
  <si>
    <t>3.1.3.                 Bosque fragmentado</t>
  </si>
  <si>
    <t>3.1.4. Bosque de galería o ripario</t>
  </si>
  <si>
    <t>3.1.5. Plantación forestal</t>
  </si>
  <si>
    <t>3.2. Áreas con vegetación herbácea y/o arbustiva</t>
  </si>
  <si>
    <t>3.2.1. Herbazal</t>
  </si>
  <si>
    <t>3.2.2. Arbustal</t>
  </si>
  <si>
    <t>3.2.3.            Vegetación
secundaria        o        en transición</t>
  </si>
  <si>
    <t>3.2.4 Matorral boscoso de transición</t>
  </si>
  <si>
    <t>3.3. Áreas abiertas, sin o con poca vegetación</t>
  </si>
  <si>
    <t>3.3.1.  Zonas  arenosas naturales</t>
  </si>
  <si>
    <t>3.3.2.        Afloramientos rocosos</t>
  </si>
  <si>
    <t>3.3.3. Tierras desnudas y degradadas</t>
  </si>
  <si>
    <t>3.3.4. Zonas quemadas</t>
  </si>
  <si>
    <t>4. AREAS HUMEDAS</t>
  </si>
  <si>
    <t>4.1. Áreas húmedas continentales</t>
  </si>
  <si>
    <t>4.1.1.     Humedales     y Zonas Pantanosas</t>
  </si>
  <si>
    <t>4.1.2. Turberas</t>
  </si>
  <si>
    <t>4.1.3.            Vegetación acuática   sobre   cuerpo de agua</t>
  </si>
  <si>
    <t>5. Superficies de Agua</t>
  </si>
  <si>
    <t>5.1. Aguas continentales</t>
  </si>
  <si>
    <t>5.1.1.  Ríos,  (quebradas y rondas)</t>
  </si>
  <si>
    <t>5.1.2. Lagunas, lagos  y ciénagas naturales</t>
  </si>
  <si>
    <t>5.1.3.        Canales        - (Vallados y acequias)</t>
  </si>
  <si>
    <t>5.1.4. Cuerpos de agua artificiales</t>
  </si>
  <si>
    <t>Valoración Global Actividades $</t>
  </si>
  <si>
    <t>Valoración Económica Ambiental Total Actividades $</t>
  </si>
  <si>
    <t>Actividades a Desarrollar Incendios</t>
  </si>
  <si>
    <t>#</t>
  </si>
  <si>
    <t xml:space="preserve">Actividades </t>
  </si>
  <si>
    <t>Días Actividad</t>
  </si>
  <si>
    <t>Área Total de interés (hectáreas o metros)</t>
  </si>
  <si>
    <t>Área de Restauración</t>
  </si>
  <si>
    <t>Frecuencia Cobertura 1</t>
  </si>
  <si>
    <t>Valor Frecuencia Cobertura 1</t>
  </si>
  <si>
    <t>Frecuencia Cobertura 2</t>
  </si>
  <si>
    <t>Valor Frecuencia Cobertura 2</t>
  </si>
  <si>
    <t>Frecuencia Cobertura 3</t>
  </si>
  <si>
    <t>Valor Frecuencia Cobertura 3</t>
  </si>
  <si>
    <t>Promedio Frecuencias de Cobertura</t>
  </si>
  <si>
    <t>Actividad Realizada/Personal Contratado</t>
  </si>
  <si>
    <t>Valor Total Actividad Realizada/Personal Contratado $</t>
  </si>
  <si>
    <t>Tala y poda (hectáreas)</t>
  </si>
  <si>
    <t>Baja</t>
  </si>
  <si>
    <t>Construcción de trinchos (metros)</t>
  </si>
  <si>
    <t>N/A</t>
  </si>
  <si>
    <t>Contrucción de cunetas o zanjas</t>
  </si>
  <si>
    <t>Análisis fisicoquímico del suelo</t>
  </si>
  <si>
    <t>Siembras (reforestación)</t>
  </si>
  <si>
    <t>Sobre vuelo drone</t>
  </si>
  <si>
    <t xml:space="preserve">Actividades orientadas a la recuperación </t>
  </si>
  <si>
    <t>Valor Actividad $</t>
  </si>
  <si>
    <t>Estimación economica ambiental del daño</t>
  </si>
  <si>
    <t>III</t>
  </si>
  <si>
    <t>Versión: 5</t>
  </si>
  <si>
    <t>Categoría</t>
  </si>
  <si>
    <t>Factor de ajuste Nivel del Daño</t>
  </si>
  <si>
    <t>1. Tala y poda de vegetación afectada, reubicación de material quemado, distribución de material vegetal y suelo sobrantes y redistribución de polvo de carbon vegetal generado en el incendio.</t>
  </si>
  <si>
    <t xml:space="preserve">fundamento del VCA </t>
  </si>
  <si>
    <t>Cuánto tiempo (días) le llevar realizar a 1 persona la actividad en 1 Ha en una cobertura determinada.</t>
  </si>
  <si>
    <t>Cuál es el costo del jornal: en la tabla de la DGOAT costos de referencia para las labores de restauración e implementación de coberturas vegetal en suelos con cobertura de gramíneas se tiene un valor promedio entre 3 cotizaciones de 49.783 pesos.</t>
  </si>
  <si>
    <t xml:space="preserve">El VCA corresponde al valor de desarrollar la actividad por hectárea como se muestra en la siguiente ecuación: </t>
  </si>
  <si>
    <t>Donde:</t>
  </si>
  <si>
    <t>VCA= valor constante de la actividad ($/Ha)</t>
  </si>
  <si>
    <t>Tiempo para un área = días que toma realizar la actividad por una persona para el área definida (Días)</t>
  </si>
  <si>
    <t>Jornal= promedio de las cotizaciones ($)</t>
  </si>
  <si>
    <t>Cálculo de la valoración económica ambiental VEA</t>
  </si>
  <si>
    <t xml:space="preserve">La valoración económica ambiental para esta actividad </t>
  </si>
  <si>
    <t>VEA= Valoración económica ambiental</t>
  </si>
  <si>
    <t>VCA= Valor constante de la actividad</t>
  </si>
  <si>
    <r>
      <t>Ha</t>
    </r>
    <r>
      <rPr>
        <vertAlign val="subscript"/>
        <sz val="11"/>
        <color theme="1"/>
        <rFont val="Calibri"/>
        <family val="2"/>
        <scheme val="minor"/>
      </rPr>
      <t>X</t>
    </r>
    <r>
      <rPr>
        <sz val="11"/>
        <color theme="1"/>
        <rFont val="Calibri"/>
        <family val="2"/>
        <scheme val="minor"/>
      </rPr>
      <t>= Hectáreas afectadas en una categoria especifica</t>
    </r>
  </si>
  <si>
    <r>
      <t>FA</t>
    </r>
    <r>
      <rPr>
        <vertAlign val="subscript"/>
        <sz val="11"/>
        <color theme="1"/>
        <rFont val="Calibri"/>
        <family val="2"/>
        <scheme val="minor"/>
      </rPr>
      <t>X</t>
    </r>
    <r>
      <rPr>
        <sz val="11"/>
        <color theme="1"/>
        <rFont val="Calibri"/>
        <family val="2"/>
        <scheme val="minor"/>
      </rPr>
      <t>= Factor de ajuste según la categoria especifica</t>
    </r>
  </si>
  <si>
    <t xml:space="preserve">FM cobertura= Factor de ajuste según la cobertura especifica </t>
  </si>
  <si>
    <t xml:space="preserve">Promedio de las coberturas identificadas </t>
  </si>
  <si>
    <t xml:space="preserve">2. Construcción de trinchos: </t>
  </si>
  <si>
    <t xml:space="preserve">Cuánto tiempo (días) le llevará a 1 persona construir 100 m de trinchos </t>
  </si>
  <si>
    <t xml:space="preserve">VCA= valor constante de la actividad </t>
  </si>
  <si>
    <t>Tiempo para una longitud = días que toma realizar la actividad por una persona para una longitud definida de 100 metros (días)</t>
  </si>
  <si>
    <t>Jornal= promedio de las cotizaciones  ($)</t>
  </si>
  <si>
    <r>
      <t>Mediante un SIG teniendo en cuenta que; en áreas con una afectación determinada (Alta) y según su pendiente x metros lineales de trincho estabilizarán x m</t>
    </r>
    <r>
      <rPr>
        <vertAlign val="superscript"/>
        <sz val="11"/>
        <color theme="1"/>
        <rFont val="Calibri"/>
        <family val="2"/>
        <scheme val="minor"/>
      </rPr>
      <t>2</t>
    </r>
    <r>
      <rPr>
        <sz val="11"/>
        <color theme="1"/>
        <rFont val="Calibri"/>
        <family val="2"/>
        <scheme val="minor"/>
      </rPr>
      <t xml:space="preserve"> ejemplo (en un área con afectación alta 100 m lineales de trincho estabilizan 10000 m</t>
    </r>
    <r>
      <rPr>
        <vertAlign val="superscript"/>
        <sz val="11"/>
        <color theme="1"/>
        <rFont val="Calibri"/>
        <family val="2"/>
        <scheme val="minor"/>
      </rPr>
      <t>2</t>
    </r>
    <r>
      <rPr>
        <sz val="11"/>
        <color theme="1"/>
        <rFont val="Calibri"/>
        <family val="2"/>
        <scheme val="minor"/>
      </rPr>
      <t xml:space="preserve"> teniendo en cuenta espacios a favor de la pendiente de 100 m entre trinchos y pendientes iguales o mayores a 45 %) </t>
    </r>
  </si>
  <si>
    <t>hectáreas en pendiente superiores a 45 %(Ha)</t>
  </si>
  <si>
    <t xml:space="preserve">Finalmente, lo que se debe determinar es un área efectiva x metros de trinchos que pueden estabilizar un área. </t>
  </si>
  <si>
    <t>Se debe llegar a determinar cuál es la longitud requerida mediante su procesamiento (programado) para un área determinada, de esta manera con el insumo de área con una afectación alta obtener un valor económico.</t>
  </si>
  <si>
    <t xml:space="preserve">X metros de trinchos en una pendiente x puede estabilizar x área </t>
  </si>
  <si>
    <t xml:space="preserve">Cálculo VEA </t>
  </si>
  <si>
    <r>
      <t>Longitud</t>
    </r>
    <r>
      <rPr>
        <u/>
        <sz val="11"/>
        <color theme="1"/>
        <rFont val="Calibri"/>
        <family val="2"/>
        <scheme val="minor"/>
      </rPr>
      <t xml:space="preserve"> </t>
    </r>
  </si>
  <si>
    <t>Dónde:</t>
  </si>
  <si>
    <t>área de interés= área identificada en categoría de afectación alta y con pendientes superiores al 45%</t>
  </si>
  <si>
    <t>100= metros lineales de trincho</t>
  </si>
  <si>
    <r>
      <t>1000= m</t>
    </r>
    <r>
      <rPr>
        <vertAlign val="superscript"/>
        <sz val="11"/>
        <color theme="1"/>
        <rFont val="Calibri"/>
        <family val="2"/>
        <scheme val="minor"/>
      </rPr>
      <t xml:space="preserve">2 </t>
    </r>
    <r>
      <rPr>
        <sz val="11"/>
        <color theme="1"/>
        <rFont val="Calibri"/>
        <family val="2"/>
        <scheme val="minor"/>
      </rPr>
      <t xml:space="preserve">estabilizados </t>
    </r>
  </si>
  <si>
    <t xml:space="preserve">Longitud= longitud en metros requeridos para estabilizar el terreno </t>
  </si>
  <si>
    <t>3. Construcción de cunetas o zanjas,  construcción de surcos de contorno</t>
  </si>
  <si>
    <t xml:space="preserve">Fundamento del VCA </t>
  </si>
  <si>
    <t xml:space="preserve">Cuánto tiempo (días) le llevará a 1 persona construir 100 m surcos de contorno  </t>
  </si>
  <si>
    <t>Se debe tener en cuenta si para esta actividad se requiere mano de obra con algún grado de especialización lo que causará incrementar el costo del jornal por ende el valor final del VCA.</t>
  </si>
  <si>
    <t>Tiempo para una longitud = días que toma realizar la actividad por una persona para una longitud definida.300 metros/ día(días)</t>
  </si>
  <si>
    <t>área de interés= área identificada en categoría de afectación alta y con pendientes superiores al 45%(m)</t>
  </si>
  <si>
    <t>100= metros lineales zanja o cuneta</t>
  </si>
  <si>
    <t>Longitud= longitud en metros requeridos para estabilizar el terreno (m)</t>
  </si>
  <si>
    <t>4. Análisis físico químico del suelo</t>
  </si>
  <si>
    <t>Fundamento de VCA</t>
  </si>
  <si>
    <t>Definir para qué niveles de afectaciones (Bajo, medio alto) se deben realizar los análisis.</t>
  </si>
  <si>
    <t xml:space="preserve">Que análisis se deben hacer </t>
  </si>
  <si>
    <t xml:space="preserve">Definir el área efectiva de un análisis, el área que puede ser representada por un punto de muestreo (independiente mente del área por lo menos 2 o 3 puntos para corroborar que los valores se encuentran dentro de un rango) puede ser un valor definido de área o definido sobre otra variable como un número determinado por tipo de cobertura. </t>
  </si>
  <si>
    <t>VCA = Valor constante de la actividad</t>
  </si>
  <si>
    <t xml:space="preserve">Análisis </t>
  </si>
  <si>
    <t xml:space="preserve">Costo Unitario RESOLUCIÓN DAF No.  80207100171  de  24 AGO. 2020 </t>
  </si>
  <si>
    <t>Textura</t>
  </si>
  <si>
    <t xml:space="preserve">Curvas de retención de Humedad </t>
  </si>
  <si>
    <t xml:space="preserve">Densidad aparente </t>
  </si>
  <si>
    <t xml:space="preserve">Estabilidad de agregados </t>
  </si>
  <si>
    <t>Consistencia</t>
  </si>
  <si>
    <t xml:space="preserve">Conductividad Hidráulica en campo </t>
  </si>
  <si>
    <t xml:space="preserve">resistencia a la penetración en campo </t>
  </si>
  <si>
    <t xml:space="preserve">Densidad real Granulometría </t>
  </si>
  <si>
    <t xml:space="preserve">Infiltración en campo </t>
  </si>
  <si>
    <t xml:space="preserve">toma de muestras </t>
  </si>
  <si>
    <t xml:space="preserve">Total </t>
  </si>
  <si>
    <t>Costo análisis laboratorio = el costo que tenga bien sea el promedio de por lo menos tres cotizaciones o los costos definidos en la matriz del laboratorio por cada punto de muestreo.</t>
  </si>
  <si>
    <t xml:space="preserve">Calculo VEA </t>
  </si>
  <si>
    <t xml:space="preserve">Definir cuantos análisis (puntos) se deben realizar </t>
  </si>
  <si>
    <t xml:space="preserve">Ejemplo: solo se deben realizar los análisis para áreas con una afectación alta, se deben realizar análisis para cada tipo de cobertura, se deben realizar dos análisis (por tipo de cobertura) para tener uno como punto de control </t>
  </si>
  <si>
    <t>VEA = Valoración económica ambiental ($)</t>
  </si>
  <si>
    <t xml:space="preserve">NC = Numero de coberturas </t>
  </si>
  <si>
    <t xml:space="preserve">2 = análisis necesarios por cada tipo de cobertura </t>
  </si>
  <si>
    <t>VCA = valor constante de la actividad ($)</t>
  </si>
  <si>
    <t>5. Siembra de leguminosas, siembra de individuos vegetales, selección de material vegetal y mantenimiento de las medidas adoptadas  Compra y aplicación de abonos</t>
  </si>
  <si>
    <t xml:space="preserve">Se tomo como referencia los costeos realizados por la DGOAT </t>
  </si>
  <si>
    <t xml:space="preserve">Calculo VCA </t>
  </si>
  <si>
    <t xml:space="preserve">Costo RF= el costo de la reforestación por hectárea haciendo referencia a todos los cotos que esto conlleva </t>
  </si>
  <si>
    <t xml:space="preserve">VEA = Valoración económica ambiental </t>
  </si>
  <si>
    <r>
      <t>Ha</t>
    </r>
    <r>
      <rPr>
        <vertAlign val="subscript"/>
        <sz val="12"/>
        <color theme="1"/>
        <rFont val="Arial"/>
        <family val="2"/>
      </rPr>
      <t>Alta</t>
    </r>
    <r>
      <rPr>
        <sz val="12"/>
        <color theme="1"/>
        <rFont val="Arial"/>
        <family val="2"/>
      </rPr>
      <t>= Hectáreas afectadas en categoría alta</t>
    </r>
  </si>
  <si>
    <t xml:space="preserve">VCA = valor constante de la actividad </t>
  </si>
  <si>
    <t>Valor Constante de la Actividad Afectación Alta ($/Unidad medida territorio)</t>
  </si>
  <si>
    <t>Valor Constante de la Actividad Afectación Media ($/Unidad medida territorio)</t>
  </si>
  <si>
    <t>Valor Constante de la Actividad Afectación Baja ($/Unidad medida territorio)</t>
  </si>
  <si>
    <t>Unidad de Medida utlizada</t>
  </si>
  <si>
    <t>Cantidad Medida Utilizada</t>
  </si>
  <si>
    <t xml:space="preserve">Valor Actividad Realizada/Contratación </t>
  </si>
  <si>
    <t>Hectárea</t>
  </si>
  <si>
    <t>Restauración Jornal</t>
  </si>
  <si>
    <t>Número de coberturas*Número de muestras por cobertura</t>
  </si>
  <si>
    <t>Costo Unitario DAF</t>
  </si>
  <si>
    <t>Insumos para siembra</t>
  </si>
  <si>
    <t>Número de sobrevuelos*100hectáreas</t>
  </si>
  <si>
    <t xml:space="preserve">Sobre vuelo Drone </t>
  </si>
  <si>
    <t>Categorías</t>
  </si>
  <si>
    <t>Hectareas</t>
  </si>
  <si>
    <t>Dias Actividad Alta</t>
  </si>
  <si>
    <t>Dias Actividad Media</t>
  </si>
  <si>
    <t>Dias Actividad Baja</t>
  </si>
  <si>
    <t xml:space="preserve"> Procedimiento de reporte de  Evaluación de Daños y Análisis Necesidades Ambientales pos desastre  Continental  EDANA C</t>
  </si>
  <si>
    <t>Valoración Económica Ambiental Afectación Baja</t>
  </si>
  <si>
    <t>Valoración Económica Ambiental Afectación Media</t>
  </si>
  <si>
    <t>Valoración Económica Ambiental Afectación Alta</t>
  </si>
  <si>
    <t>Valoración Económica Ambiental Total</t>
  </si>
  <si>
    <t>TOTAL DE VEA ALTA</t>
  </si>
  <si>
    <t>TOTAL DE VEA MEDIA</t>
  </si>
  <si>
    <t>TOTAL DE VEA BAJA</t>
  </si>
  <si>
    <t>dìas</t>
  </si>
  <si>
    <t>Categoría Daño Alto</t>
  </si>
  <si>
    <t>Valor Asignado Categoría Daño Alto</t>
  </si>
  <si>
    <t>Categoría Daño Medio</t>
  </si>
  <si>
    <t>Valor Asignado Categoría Daño Medio</t>
  </si>
  <si>
    <t>Categoría Daño Bajo</t>
  </si>
  <si>
    <t>Valor Asignado Categoría Daño Bajo</t>
  </si>
  <si>
    <t>Hectáreas Categoría Alto</t>
  </si>
  <si>
    <t>Hectáreas Categoría Medio</t>
  </si>
  <si>
    <t>Hectáreas Categoría Bajo</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</si>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</sst>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quot;$&quot;* #,##0_-;_-&quot;$&quot;* &quot;-&quot;_-;_-@_-"/>
    <numFmt numFmtId="44" formatCode="_-&quot;$&quot;* #,##0.00_-;\-&quot;$&quot;* #,##0.00_-;_-&quot;$&quot;* &quot;-&quot;??_-;_-@_-"/>
    <numFmt numFmtId="164" formatCode="_-&quot;$&quot;\ * #,##0.00_-;\-&quot;$&quot;\ * #,##0.00_-;_-&quot;$&quot;\ * &quot;-&quot;??_-;_-@_-"/>
    <numFmt numFmtId="165" formatCode="&quot;$&quot;#,##0"/>
    <numFmt numFmtId="166" formatCode="&quot;$&quot;#,##0.00"/>
    <numFmt numFmtId="167" formatCode="_-&quot;$&quot;* #,##0.0_-;\-&quot;$&quot;* #,##0.0_-;_-&quot;$&quot;* &quot;-&quot;_-;_-@_-"/>
  </numFmts>
  <fonts count="77" x14ac:knownFonts="1">
    <font>
      <sz val="11"/>
      <color theme="1"/>
      <name val="Calibri"/>
      <family val="2"/>
      <scheme val="minor"/>
    </font>
    <font>
      <sz val="10"/>
      <name val="Arial Narrow"/>
      <family val="2"/>
    </font>
    <font>
      <sz val="10"/>
      <color theme="1"/>
      <name val="Arial Narrow"/>
      <family val="2"/>
    </font>
    <font>
      <sz val="10"/>
      <color theme="0" tint="-0.34998626667073579"/>
      <name val="Arial Narrow"/>
      <family val="2"/>
    </font>
    <font>
      <b/>
      <sz val="10"/>
      <color theme="1"/>
      <name val="Arial Narrow"/>
      <family val="2"/>
    </font>
    <font>
      <b/>
      <sz val="11"/>
      <color theme="1"/>
      <name val="Calibri"/>
      <family val="2"/>
      <scheme val="minor"/>
    </font>
    <font>
      <sz val="11"/>
      <color rgb="FFFF0000"/>
      <name val="Calibri"/>
      <family val="2"/>
      <scheme val="minor"/>
    </font>
    <font>
      <sz val="8"/>
      <color theme="1"/>
      <name val="Arial Narrow"/>
      <family val="2"/>
    </font>
    <font>
      <b/>
      <sz val="10"/>
      <name val="Calibri"/>
      <family val="2"/>
      <scheme val="minor"/>
    </font>
    <font>
      <b/>
      <sz val="11"/>
      <name val="Calibri"/>
      <family val="2"/>
      <scheme val="minor"/>
    </font>
    <font>
      <b/>
      <sz val="11"/>
      <color rgb="FFFF0000"/>
      <name val="Calibri"/>
      <family val="2"/>
      <scheme val="minor"/>
    </font>
    <font>
      <sz val="10"/>
      <name val="Calibri"/>
      <family val="2"/>
      <scheme val="minor"/>
    </font>
    <font>
      <b/>
      <sz val="10"/>
      <color theme="0"/>
      <name val="Calibri"/>
      <family val="2"/>
      <scheme val="minor"/>
    </font>
    <font>
      <i/>
      <sz val="10"/>
      <name val="Calibri"/>
      <family val="2"/>
      <scheme val="minor"/>
    </font>
    <font>
      <i/>
      <sz val="10"/>
      <color rgb="FFFF0000"/>
      <name val="Calibri"/>
      <family val="2"/>
      <scheme val="minor"/>
    </font>
    <font>
      <sz val="10"/>
      <color theme="0"/>
      <name val="Calibri"/>
      <family val="2"/>
      <scheme val="minor"/>
    </font>
    <font>
      <sz val="10"/>
      <name val="Arial"/>
      <family val="2"/>
    </font>
    <font>
      <sz val="10"/>
      <color theme="1"/>
      <name val="Calibri"/>
      <family val="2"/>
      <scheme val="minor"/>
    </font>
    <font>
      <i/>
      <sz val="10"/>
      <color theme="1"/>
      <name val="Calibri"/>
      <family val="2"/>
      <scheme val="minor"/>
    </font>
    <font>
      <b/>
      <sz val="10"/>
      <color rgb="FF000000"/>
      <name val="Calibri"/>
      <family val="2"/>
      <scheme val="minor"/>
    </font>
    <font>
      <i/>
      <sz val="10"/>
      <color rgb="FF000000"/>
      <name val="Calibri"/>
      <family val="2"/>
      <scheme val="minor"/>
    </font>
    <font>
      <b/>
      <sz val="10"/>
      <color rgb="FFFF0000"/>
      <name val="Calibri"/>
      <family val="2"/>
      <scheme val="minor"/>
    </font>
    <font>
      <b/>
      <sz val="10"/>
      <color indexed="9"/>
      <name val="Calibri"/>
      <family val="2"/>
      <scheme val="minor"/>
    </font>
    <font>
      <sz val="10"/>
      <color rgb="FFFF0000"/>
      <name val="Calibri"/>
      <family val="2"/>
      <scheme val="minor"/>
    </font>
    <font>
      <b/>
      <sz val="10"/>
      <color theme="1"/>
      <name val="Calibri"/>
      <family val="2"/>
      <scheme val="minor"/>
    </font>
    <font>
      <sz val="10"/>
      <color indexed="9"/>
      <name val="Calibri"/>
      <family val="2"/>
      <scheme val="minor"/>
    </font>
    <font>
      <sz val="10"/>
      <color indexed="8"/>
      <name val="Calibri"/>
      <family val="2"/>
      <scheme val="minor"/>
    </font>
    <font>
      <b/>
      <sz val="10"/>
      <color indexed="8"/>
      <name val="Calibri"/>
      <family val="2"/>
      <scheme val="minor"/>
    </font>
    <font>
      <b/>
      <sz val="10"/>
      <color rgb="FFFFFFFF"/>
      <name val="Calibri"/>
      <family val="2"/>
      <scheme val="minor"/>
    </font>
    <font>
      <b/>
      <sz val="10"/>
      <color theme="1"/>
      <name val="Arial"/>
      <family val="2"/>
    </font>
    <font>
      <sz val="8"/>
      <color theme="1"/>
      <name val="Times New Roman"/>
      <family val="1"/>
    </font>
    <font>
      <b/>
      <sz val="10"/>
      <color rgb="FFFFFFFF"/>
      <name val="Arial"/>
      <family val="2"/>
    </font>
    <font>
      <sz val="9"/>
      <color theme="1"/>
      <name val="Times New Roman"/>
      <family val="1"/>
    </font>
    <font>
      <i/>
      <sz val="11"/>
      <color theme="1"/>
      <name val="Arial"/>
      <family val="2"/>
    </font>
    <font>
      <i/>
      <sz val="10"/>
      <color theme="1"/>
      <name val="Arial"/>
      <family val="2"/>
    </font>
    <font>
      <sz val="10"/>
      <color theme="1"/>
      <name val="Arial"/>
      <family val="2"/>
    </font>
    <font>
      <sz val="7"/>
      <color theme="1"/>
      <name val="Times New Roman"/>
      <family val="1"/>
    </font>
    <font>
      <i/>
      <sz val="9.5"/>
      <color theme="1"/>
      <name val="Arial"/>
      <family val="2"/>
    </font>
    <font>
      <i/>
      <sz val="9"/>
      <color theme="1"/>
      <name val="Arial"/>
      <family val="2"/>
    </font>
    <font>
      <i/>
      <sz val="15.5"/>
      <color theme="1"/>
      <name val="Arial"/>
      <family val="2"/>
    </font>
    <font>
      <i/>
      <sz val="15"/>
      <color theme="1"/>
      <name val="Arial"/>
      <family val="2"/>
    </font>
    <font>
      <i/>
      <sz val="14.5"/>
      <color theme="1"/>
      <name val="Arial"/>
      <family val="2"/>
    </font>
    <font>
      <i/>
      <sz val="14"/>
      <color theme="1"/>
      <name val="Arial"/>
      <family val="2"/>
    </font>
    <font>
      <i/>
      <sz val="16"/>
      <color theme="1"/>
      <name val="Arial"/>
      <family val="2"/>
    </font>
    <font>
      <i/>
      <sz val="8.5"/>
      <color theme="1"/>
      <name val="Arial"/>
      <family val="2"/>
    </font>
    <font>
      <sz val="10"/>
      <color theme="1"/>
      <name val="Times New Roman"/>
      <family val="1"/>
    </font>
    <font>
      <b/>
      <sz val="10"/>
      <name val="Arial Narrow"/>
      <family val="2"/>
    </font>
    <font>
      <sz val="11"/>
      <name val="Calibri"/>
      <family val="2"/>
      <scheme val="minor"/>
    </font>
    <font>
      <sz val="11"/>
      <color theme="1"/>
      <name val="Calibri"/>
      <family val="2"/>
      <scheme val="minor"/>
    </font>
    <font>
      <sz val="9"/>
      <name val="Arial"/>
      <family val="2"/>
    </font>
    <font>
      <sz val="8"/>
      <name val="Arial Narrow"/>
      <family val="2"/>
    </font>
    <font>
      <u/>
      <sz val="11"/>
      <color theme="10"/>
      <name val="Calibri"/>
      <family val="2"/>
      <scheme val="minor"/>
    </font>
    <font>
      <b/>
      <sz val="9"/>
      <color indexed="81"/>
      <name val="Tahoma"/>
      <family val="2"/>
    </font>
    <font>
      <sz val="9"/>
      <color indexed="81"/>
      <name val="Tahoma"/>
      <family val="2"/>
    </font>
    <font>
      <vertAlign val="subscript"/>
      <sz val="11"/>
      <color theme="1"/>
      <name val="Calibri"/>
      <family val="2"/>
      <scheme val="minor"/>
    </font>
    <font>
      <u/>
      <sz val="11"/>
      <color theme="1"/>
      <name val="Calibri"/>
      <family val="2"/>
      <scheme val="minor"/>
    </font>
    <font>
      <vertAlign val="superscript"/>
      <sz val="11"/>
      <color theme="1"/>
      <name val="Calibri"/>
      <family val="2"/>
      <scheme val="minor"/>
    </font>
    <font>
      <sz val="12"/>
      <color theme="1"/>
      <name val="Arial"/>
      <family val="2"/>
    </font>
    <font>
      <b/>
      <sz val="12"/>
      <color theme="1"/>
      <name val="Arial"/>
      <family val="2"/>
    </font>
    <font>
      <vertAlign val="subscript"/>
      <sz val="12"/>
      <color theme="1"/>
      <name val="Arial"/>
      <family val="2"/>
    </font>
    <font>
      <sz val="10"/>
      <color theme="1"/>
      <name val="Calibri Light"/>
      <family val="2"/>
      <scheme val="major"/>
    </font>
    <font>
      <sz val="10"/>
      <name val="Calibri Light"/>
      <family val="2"/>
      <scheme val="major"/>
    </font>
    <font>
      <sz val="8"/>
      <name val="Calibri Light"/>
      <family val="2"/>
      <scheme val="major"/>
    </font>
    <font>
      <sz val="10"/>
      <color theme="0" tint="-0.34998626667073579"/>
      <name val="Calibri Light"/>
      <family val="2"/>
      <scheme val="major"/>
    </font>
    <font>
      <sz val="10"/>
      <color theme="0" tint="-0.249977111117893"/>
      <name val="Calibri Light"/>
      <family val="2"/>
      <scheme val="major"/>
    </font>
    <font>
      <sz val="10"/>
      <color theme="0" tint="-0.499984740745262"/>
      <name val="Calibri Light"/>
      <family val="2"/>
      <scheme val="major"/>
    </font>
    <font>
      <b/>
      <sz val="10"/>
      <color theme="1"/>
      <name val="Calibri Light"/>
      <family val="2"/>
      <scheme val="major"/>
    </font>
    <font>
      <sz val="8"/>
      <color theme="1"/>
      <name val="Calibri Light"/>
      <family val="2"/>
      <scheme val="major"/>
    </font>
    <font>
      <sz val="11"/>
      <color theme="1"/>
      <name val="Calibri Light"/>
      <family val="2"/>
      <scheme val="major"/>
    </font>
    <font>
      <sz val="12"/>
      <color theme="1"/>
      <name val="Calibri Light"/>
      <family val="2"/>
      <scheme val="major"/>
    </font>
    <font>
      <b/>
      <sz val="8"/>
      <color theme="1"/>
      <name val="Calibri Light"/>
      <family val="2"/>
      <scheme val="major"/>
    </font>
    <font>
      <u val="singleAccounting"/>
      <sz val="8"/>
      <color theme="1"/>
      <name val="Calibri Light"/>
      <family val="2"/>
      <scheme val="major"/>
    </font>
    <font>
      <b/>
      <i/>
      <sz val="11"/>
      <color theme="1"/>
      <name val="Calibri"/>
      <family val="2"/>
      <scheme val="minor"/>
    </font>
    <font>
      <b/>
      <sz val="9"/>
      <color rgb="FF000000"/>
      <name val="Tahoma"/>
      <family val="2"/>
    </font>
    <font>
      <sz val="9"/>
      <color rgb="FF000000"/>
      <name val="Tahoma"/>
      <family val="2"/>
    </font>
    <font>
      <sz val="10"/>
      <color rgb="FF000000"/>
      <name val="Tahoma"/>
      <family val="2"/>
    </font>
    <font>
      <b/>
      <sz val="10"/>
      <color rgb="FF000000"/>
      <name val="Tahoma"/>
      <family val="2"/>
    </font>
  </fonts>
  <fills count="21">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indexed="8"/>
        <bgColor indexed="64"/>
      </patternFill>
    </fill>
    <fill>
      <patternFill patternType="solid">
        <fgColor theme="1"/>
        <bgColor rgb="FF000000"/>
      </patternFill>
    </fill>
    <fill>
      <patternFill patternType="solid">
        <fgColor rgb="FFFFFFFF"/>
        <bgColor rgb="FFFFFFFF"/>
      </patternFill>
    </fill>
    <fill>
      <patternFill patternType="solid">
        <fgColor rgb="FF000000"/>
        <bgColor rgb="FF000000"/>
      </patternFill>
    </fill>
    <fill>
      <patternFill patternType="solid">
        <fgColor rgb="FFC0C0C0"/>
        <bgColor indexed="64"/>
      </patternFill>
    </fill>
    <fill>
      <patternFill patternType="solid">
        <fgColor rgb="FF000000"/>
        <bgColor indexed="64"/>
      </patternFill>
    </fill>
    <fill>
      <patternFill patternType="solid">
        <fgColor theme="1" tint="0.249977111117893"/>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rgb="FF92D050"/>
        <bgColor indexed="64"/>
      </patternFill>
    </fill>
    <fill>
      <patternFill patternType="solid">
        <fgColor rgb="FFFF0000"/>
        <bgColor indexed="64"/>
      </patternFill>
    </fill>
    <fill>
      <patternFill patternType="solid">
        <fgColor rgb="FF00B050"/>
        <bgColor indexed="64"/>
      </patternFill>
    </fill>
    <fill>
      <patternFill patternType="solid">
        <fgColor theme="3" tint="0.39997558519241921"/>
        <bgColor indexed="64"/>
      </patternFill>
    </fill>
    <fill>
      <patternFill patternType="solid">
        <fgColor theme="5" tint="0.59999389629810485"/>
        <bgColor indexed="64"/>
      </patternFill>
    </fill>
  </fills>
  <borders count="81">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diagonal/>
    </border>
    <border>
      <left/>
      <right/>
      <top style="medium">
        <color rgb="FF000000"/>
      </top>
      <bottom style="medium">
        <color rgb="FF000000"/>
      </bottom>
      <diagonal/>
    </border>
    <border>
      <left style="medium">
        <color rgb="FF000000"/>
      </left>
      <right/>
      <top style="thick">
        <color rgb="FF000000"/>
      </top>
      <bottom style="medium">
        <color rgb="FF000000"/>
      </bottom>
      <diagonal/>
    </border>
    <border>
      <left/>
      <right style="medium">
        <color rgb="FF000000"/>
      </right>
      <top style="thick">
        <color rgb="FF000000"/>
      </top>
      <bottom style="medium">
        <color rgb="FF000000"/>
      </bottom>
      <diagonal/>
    </border>
    <border>
      <left/>
      <right/>
      <top style="thick">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right style="medium">
        <color rgb="FF000000"/>
      </right>
      <top/>
      <bottom/>
      <diagonal/>
    </border>
    <border>
      <left/>
      <right/>
      <top/>
      <bottom style="thick">
        <color rgb="FF000000"/>
      </bottom>
      <diagonal/>
    </border>
    <border>
      <left/>
      <right/>
      <top style="medium">
        <color rgb="FF000000"/>
      </top>
      <bottom style="thick">
        <color rgb="FF000000"/>
      </bottom>
      <diagonal/>
    </border>
    <border>
      <left style="medium">
        <color rgb="FF000000"/>
      </left>
      <right/>
      <top style="medium">
        <color rgb="FF000000"/>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thick">
        <color rgb="FF000000"/>
      </bottom>
      <diagonal/>
    </border>
    <border>
      <left/>
      <right style="medium">
        <color rgb="FF000000"/>
      </right>
      <top/>
      <bottom style="thick">
        <color rgb="FF000000"/>
      </bottom>
      <diagonal/>
    </border>
    <border>
      <left style="medium">
        <color rgb="FF000000"/>
      </left>
      <right/>
      <top style="medium">
        <color rgb="FF000000"/>
      </top>
      <bottom style="thick">
        <color rgb="FF000000"/>
      </bottom>
      <diagonal/>
    </border>
    <border>
      <left/>
      <right/>
      <top/>
      <bottom style="thin">
        <color indexed="64"/>
      </bottom>
      <diagonal/>
    </border>
    <border>
      <left style="thin">
        <color theme="0"/>
      </left>
      <right style="thin">
        <color theme="0"/>
      </right>
      <top style="thin">
        <color indexed="64"/>
      </top>
      <bottom style="thin">
        <color theme="0"/>
      </bottom>
      <diagonal/>
    </border>
    <border>
      <left style="thin">
        <color theme="0"/>
      </left>
      <right style="thin">
        <color theme="0"/>
      </right>
      <top style="thin">
        <color indexed="64"/>
      </top>
      <bottom/>
      <diagonal/>
    </border>
    <border>
      <left/>
      <right style="thin">
        <color theme="0"/>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theme="2" tint="-0.499984740745262"/>
      </right>
      <top style="thin">
        <color indexed="64"/>
      </top>
      <bottom style="thin">
        <color theme="2" tint="-0.499984740745262"/>
      </bottom>
      <diagonal/>
    </border>
    <border>
      <left style="thin">
        <color theme="2" tint="-0.499984740745262"/>
      </left>
      <right style="thin">
        <color theme="2" tint="-0.499984740745262"/>
      </right>
      <top style="thin">
        <color indexed="64"/>
      </top>
      <bottom style="thin">
        <color theme="2" tint="-0.499984740745262"/>
      </bottom>
      <diagonal/>
    </border>
    <border>
      <left style="thin">
        <color theme="2" tint="-0.499984740745262"/>
      </left>
      <right style="thin">
        <color indexed="64"/>
      </right>
      <top style="thin">
        <color indexed="64"/>
      </top>
      <bottom style="thin">
        <color theme="2" tint="-0.499984740745262"/>
      </bottom>
      <diagonal/>
    </border>
    <border>
      <left style="thin">
        <color indexed="64"/>
      </left>
      <right style="thin">
        <color theme="2" tint="-0.499984740745262"/>
      </right>
      <top style="thin">
        <color theme="2" tint="-0.499984740745262"/>
      </top>
      <bottom style="thin">
        <color theme="2" tint="-0.499984740745262"/>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indexed="64"/>
      </left>
      <right style="thin">
        <color theme="2" tint="-0.499984740745262"/>
      </right>
      <top style="thin">
        <color theme="2" tint="-0.499984740745262"/>
      </top>
      <bottom style="thin">
        <color indexed="64"/>
      </bottom>
      <diagonal/>
    </border>
    <border>
      <left style="thin">
        <color theme="2" tint="-0.499984740745262"/>
      </left>
      <right style="thin">
        <color theme="2" tint="-0.499984740745262"/>
      </right>
      <top style="thin">
        <color theme="2" tint="-0.499984740745262"/>
      </top>
      <bottom style="thin">
        <color indexed="64"/>
      </bottom>
      <diagonal/>
    </border>
    <border>
      <left style="thin">
        <color theme="2" tint="-0.499984740745262"/>
      </left>
      <right style="thin">
        <color indexed="64"/>
      </right>
      <top style="thin">
        <color theme="2" tint="-0.499984740745262"/>
      </top>
      <bottom style="thin">
        <color indexed="64"/>
      </bottom>
      <diagonal/>
    </border>
    <border>
      <left style="thin">
        <color indexed="64"/>
      </left>
      <right style="thin">
        <color theme="2" tint="-0.499984740745262"/>
      </right>
      <top style="thin">
        <color indexed="64"/>
      </top>
      <bottom style="thin">
        <color indexed="64"/>
      </bottom>
      <diagonal/>
    </border>
    <border>
      <left style="thin">
        <color theme="2" tint="-0.499984740745262"/>
      </left>
      <right style="thin">
        <color theme="2" tint="-0.499984740745262"/>
      </right>
      <top style="thin">
        <color indexed="64"/>
      </top>
      <bottom style="thin">
        <color indexed="64"/>
      </bottom>
      <diagonal/>
    </border>
    <border>
      <left style="thin">
        <color theme="2" tint="-0.499984740745262"/>
      </left>
      <right style="thin">
        <color indexed="64"/>
      </right>
      <top style="thin">
        <color indexed="64"/>
      </top>
      <bottom style="thin">
        <color indexed="64"/>
      </bottom>
      <diagonal/>
    </border>
    <border>
      <left style="thin">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style="thin">
        <color indexed="64"/>
      </left>
      <right style="thin">
        <color theme="2" tint="-0.499984740745262"/>
      </right>
      <top/>
      <bottom/>
      <diagonal/>
    </border>
    <border>
      <left style="thin">
        <color theme="2" tint="-0.499984740745262"/>
      </left>
      <right style="thin">
        <color theme="2" tint="-0.499984740745262"/>
      </right>
      <top/>
      <bottom/>
      <diagonal/>
    </border>
    <border>
      <left/>
      <right style="thin">
        <color theme="2" tint="-0.499984740745262"/>
      </right>
      <top style="thin">
        <color indexed="64"/>
      </top>
      <bottom/>
      <diagonal/>
    </border>
    <border>
      <left style="thin">
        <color theme="2" tint="-0.499984740745262"/>
      </left>
      <right/>
      <top/>
      <bottom style="thin">
        <color indexed="64"/>
      </bottom>
      <diagonal/>
    </border>
    <border>
      <left/>
      <right style="thin">
        <color theme="2" tint="-0.499984740745262"/>
      </right>
      <top/>
      <bottom style="thin">
        <color indexed="64"/>
      </bottom>
      <diagonal/>
    </border>
    <border>
      <left style="thin">
        <color theme="2" tint="-0.499984740745262"/>
      </left>
      <right style="thin">
        <color theme="2" tint="-0.499984740745262"/>
      </right>
      <top style="thin">
        <color indexed="64"/>
      </top>
      <bottom/>
      <diagonal/>
    </border>
    <border>
      <left style="thin">
        <color theme="2" tint="-0.499984740745262"/>
      </left>
      <right style="thin">
        <color theme="2" tint="-0.499984740745262"/>
      </right>
      <top/>
      <bottom style="thin">
        <color indexed="64"/>
      </bottom>
      <diagonal/>
    </border>
    <border>
      <left/>
      <right style="thin">
        <color theme="2" tint="-0.499984740745262"/>
      </right>
      <top/>
      <bottom/>
      <diagonal/>
    </border>
    <border>
      <left style="thin">
        <color theme="2" tint="-0.499984740745262"/>
      </left>
      <right style="thin">
        <color indexed="64"/>
      </right>
      <top/>
      <bottom style="thin">
        <color theme="2" tint="-0.499984740745262"/>
      </bottom>
      <diagonal/>
    </border>
    <border>
      <left style="thin">
        <color indexed="64"/>
      </left>
      <right style="thin">
        <color theme="2" tint="-0.24994659260841701"/>
      </right>
      <top style="thin">
        <color indexed="64"/>
      </top>
      <bottom style="thin">
        <color theme="2" tint="-0.24994659260841701"/>
      </bottom>
      <diagonal/>
    </border>
    <border>
      <left style="thin">
        <color theme="2" tint="-0.24994659260841701"/>
      </left>
      <right style="thin">
        <color theme="2" tint="-0.24994659260841701"/>
      </right>
      <top style="thin">
        <color indexed="64"/>
      </top>
      <bottom style="thin">
        <color theme="2" tint="-0.24994659260841701"/>
      </bottom>
      <diagonal/>
    </border>
    <border>
      <left style="thin">
        <color theme="2" tint="-0.24994659260841701"/>
      </left>
      <right style="thin">
        <color indexed="64"/>
      </right>
      <top style="thin">
        <color indexed="64"/>
      </top>
      <bottom style="thin">
        <color theme="2" tint="-0.24994659260841701"/>
      </bottom>
      <diagonal/>
    </border>
    <border>
      <left style="thin">
        <color indexed="64"/>
      </left>
      <right style="thin">
        <color theme="2" tint="-0.24994659260841701"/>
      </right>
      <top style="thin">
        <color theme="2" tint="-0.24994659260841701"/>
      </top>
      <bottom style="thin">
        <color theme="2" tint="-0.24994659260841701"/>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theme="2" tint="-0.24994659260841701"/>
      </left>
      <right style="thin">
        <color indexed="64"/>
      </right>
      <top style="thin">
        <color theme="2" tint="-0.24994659260841701"/>
      </top>
      <bottom style="thin">
        <color theme="2" tint="-0.24994659260841701"/>
      </bottom>
      <diagonal/>
    </border>
    <border>
      <left style="thin">
        <color indexed="64"/>
      </left>
      <right style="thin">
        <color theme="2" tint="-0.24994659260841701"/>
      </right>
      <top style="thin">
        <color theme="2" tint="-0.24994659260841701"/>
      </top>
      <bottom style="thin">
        <color indexed="64"/>
      </bottom>
      <diagonal/>
    </border>
    <border>
      <left style="thin">
        <color theme="2" tint="-0.24994659260841701"/>
      </left>
      <right style="thin">
        <color theme="2" tint="-0.24994659260841701"/>
      </right>
      <top style="thin">
        <color theme="2" tint="-0.24994659260841701"/>
      </top>
      <bottom style="thin">
        <color indexed="64"/>
      </bottom>
      <diagonal/>
    </border>
    <border>
      <left style="thin">
        <color theme="2" tint="-0.24994659260841701"/>
      </left>
      <right style="thin">
        <color indexed="64"/>
      </right>
      <top style="thin">
        <color theme="2" tint="-0.24994659260841701"/>
      </top>
      <bottom style="thin">
        <color indexed="64"/>
      </bottom>
      <diagonal/>
    </border>
    <border>
      <left style="thin">
        <color indexed="64"/>
      </left>
      <right style="thin">
        <color theme="2" tint="-0.24994659260841701"/>
      </right>
      <top/>
      <bottom style="thin">
        <color theme="2" tint="-0.24994659260841701"/>
      </bottom>
      <diagonal/>
    </border>
    <border>
      <left style="thin">
        <color theme="2" tint="-0.24994659260841701"/>
      </left>
      <right style="thin">
        <color theme="2" tint="-0.24994659260841701"/>
      </right>
      <top/>
      <bottom style="thin">
        <color theme="2" tint="-0.24994659260841701"/>
      </bottom>
      <diagonal/>
    </border>
    <border>
      <left style="thin">
        <color theme="2" tint="-0.499984740745262"/>
      </left>
      <right style="thin">
        <color theme="2" tint="-0.24994659260841701"/>
      </right>
      <top style="thin">
        <color indexed="64"/>
      </top>
      <bottom style="thin">
        <color theme="2" tint="-0.24994659260841701"/>
      </bottom>
      <diagonal/>
    </border>
    <border>
      <left style="thin">
        <color theme="2" tint="-0.499984740745262"/>
      </left>
      <right style="thin">
        <color theme="2" tint="-0.24994659260841701"/>
      </right>
      <top style="thin">
        <color theme="2" tint="-0.24994659260841701"/>
      </top>
      <bottom style="thin">
        <color theme="2" tint="-0.24994659260841701"/>
      </bottom>
      <diagonal/>
    </border>
    <border>
      <left style="thin">
        <color theme="2" tint="-0.499984740745262"/>
      </left>
      <right style="thin">
        <color theme="2" tint="-0.24994659260841701"/>
      </right>
      <top style="thin">
        <color theme="2" tint="-0.24994659260841701"/>
      </top>
      <bottom style="thin">
        <color indexed="64"/>
      </bottom>
      <diagonal/>
    </border>
    <border>
      <left style="thin">
        <color theme="2" tint="-0.24994659260841701"/>
      </left>
      <right style="thin">
        <color theme="2" tint="-0.499984740745262"/>
      </right>
      <top style="thin">
        <color indexed="64"/>
      </top>
      <bottom style="thin">
        <color theme="2" tint="-0.24994659260841701"/>
      </bottom>
      <diagonal/>
    </border>
    <border>
      <left style="thin">
        <color theme="2" tint="-0.24994659260841701"/>
      </left>
      <right style="thin">
        <color theme="2" tint="-0.499984740745262"/>
      </right>
      <top style="thin">
        <color theme="2" tint="-0.24994659260841701"/>
      </top>
      <bottom style="thin">
        <color indexed="64"/>
      </bottom>
      <diagonal/>
    </border>
  </borders>
  <cellStyleXfs count="5">
    <xf numFmtId="0" fontId="0" fillId="0" borderId="0"/>
    <xf numFmtId="0" fontId="16" fillId="0" borderId="0"/>
    <xf numFmtId="42" fontId="48" fillId="0" borderId="0" applyFont="0" applyFill="0" applyBorder="0" applyAlignment="0" applyProtection="0"/>
    <xf numFmtId="0" fontId="51" fillId="0" borderId="0" applyNumberFormat="0" applyFill="0" applyBorder="0" applyAlignment="0" applyProtection="0"/>
    <xf numFmtId="164" fontId="48" fillId="0" borderId="0" applyFont="0" applyFill="0" applyBorder="0" applyAlignment="0" applyProtection="0"/>
  </cellStyleXfs>
  <cellXfs count="541">
    <xf numFmtId="0" fontId="0" fillId="0" borderId="0" xfId="0"/>
    <xf numFmtId="0" fontId="5" fillId="0" borderId="0" xfId="0" applyFont="1"/>
    <xf numFmtId="0" fontId="0" fillId="0" borderId="0" xfId="0" applyAlignment="1">
      <alignment horizontal="left" wrapText="1"/>
    </xf>
    <xf numFmtId="0" fontId="0" fillId="0" borderId="0" xfId="0" applyFont="1"/>
    <xf numFmtId="0" fontId="0" fillId="0" borderId="0" xfId="0" applyFill="1"/>
    <xf numFmtId="0" fontId="0" fillId="0" borderId="4" xfId="0" applyBorder="1"/>
    <xf numFmtId="0" fontId="6" fillId="0" borderId="4" xfId="0" applyFont="1" applyBorder="1"/>
    <xf numFmtId="0" fontId="0" fillId="0" borderId="4" xfId="0" applyFill="1" applyBorder="1"/>
    <xf numFmtId="0" fontId="5" fillId="0" borderId="4" xfId="0" applyFont="1" applyBorder="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0"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0" fillId="0" borderId="0" xfId="0" applyFill="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xf>
    <xf numFmtId="0" fontId="0" fillId="0" borderId="0" xfId="0" applyAlignment="1">
      <alignment horizontal="center"/>
    </xf>
    <xf numFmtId="0" fontId="8" fillId="0" borderId="4" xfId="0" applyFont="1" applyFill="1" applyBorder="1" applyAlignment="1">
      <alignment horizontal="center" vertical="center"/>
    </xf>
    <xf numFmtId="0" fontId="9" fillId="4" borderId="4" xfId="0" applyFont="1" applyFill="1" applyBorder="1" applyAlignment="1"/>
    <xf numFmtId="0" fontId="10" fillId="4" borderId="4" xfId="0" applyFont="1" applyFill="1" applyBorder="1" applyAlignment="1"/>
    <xf numFmtId="0" fontId="6" fillId="4" borderId="4" xfId="0" applyFont="1" applyFill="1" applyBorder="1" applyAlignment="1"/>
    <xf numFmtId="0" fontId="8" fillId="0" borderId="4" xfId="0" applyFont="1" applyBorder="1" applyAlignment="1">
      <alignment horizontal="left" vertical="center"/>
    </xf>
    <xf numFmtId="0" fontId="11" fillId="0" borderId="4" xfId="0" applyFont="1" applyBorder="1" applyAlignment="1">
      <alignment vertical="center"/>
    </xf>
    <xf numFmtId="0" fontId="11" fillId="0" borderId="4" xfId="0" applyFont="1" applyFill="1" applyBorder="1" applyAlignment="1">
      <alignment vertical="center"/>
    </xf>
    <xf numFmtId="0" fontId="13" fillId="0" borderId="4" xfId="0" applyFont="1" applyBorder="1" applyAlignment="1">
      <alignment vertical="center"/>
    </xf>
    <xf numFmtId="0" fontId="14" fillId="0" borderId="4" xfId="0" applyFont="1" applyBorder="1" applyAlignment="1"/>
    <xf numFmtId="0" fontId="11" fillId="4" borderId="4" xfId="0" applyFont="1" applyFill="1" applyBorder="1" applyAlignment="1">
      <alignment vertical="center"/>
    </xf>
    <xf numFmtId="0" fontId="8" fillId="4" borderId="4" xfId="0" applyFont="1" applyFill="1" applyBorder="1" applyAlignment="1">
      <alignment horizontal="center" vertical="center"/>
    </xf>
    <xf numFmtId="0" fontId="8" fillId="6" borderId="4" xfId="0" applyFont="1" applyFill="1" applyBorder="1" applyAlignment="1">
      <alignment vertical="center"/>
    </xf>
    <xf numFmtId="0" fontId="11" fillId="6" borderId="4" xfId="0" applyFont="1" applyFill="1" applyBorder="1" applyAlignment="1">
      <alignment vertical="center"/>
    </xf>
    <xf numFmtId="0" fontId="8" fillId="6" borderId="4" xfId="0" applyFont="1" applyFill="1" applyBorder="1" applyAlignment="1">
      <alignment horizontal="center" vertical="center"/>
    </xf>
    <xf numFmtId="0" fontId="12" fillId="5" borderId="4" xfId="0" applyFont="1" applyFill="1" applyBorder="1" applyAlignment="1">
      <alignment vertical="center"/>
    </xf>
    <xf numFmtId="0" fontId="12" fillId="5" borderId="4" xfId="0" applyFont="1" applyFill="1" applyBorder="1" applyAlignment="1">
      <alignment horizontal="left" vertical="center"/>
    </xf>
    <xf numFmtId="0" fontId="15" fillId="5" borderId="4" xfId="0" applyFont="1" applyFill="1" applyBorder="1" applyAlignment="1">
      <alignment vertical="center"/>
    </xf>
    <xf numFmtId="0" fontId="13" fillId="0" borderId="4" xfId="0" applyFont="1" applyFill="1" applyBorder="1" applyAlignment="1">
      <alignment vertical="center"/>
    </xf>
    <xf numFmtId="0" fontId="14" fillId="0" borderId="4" xfId="0" applyFont="1" applyFill="1" applyBorder="1" applyAlignment="1">
      <alignment vertical="center"/>
    </xf>
    <xf numFmtId="0" fontId="13" fillId="4" borderId="4" xfId="0" applyFont="1" applyFill="1" applyBorder="1" applyAlignment="1">
      <alignment vertical="center"/>
    </xf>
    <xf numFmtId="0" fontId="13" fillId="4" borderId="4" xfId="0" applyFont="1" applyFill="1" applyBorder="1" applyAlignment="1">
      <alignment horizontal="center" vertical="center"/>
    </xf>
    <xf numFmtId="0" fontId="8" fillId="0" borderId="4" xfId="1" applyFont="1" applyFill="1" applyBorder="1" applyAlignment="1">
      <alignment horizontal="center" vertical="center"/>
    </xf>
    <xf numFmtId="0" fontId="11" fillId="0" borderId="4" xfId="0" applyFont="1" applyBorder="1" applyAlignment="1"/>
    <xf numFmtId="0" fontId="13" fillId="0" borderId="4" xfId="0" applyFont="1" applyFill="1" applyBorder="1" applyAlignment="1">
      <alignment horizontal="left" vertical="top"/>
    </xf>
    <xf numFmtId="0" fontId="17" fillId="0" borderId="4" xfId="0" applyFont="1" applyBorder="1" applyAlignment="1"/>
    <xf numFmtId="0" fontId="8" fillId="0" borderId="4" xfId="0" applyFont="1" applyFill="1" applyBorder="1" applyAlignment="1">
      <alignment horizontal="center" vertical="top"/>
    </xf>
    <xf numFmtId="0" fontId="8" fillId="4" borderId="4" xfId="0" applyFont="1" applyFill="1" applyBorder="1" applyAlignment="1">
      <alignment horizontal="center" vertical="top"/>
    </xf>
    <xf numFmtId="0" fontId="13" fillId="4" borderId="4" xfId="0" applyFont="1" applyFill="1" applyBorder="1" applyAlignment="1">
      <alignment horizontal="left" vertical="top"/>
    </xf>
    <xf numFmtId="0" fontId="17" fillId="0" borderId="4" xfId="0" applyFont="1" applyFill="1" applyBorder="1" applyAlignment="1"/>
    <xf numFmtId="0" fontId="18" fillId="0" borderId="4" xfId="0" applyFont="1" applyBorder="1" applyAlignment="1"/>
    <xf numFmtId="0" fontId="13" fillId="4" borderId="4" xfId="0" applyFont="1" applyFill="1" applyBorder="1" applyAlignment="1">
      <alignment horizontal="center"/>
    </xf>
    <xf numFmtId="0" fontId="8" fillId="4" borderId="4" xfId="1" applyFont="1" applyFill="1" applyBorder="1" applyAlignment="1">
      <alignment horizontal="center" vertical="center"/>
    </xf>
    <xf numFmtId="0" fontId="11" fillId="4" borderId="4" xfId="0" applyFont="1" applyFill="1" applyBorder="1" applyAlignment="1"/>
    <xf numFmtId="0" fontId="0" fillId="0" borderId="4" xfId="0" applyFont="1" applyBorder="1" applyAlignment="1"/>
    <xf numFmtId="0" fontId="13" fillId="0" borderId="4" xfId="0" applyFont="1" applyBorder="1" applyAlignment="1"/>
    <xf numFmtId="0" fontId="11" fillId="0" borderId="4" xfId="0" quotePrefix="1" applyFont="1" applyFill="1" applyBorder="1" applyAlignment="1">
      <alignment vertical="center"/>
    </xf>
    <xf numFmtId="0" fontId="11" fillId="0" borderId="4" xfId="0" applyFont="1" applyFill="1" applyBorder="1" applyAlignment="1"/>
    <xf numFmtId="0" fontId="19" fillId="6" borderId="4" xfId="0" applyFont="1" applyFill="1" applyBorder="1" applyAlignment="1"/>
    <xf numFmtId="0" fontId="20" fillId="0" borderId="4" xfId="0" applyFont="1" applyFill="1" applyBorder="1" applyAlignment="1"/>
    <xf numFmtId="0" fontId="13" fillId="0" borderId="4" xfId="0" applyFont="1" applyFill="1" applyBorder="1" applyAlignment="1"/>
    <xf numFmtId="0" fontId="0" fillId="0" borderId="4" xfId="0" applyFont="1" applyBorder="1" applyAlignment="1">
      <alignment vertical="center"/>
    </xf>
    <xf numFmtId="0" fontId="12" fillId="5" borderId="4" xfId="1" applyFont="1" applyFill="1" applyBorder="1" applyAlignment="1">
      <alignment vertical="top"/>
    </xf>
    <xf numFmtId="0" fontId="21" fillId="5" borderId="4" xfId="1" applyFont="1" applyFill="1" applyBorder="1" applyAlignment="1">
      <alignment vertical="top"/>
    </xf>
    <xf numFmtId="0" fontId="15" fillId="5" borderId="4" xfId="1" applyFont="1" applyFill="1" applyBorder="1" applyAlignment="1">
      <alignment vertical="top"/>
    </xf>
    <xf numFmtId="0" fontId="12" fillId="5" borderId="4" xfId="0" applyFont="1" applyFill="1" applyBorder="1" applyAlignment="1"/>
    <xf numFmtId="0" fontId="15" fillId="5" borderId="4" xfId="0" applyFont="1" applyFill="1" applyBorder="1" applyAlignment="1"/>
    <xf numFmtId="0" fontId="21" fillId="5" borderId="4" xfId="0" applyFont="1" applyFill="1" applyBorder="1" applyAlignment="1"/>
    <xf numFmtId="0" fontId="15" fillId="6" borderId="4" xfId="0" applyFont="1" applyFill="1" applyBorder="1" applyAlignment="1">
      <alignment vertical="center"/>
    </xf>
    <xf numFmtId="0" fontId="13" fillId="0" borderId="4" xfId="1" applyFont="1" applyFill="1" applyBorder="1" applyAlignment="1"/>
    <xf numFmtId="0" fontId="11" fillId="0" borderId="4" xfId="1" applyFont="1" applyFill="1" applyBorder="1" applyAlignment="1"/>
    <xf numFmtId="0" fontId="14" fillId="0" borderId="4" xfId="1" applyFont="1" applyFill="1" applyBorder="1" applyAlignment="1"/>
    <xf numFmtId="0" fontId="21" fillId="6" borderId="4" xfId="0" applyFont="1" applyFill="1" applyBorder="1" applyAlignment="1">
      <alignment vertical="center"/>
    </xf>
    <xf numFmtId="0" fontId="12" fillId="7" borderId="4" xfId="1" applyFont="1" applyFill="1" applyBorder="1" applyAlignment="1">
      <alignment vertical="top"/>
    </xf>
    <xf numFmtId="0" fontId="15" fillId="7" borderId="4" xfId="1" applyFont="1" applyFill="1" applyBorder="1" applyAlignment="1">
      <alignment vertical="top"/>
    </xf>
    <xf numFmtId="0" fontId="22" fillId="7" borderId="4" xfId="1" applyFont="1" applyFill="1" applyBorder="1" applyAlignment="1">
      <alignment vertical="top"/>
    </xf>
    <xf numFmtId="0" fontId="12" fillId="5" borderId="4" xfId="1" applyFont="1" applyFill="1" applyBorder="1" applyAlignment="1"/>
    <xf numFmtId="0" fontId="15" fillId="5" borderId="4" xfId="1" applyFont="1" applyFill="1" applyBorder="1" applyAlignment="1"/>
    <xf numFmtId="0" fontId="18" fillId="0" borderId="4" xfId="0" applyFont="1" applyFill="1" applyBorder="1" applyAlignment="1"/>
    <xf numFmtId="0" fontId="23" fillId="5" borderId="4" xfId="1" applyFont="1" applyFill="1" applyBorder="1" applyAlignment="1"/>
    <xf numFmtId="0" fontId="23" fillId="6" borderId="4" xfId="0" applyFont="1" applyFill="1" applyBorder="1" applyAlignment="1">
      <alignment vertical="center"/>
    </xf>
    <xf numFmtId="0" fontId="21" fillId="7" borderId="4" xfId="1" applyFont="1" applyFill="1" applyBorder="1" applyAlignment="1">
      <alignment vertical="top"/>
    </xf>
    <xf numFmtId="0" fontId="23" fillId="7" borderId="4" xfId="1" applyFont="1" applyFill="1" applyBorder="1" applyAlignment="1">
      <alignment vertical="top"/>
    </xf>
    <xf numFmtId="0" fontId="22" fillId="5" borderId="4" xfId="1" applyFont="1" applyFill="1" applyBorder="1" applyAlignment="1">
      <alignment vertical="top"/>
    </xf>
    <xf numFmtId="0" fontId="11" fillId="5" borderId="4" xfId="1" applyFont="1" applyFill="1" applyBorder="1" applyAlignment="1">
      <alignment vertical="top"/>
    </xf>
    <xf numFmtId="0" fontId="8" fillId="5" borderId="4" xfId="1" applyFont="1" applyFill="1" applyBorder="1" applyAlignment="1">
      <alignment vertical="top"/>
    </xf>
    <xf numFmtId="0" fontId="18" fillId="0" borderId="4" xfId="0" applyFont="1" applyFill="1" applyBorder="1" applyAlignment="1">
      <alignment vertical="center"/>
    </xf>
    <xf numFmtId="0" fontId="17" fillId="4" borderId="4" xfId="0" applyFont="1" applyFill="1" applyBorder="1" applyAlignment="1"/>
    <xf numFmtId="0" fontId="18" fillId="0" borderId="4" xfId="0" applyFont="1" applyFill="1" applyBorder="1" applyAlignment="1">
      <alignment horizontal="left"/>
    </xf>
    <xf numFmtId="0" fontId="13" fillId="4" borderId="4" xfId="0" applyFont="1" applyFill="1" applyBorder="1" applyAlignment="1">
      <alignment horizontal="left"/>
    </xf>
    <xf numFmtId="0" fontId="13" fillId="4" borderId="4" xfId="0" applyFont="1" applyFill="1" applyBorder="1" applyAlignment="1"/>
    <xf numFmtId="0" fontId="17" fillId="5" borderId="4" xfId="0" applyFont="1" applyFill="1" applyBorder="1" applyAlignment="1"/>
    <xf numFmtId="0" fontId="24" fillId="5" borderId="4" xfId="0" applyFont="1" applyFill="1" applyBorder="1" applyAlignment="1">
      <alignment horizontal="center" vertical="center"/>
    </xf>
    <xf numFmtId="0" fontId="25" fillId="7" borderId="4" xfId="1" applyFont="1" applyFill="1" applyBorder="1" applyAlignment="1">
      <alignment vertical="top"/>
    </xf>
    <xf numFmtId="0" fontId="13" fillId="4" borderId="4" xfId="0" applyFont="1" applyFill="1" applyBorder="1" applyAlignment="1">
      <alignment horizontal="left" vertical="center"/>
    </xf>
    <xf numFmtId="0" fontId="11" fillId="4" borderId="4" xfId="0" applyFont="1" applyFill="1" applyBorder="1" applyAlignment="1">
      <alignment horizontal="left" vertical="center"/>
    </xf>
    <xf numFmtId="0" fontId="18" fillId="4" borderId="4" xfId="0" applyFont="1" applyFill="1" applyBorder="1" applyAlignment="1"/>
    <xf numFmtId="0" fontId="11" fillId="0" borderId="4" xfId="1" applyFont="1" applyBorder="1" applyAlignment="1"/>
    <xf numFmtId="0" fontId="18" fillId="0" borderId="4" xfId="0" applyFont="1" applyFill="1" applyBorder="1" applyAlignment="1">
      <alignment horizontal="left" vertical="center"/>
    </xf>
    <xf numFmtId="0" fontId="11" fillId="0" borderId="4" xfId="1" applyFont="1" applyBorder="1" applyAlignment="1">
      <alignment vertical="center"/>
    </xf>
    <xf numFmtId="0" fontId="17" fillId="0" borderId="4" xfId="0" applyFont="1" applyFill="1" applyBorder="1" applyAlignment="1">
      <alignment vertical="center"/>
    </xf>
    <xf numFmtId="0" fontId="13" fillId="0" borderId="4" xfId="0" applyFont="1" applyFill="1" applyBorder="1" applyAlignment="1">
      <alignment horizontal="left" vertical="center"/>
    </xf>
    <xf numFmtId="0" fontId="17" fillId="0" borderId="4" xfId="0" applyFont="1" applyBorder="1" applyAlignment="1">
      <alignment vertical="center"/>
    </xf>
    <xf numFmtId="0" fontId="26" fillId="0" borderId="4" xfId="0" applyFont="1" applyFill="1" applyBorder="1" applyAlignment="1">
      <alignment horizontal="center" vertical="center"/>
    </xf>
    <xf numFmtId="0" fontId="17" fillId="4" borderId="4" xfId="0" applyFont="1" applyFill="1" applyBorder="1" applyAlignment="1">
      <alignment vertical="center"/>
    </xf>
    <xf numFmtId="0" fontId="14" fillId="0" borderId="4" xfId="0" applyFont="1" applyFill="1" applyBorder="1" applyAlignment="1"/>
    <xf numFmtId="0" fontId="23" fillId="0" borderId="4" xfId="0" applyFont="1" applyBorder="1" applyAlignment="1"/>
    <xf numFmtId="0" fontId="28" fillId="8" borderId="4" xfId="0" applyFont="1" applyFill="1" applyBorder="1" applyAlignment="1">
      <alignment horizontal="left" vertical="center"/>
    </xf>
    <xf numFmtId="0" fontId="11" fillId="5" borderId="4" xfId="0" applyFont="1" applyFill="1" applyBorder="1" applyAlignment="1"/>
    <xf numFmtId="0" fontId="11" fillId="5" borderId="4" xfId="0" applyFont="1" applyFill="1" applyBorder="1" applyAlignment="1">
      <alignment horizontal="left"/>
    </xf>
    <xf numFmtId="0" fontId="13" fillId="0" borderId="4" xfId="0" applyFont="1" applyBorder="1" applyAlignment="1">
      <alignment horizontal="left" vertical="center"/>
    </xf>
    <xf numFmtId="0" fontId="11" fillId="9" borderId="4" xfId="0" applyFont="1" applyFill="1" applyBorder="1" applyAlignment="1">
      <alignment vertical="center"/>
    </xf>
    <xf numFmtId="0" fontId="8" fillId="9" borderId="4" xfId="0" applyFont="1" applyFill="1" applyBorder="1" applyAlignment="1">
      <alignment horizontal="center" vertical="center"/>
    </xf>
    <xf numFmtId="0" fontId="11" fillId="5" borderId="4" xfId="0" applyFont="1" applyFill="1" applyBorder="1" applyAlignment="1">
      <alignment horizontal="center"/>
    </xf>
    <xf numFmtId="0" fontId="12" fillId="7" borderId="4" xfId="1" applyFont="1" applyFill="1" applyBorder="1" applyAlignment="1">
      <alignment vertical="center"/>
    </xf>
    <xf numFmtId="0" fontId="15" fillId="7" borderId="4" xfId="1" applyFont="1" applyFill="1" applyBorder="1" applyAlignment="1">
      <alignment vertical="center"/>
    </xf>
    <xf numFmtId="0" fontId="12" fillId="10" borderId="4" xfId="0" applyFont="1" applyFill="1" applyBorder="1" applyAlignment="1">
      <alignment horizontal="left" vertical="center"/>
    </xf>
    <xf numFmtId="0" fontId="28" fillId="10" borderId="4" xfId="0" applyFont="1" applyFill="1" applyBorder="1" applyAlignment="1">
      <alignment horizontal="left" vertical="center"/>
    </xf>
    <xf numFmtId="0" fontId="18" fillId="0" borderId="4" xfId="0" applyFont="1" applyFill="1" applyBorder="1" applyAlignment="1">
      <alignment vertical="top"/>
    </xf>
    <xf numFmtId="0" fontId="18" fillId="4" borderId="4" xfId="0" applyFont="1" applyFill="1" applyBorder="1" applyAlignment="1">
      <alignment vertical="top"/>
    </xf>
    <xf numFmtId="0" fontId="13" fillId="4" borderId="4" xfId="0" applyFont="1" applyFill="1" applyBorder="1" applyAlignment="1">
      <alignment vertical="top"/>
    </xf>
    <xf numFmtId="0" fontId="13" fillId="0" borderId="4" xfId="0" applyFont="1" applyFill="1" applyBorder="1" applyAlignment="1">
      <alignment vertical="top"/>
    </xf>
    <xf numFmtId="0" fontId="12" fillId="5" borderId="4" xfId="1" applyFont="1" applyFill="1" applyBorder="1" applyAlignment="1">
      <alignment vertical="center"/>
    </xf>
    <xf numFmtId="0" fontId="15" fillId="5" borderId="4" xfId="1" applyFont="1" applyFill="1" applyBorder="1" applyAlignment="1">
      <alignment vertical="center"/>
    </xf>
    <xf numFmtId="0" fontId="13" fillId="4" borderId="4" xfId="1" applyFont="1" applyFill="1" applyBorder="1" applyAlignment="1">
      <alignment vertical="center"/>
    </xf>
    <xf numFmtId="0" fontId="11" fillId="4" borderId="4" xfId="1" applyFont="1" applyFill="1" applyBorder="1" applyAlignment="1"/>
    <xf numFmtId="0" fontId="11" fillId="4" borderId="4" xfId="1" applyFont="1" applyFill="1" applyBorder="1" applyAlignment="1">
      <alignment vertical="center"/>
    </xf>
    <xf numFmtId="0" fontId="13" fillId="0" borderId="4" xfId="1" applyFont="1" applyFill="1" applyBorder="1" applyAlignment="1">
      <alignment vertical="center"/>
    </xf>
    <xf numFmtId="0" fontId="11" fillId="0" borderId="4" xfId="1" applyFont="1" applyFill="1" applyBorder="1" applyAlignment="1">
      <alignment vertical="center"/>
    </xf>
    <xf numFmtId="0" fontId="18" fillId="0" borderId="4" xfId="1" applyFont="1" applyFill="1" applyBorder="1" applyAlignment="1">
      <alignment vertical="center"/>
    </xf>
    <xf numFmtId="0" fontId="17" fillId="0" borderId="4" xfId="1" applyFont="1" applyFill="1" applyBorder="1" applyAlignment="1">
      <alignment vertical="center"/>
    </xf>
    <xf numFmtId="0" fontId="24" fillId="0" borderId="4" xfId="1" applyFont="1" applyFill="1" applyBorder="1" applyAlignment="1">
      <alignment horizontal="center" vertical="center"/>
    </xf>
    <xf numFmtId="0" fontId="13" fillId="0" borderId="4" xfId="1" applyFont="1" applyBorder="1" applyAlignment="1">
      <alignment vertical="center"/>
    </xf>
    <xf numFmtId="0" fontId="8" fillId="0" borderId="4" xfId="1" applyFont="1" applyBorder="1" applyAlignment="1">
      <alignment horizontal="center" vertical="center"/>
    </xf>
    <xf numFmtId="0" fontId="24" fillId="6" borderId="4" xfId="0" applyFont="1" applyFill="1" applyBorder="1" applyAlignment="1"/>
    <xf numFmtId="0" fontId="17" fillId="6" borderId="4" xfId="0" applyFont="1" applyFill="1" applyBorder="1" applyAlignment="1"/>
    <xf numFmtId="0" fontId="18" fillId="0" borderId="4" xfId="1" applyFont="1" applyBorder="1" applyAlignment="1">
      <alignment vertical="center"/>
    </xf>
    <xf numFmtId="0" fontId="17" fillId="0" borderId="4" xfId="1" applyFont="1" applyBorder="1" applyAlignment="1">
      <alignment vertical="center"/>
    </xf>
    <xf numFmtId="0" fontId="24" fillId="6" borderId="4" xfId="0" applyFont="1" applyFill="1" applyBorder="1" applyAlignment="1">
      <alignment vertical="center"/>
    </xf>
    <xf numFmtId="0" fontId="17" fillId="6" borderId="4" xfId="0" applyFont="1" applyFill="1" applyBorder="1" applyAlignment="1">
      <alignment vertical="center"/>
    </xf>
    <xf numFmtId="0" fontId="24" fillId="4" borderId="4" xfId="0" applyFont="1" applyFill="1" applyBorder="1" applyAlignment="1">
      <alignment horizontal="center" vertical="center"/>
    </xf>
    <xf numFmtId="0" fontId="13" fillId="0" borderId="4" xfId="1" applyFont="1" applyFill="1" applyBorder="1" applyAlignment="1">
      <alignment horizontal="left" vertical="center"/>
    </xf>
    <xf numFmtId="0" fontId="21" fillId="5" borderId="4" xfId="1" applyFont="1" applyFill="1" applyBorder="1" applyAlignment="1">
      <alignment vertical="center"/>
    </xf>
    <xf numFmtId="0" fontId="24" fillId="6" borderId="4" xfId="1" applyFont="1" applyFill="1" applyBorder="1" applyAlignment="1">
      <alignment vertical="center"/>
    </xf>
    <xf numFmtId="0" fontId="17" fillId="6" borderId="4" xfId="1" applyFont="1" applyFill="1" applyBorder="1" applyAlignment="1">
      <alignment vertical="center"/>
    </xf>
    <xf numFmtId="0" fontId="8" fillId="6" borderId="4" xfId="1" applyFont="1" applyFill="1" applyBorder="1" applyAlignment="1">
      <alignment horizontal="center" vertical="center"/>
    </xf>
    <xf numFmtId="0" fontId="24" fillId="0" borderId="4" xfId="0" applyFont="1" applyFill="1" applyBorder="1" applyAlignment="1">
      <alignment horizontal="center"/>
    </xf>
    <xf numFmtId="0" fontId="21" fillId="5" borderId="4" xfId="1" applyFont="1" applyFill="1" applyBorder="1" applyAlignment="1"/>
    <xf numFmtId="0" fontId="13" fillId="4" borderId="4" xfId="1" applyFont="1" applyFill="1" applyBorder="1" applyAlignment="1"/>
    <xf numFmtId="0" fontId="8" fillId="4" borderId="4" xfId="0" applyFont="1" applyFill="1" applyBorder="1" applyAlignment="1">
      <alignment vertical="center"/>
    </xf>
    <xf numFmtId="0" fontId="29" fillId="11" borderId="15" xfId="0" applyFont="1" applyFill="1" applyBorder="1" applyAlignment="1">
      <alignment horizontal="left" vertical="center" wrapText="1" indent="4"/>
    </xf>
    <xf numFmtId="0" fontId="29" fillId="11" borderId="16" xfId="0" applyFont="1" applyFill="1" applyBorder="1" applyAlignment="1">
      <alignment horizontal="center" vertical="center" wrapText="1"/>
    </xf>
    <xf numFmtId="0" fontId="30" fillId="12" borderId="0" xfId="0" applyFont="1" applyFill="1" applyAlignment="1">
      <alignment vertical="center" wrapText="1"/>
    </xf>
    <xf numFmtId="0" fontId="32" fillId="0" borderId="18" xfId="0" applyFont="1" applyBorder="1" applyAlignment="1">
      <alignment vertical="center" wrapText="1"/>
    </xf>
    <xf numFmtId="0" fontId="32" fillId="0" borderId="19" xfId="0" applyFont="1" applyBorder="1" applyAlignment="1">
      <alignment vertical="center" wrapText="1"/>
    </xf>
    <xf numFmtId="0" fontId="32" fillId="0" borderId="23" xfId="0" applyFont="1" applyBorder="1" applyAlignment="1">
      <alignment vertical="center" wrapText="1"/>
    </xf>
    <xf numFmtId="0" fontId="34" fillId="0" borderId="22" xfId="0" applyFont="1" applyBorder="1" applyAlignment="1">
      <alignment vertical="center" wrapText="1"/>
    </xf>
    <xf numFmtId="0" fontId="35" fillId="0" borderId="23" xfId="0" applyFont="1" applyBorder="1" applyAlignment="1">
      <alignment horizontal="center" vertical="center" wrapText="1"/>
    </xf>
    <xf numFmtId="0" fontId="36" fillId="12" borderId="0" xfId="0" applyFont="1" applyFill="1" applyAlignment="1">
      <alignment vertical="center" wrapText="1"/>
    </xf>
    <xf numFmtId="0" fontId="35" fillId="0" borderId="23" xfId="0" applyFont="1" applyBorder="1" applyAlignment="1">
      <alignment horizontal="left" vertical="center" wrapText="1" indent="6"/>
    </xf>
    <xf numFmtId="0" fontId="35" fillId="0" borderId="25" xfId="0" applyFont="1" applyBorder="1" applyAlignment="1">
      <alignment horizontal="center" vertical="center" wrapText="1"/>
    </xf>
    <xf numFmtId="0" fontId="35" fillId="0" borderId="23" xfId="0" applyFont="1" applyBorder="1" applyAlignment="1">
      <alignment horizontal="left" vertical="center" wrapText="1" indent="9"/>
    </xf>
    <xf numFmtId="0" fontId="35" fillId="0" borderId="23" xfId="0" applyFont="1" applyBorder="1" applyAlignment="1">
      <alignment horizontal="left" vertical="center" wrapText="1" indent="3"/>
    </xf>
    <xf numFmtId="0" fontId="34" fillId="0" borderId="21" xfId="0" applyFont="1" applyBorder="1" applyAlignment="1">
      <alignment vertical="center" wrapText="1"/>
    </xf>
    <xf numFmtId="0" fontId="29" fillId="0" borderId="21" xfId="0" applyFont="1" applyBorder="1" applyAlignment="1">
      <alignment vertical="center" wrapText="1"/>
    </xf>
    <xf numFmtId="0" fontId="37" fillId="0" borderId="30" xfId="0" applyFont="1" applyBorder="1" applyAlignment="1">
      <alignment vertical="center" wrapText="1"/>
    </xf>
    <xf numFmtId="0" fontId="34" fillId="0" borderId="31" xfId="0" applyFont="1" applyBorder="1" applyAlignment="1">
      <alignment vertical="center" wrapText="1"/>
    </xf>
    <xf numFmtId="0" fontId="35" fillId="0" borderId="32" xfId="0" applyFont="1" applyBorder="1" applyAlignment="1">
      <alignment horizontal="center" vertical="center" wrapText="1"/>
    </xf>
    <xf numFmtId="0" fontId="35" fillId="0" borderId="21" xfId="0" applyFont="1" applyBorder="1" applyAlignment="1">
      <alignment vertical="center" wrapText="1"/>
    </xf>
    <xf numFmtId="0" fontId="34" fillId="0" borderId="23" xfId="0" applyFont="1" applyBorder="1" applyAlignment="1">
      <alignment vertical="center" wrapText="1"/>
    </xf>
    <xf numFmtId="0" fontId="33" fillId="0" borderId="30" xfId="0" applyFont="1" applyBorder="1" applyAlignment="1">
      <alignment vertical="center" wrapText="1"/>
    </xf>
    <xf numFmtId="0" fontId="0" fillId="0" borderId="25" xfId="0" applyBorder="1" applyAlignment="1">
      <alignment vertical="top" wrapText="1"/>
    </xf>
    <xf numFmtId="0" fontId="0" fillId="0" borderId="23" xfId="0" applyBorder="1" applyAlignment="1">
      <alignment vertical="top" wrapText="1"/>
    </xf>
    <xf numFmtId="0" fontId="29" fillId="0" borderId="15" xfId="0" applyFont="1" applyBorder="1" applyAlignment="1">
      <alignment horizontal="center" vertical="center" wrapText="1"/>
    </xf>
    <xf numFmtId="0" fontId="29" fillId="0" borderId="22" xfId="0" applyFont="1" applyBorder="1" applyAlignment="1">
      <alignment horizontal="center" vertical="center" wrapText="1"/>
    </xf>
    <xf numFmtId="0" fontId="38" fillId="0" borderId="28" xfId="0" applyFont="1" applyBorder="1" applyAlignment="1">
      <alignment vertical="center" wrapText="1"/>
    </xf>
    <xf numFmtId="0" fontId="33" fillId="0" borderId="24" xfId="0" applyFont="1" applyBorder="1" applyAlignment="1">
      <alignment vertical="center" wrapText="1"/>
    </xf>
    <xf numFmtId="0" fontId="33" fillId="0" borderId="25" xfId="0" applyFont="1" applyBorder="1" applyAlignment="1">
      <alignment vertical="center" wrapText="1"/>
    </xf>
    <xf numFmtId="0" fontId="33" fillId="0" borderId="28" xfId="0" applyFont="1" applyBorder="1" applyAlignment="1">
      <alignment vertical="center" wrapText="1"/>
    </xf>
    <xf numFmtId="0" fontId="32" fillId="0" borderId="15" xfId="0" applyFont="1" applyBorder="1" applyAlignment="1">
      <alignment vertical="center" wrapText="1"/>
    </xf>
    <xf numFmtId="0" fontId="37" fillId="0" borderId="28" xfId="0" applyFont="1" applyBorder="1" applyAlignment="1">
      <alignment vertical="center" wrapText="1"/>
    </xf>
    <xf numFmtId="0" fontId="29" fillId="0" borderId="33" xfId="0" applyFont="1" applyBorder="1" applyAlignment="1">
      <alignment horizontal="center" vertical="center" wrapText="1"/>
    </xf>
    <xf numFmtId="0" fontId="34" fillId="0" borderId="15" xfId="0" applyFont="1" applyBorder="1" applyAlignment="1">
      <alignment vertical="center" wrapText="1"/>
    </xf>
    <xf numFmtId="0" fontId="29" fillId="0" borderId="15" xfId="0" applyFont="1" applyBorder="1" applyAlignment="1">
      <alignment vertical="center" wrapText="1"/>
    </xf>
    <xf numFmtId="0" fontId="31" fillId="12" borderId="27" xfId="0" applyFont="1" applyFill="1" applyBorder="1" applyAlignment="1">
      <alignment horizontal="center" vertical="center" wrapText="1"/>
    </xf>
    <xf numFmtId="0" fontId="29" fillId="11" borderId="15" xfId="0" applyFont="1" applyFill="1" applyBorder="1" applyAlignment="1">
      <alignment horizontal="left" vertical="center" wrapText="1" indent="6"/>
    </xf>
    <xf numFmtId="0" fontId="31" fillId="12" borderId="26" xfId="0" applyFont="1" applyFill="1" applyBorder="1" applyAlignment="1">
      <alignment horizontal="center" vertical="center" wrapText="1"/>
    </xf>
    <xf numFmtId="0" fontId="29" fillId="0" borderId="23" xfId="0" applyFont="1" applyBorder="1" applyAlignment="1">
      <alignment horizontal="right" vertical="center" wrapText="1"/>
    </xf>
    <xf numFmtId="0" fontId="38" fillId="0" borderId="25" xfId="0" applyFont="1" applyBorder="1" applyAlignment="1">
      <alignment vertical="center" wrapText="1"/>
    </xf>
    <xf numFmtId="0" fontId="37" fillId="0" borderId="25" xfId="0" applyFont="1" applyBorder="1" applyAlignment="1">
      <alignment vertical="center" wrapText="1"/>
    </xf>
    <xf numFmtId="0" fontId="32" fillId="0" borderId="21" xfId="0" applyFont="1" applyBorder="1" applyAlignment="1">
      <alignment vertical="center" wrapText="1"/>
    </xf>
    <xf numFmtId="0" fontId="39" fillId="0" borderId="30" xfId="0" applyFont="1" applyBorder="1" applyAlignment="1">
      <alignment vertical="center" wrapText="1"/>
    </xf>
    <xf numFmtId="0" fontId="40" fillId="0" borderId="25" xfId="0" applyFont="1" applyBorder="1" applyAlignment="1">
      <alignment vertical="center" wrapText="1"/>
    </xf>
    <xf numFmtId="0" fontId="41" fillId="0" borderId="30" xfId="0" applyFont="1" applyBorder="1" applyAlignment="1">
      <alignment vertical="center" wrapText="1"/>
    </xf>
    <xf numFmtId="0" fontId="42" fillId="0" borderId="25" xfId="0" applyFont="1" applyBorder="1" applyAlignment="1">
      <alignment vertical="center" wrapText="1"/>
    </xf>
    <xf numFmtId="0" fontId="34" fillId="0" borderId="30" xfId="0" applyFont="1" applyBorder="1" applyAlignment="1">
      <alignment vertical="center" wrapText="1"/>
    </xf>
    <xf numFmtId="0" fontId="0" fillId="0" borderId="21" xfId="0" applyBorder="1" applyAlignment="1">
      <alignment vertical="top" wrapText="1"/>
    </xf>
    <xf numFmtId="0" fontId="35" fillId="0" borderId="30" xfId="0" applyFont="1" applyBorder="1" applyAlignment="1">
      <alignment vertical="center" wrapText="1"/>
    </xf>
    <xf numFmtId="0" fontId="43" fillId="0" borderId="25" xfId="0" applyFont="1" applyBorder="1" applyAlignment="1">
      <alignment vertical="center" wrapText="1"/>
    </xf>
    <xf numFmtId="0" fontId="44" fillId="0" borderId="30" xfId="0" applyFont="1" applyBorder="1" applyAlignment="1">
      <alignment vertical="center" wrapText="1"/>
    </xf>
    <xf numFmtId="0" fontId="29" fillId="0" borderId="25" xfId="0" applyFont="1" applyBorder="1" applyAlignment="1">
      <alignment horizontal="right" vertical="center" wrapText="1"/>
    </xf>
    <xf numFmtId="0" fontId="35" fillId="0" borderId="23" xfId="0" applyFont="1" applyBorder="1" applyAlignment="1">
      <alignment horizontal="left" vertical="center" wrapText="1" indent="4"/>
    </xf>
    <xf numFmtId="0" fontId="35" fillId="0" borderId="23" xfId="0" applyFont="1" applyBorder="1" applyAlignment="1">
      <alignment horizontal="left" vertical="center" wrapText="1" indent="5"/>
    </xf>
    <xf numFmtId="0" fontId="35" fillId="0" borderId="23" xfId="0" applyFont="1" applyBorder="1" applyAlignment="1">
      <alignment horizontal="left" vertical="center" wrapText="1" indent="1"/>
    </xf>
    <xf numFmtId="0" fontId="35" fillId="0" borderId="23" xfId="0" applyFont="1" applyBorder="1" applyAlignment="1">
      <alignment horizontal="left" vertical="center" wrapText="1" indent="2"/>
    </xf>
    <xf numFmtId="0" fontId="35" fillId="0" borderId="23" xfId="0" applyFont="1" applyBorder="1" applyAlignment="1">
      <alignment vertical="center" wrapText="1"/>
    </xf>
    <xf numFmtId="0" fontId="44" fillId="0" borderId="25" xfId="0" applyFont="1" applyBorder="1" applyAlignment="1">
      <alignment vertical="center" wrapText="1"/>
    </xf>
    <xf numFmtId="0" fontId="0" fillId="0" borderId="0" xfId="0" applyAlignment="1">
      <alignment horizontal="center" vertical="center"/>
    </xf>
    <xf numFmtId="0" fontId="0" fillId="0" borderId="0" xfId="0" applyAlignment="1">
      <alignment horizontal="center" vertical="center" wrapText="1"/>
    </xf>
    <xf numFmtId="0" fontId="5" fillId="0" borderId="4" xfId="0" applyFont="1" applyBorder="1"/>
    <xf numFmtId="0" fontId="5" fillId="0" borderId="3" xfId="0" applyFont="1" applyBorder="1"/>
    <xf numFmtId="0" fontId="10" fillId="0" borderId="4" xfId="0" applyFont="1" applyBorder="1"/>
    <xf numFmtId="0" fontId="2" fillId="0" borderId="3" xfId="0" applyFont="1" applyBorder="1" applyAlignment="1">
      <alignment horizontal="left" vertical="center" wrapText="1"/>
    </xf>
    <xf numFmtId="0" fontId="0" fillId="0" borderId="3" xfId="0" applyBorder="1"/>
    <xf numFmtId="0" fontId="0" fillId="0" borderId="4" xfId="0" applyBorder="1" applyAlignment="1"/>
    <xf numFmtId="0" fontId="6" fillId="0" borderId="0" xfId="0" applyFont="1"/>
    <xf numFmtId="0" fontId="0" fillId="3" borderId="4" xfId="0" applyFill="1" applyBorder="1"/>
    <xf numFmtId="0" fontId="1" fillId="0" borderId="4" xfId="0" applyFont="1" applyFill="1" applyBorder="1" applyAlignment="1">
      <alignment horizontal="justify" vertical="center" wrapText="1"/>
    </xf>
    <xf numFmtId="0" fontId="46" fillId="0" borderId="4" xfId="0" applyFont="1" applyFill="1" applyBorder="1" applyAlignment="1">
      <alignment horizontal="left" vertical="top" wrapText="1"/>
    </xf>
    <xf numFmtId="0" fontId="2" fillId="0" borderId="0" xfId="0" applyFont="1"/>
    <xf numFmtId="0" fontId="2" fillId="0" borderId="0" xfId="0" applyFont="1" applyFill="1"/>
    <xf numFmtId="0" fontId="1" fillId="0" borderId="4" xfId="0" applyFont="1" applyFill="1" applyBorder="1" applyAlignment="1">
      <alignment horizontal="justify" vertical="top" wrapText="1"/>
    </xf>
    <xf numFmtId="0" fontId="46" fillId="0" borderId="4" xfId="0" applyFont="1" applyFill="1" applyBorder="1" applyAlignment="1">
      <alignment vertical="top"/>
    </xf>
    <xf numFmtId="0" fontId="46" fillId="14" borderId="4" xfId="0" applyFont="1" applyFill="1" applyBorder="1" applyAlignment="1">
      <alignment horizontal="center" vertical="top"/>
    </xf>
    <xf numFmtId="0" fontId="46" fillId="14" borderId="9" xfId="0" applyFont="1" applyFill="1" applyBorder="1" applyAlignment="1">
      <alignment horizontal="left" vertical="top"/>
    </xf>
    <xf numFmtId="0" fontId="46" fillId="14" borderId="4" xfId="0" applyFont="1" applyFill="1" applyBorder="1" applyAlignment="1">
      <alignment vertical="top"/>
    </xf>
    <xf numFmtId="0" fontId="46" fillId="14" borderId="4" xfId="0" applyFont="1" applyFill="1" applyBorder="1" applyAlignment="1">
      <alignment horizontal="left" vertical="top"/>
    </xf>
    <xf numFmtId="0" fontId="46" fillId="4" borderId="4" xfId="0" applyFont="1" applyFill="1" applyBorder="1" applyAlignment="1">
      <alignment horizontal="left" vertical="center" wrapText="1"/>
    </xf>
    <xf numFmtId="0" fontId="1" fillId="4" borderId="4" xfId="0" applyFont="1" applyFill="1" applyBorder="1" applyAlignment="1">
      <alignment horizontal="left" vertical="top" wrapText="1"/>
    </xf>
    <xf numFmtId="0" fontId="46" fillId="14" borderId="4" xfId="0" applyFont="1" applyFill="1" applyBorder="1" applyAlignment="1">
      <alignment vertical="center"/>
    </xf>
    <xf numFmtId="0" fontId="46" fillId="4" borderId="4" xfId="0" applyFont="1" applyFill="1" applyBorder="1" applyAlignment="1">
      <alignment vertical="center"/>
    </xf>
    <xf numFmtId="0" fontId="0" fillId="0" borderId="0" xfId="0" applyAlignment="1">
      <alignment horizontal="center" vertical="center"/>
    </xf>
    <xf numFmtId="0" fontId="0" fillId="0" borderId="0" xfId="0" applyFont="1" applyAlignment="1">
      <alignment horizontal="center" vertical="center"/>
    </xf>
    <xf numFmtId="0" fontId="0" fillId="0" borderId="4" xfId="0" applyBorder="1" applyAlignment="1">
      <alignment horizontal="center" vertical="center" wrapText="1"/>
    </xf>
    <xf numFmtId="0" fontId="0" fillId="0" borderId="4" xfId="0" applyBorder="1" applyAlignment="1">
      <alignment horizontal="center" vertical="center"/>
    </xf>
    <xf numFmtId="0" fontId="0" fillId="0" borderId="0" xfId="0" applyFill="1" applyAlignment="1">
      <alignment horizontal="center" vertical="center"/>
    </xf>
    <xf numFmtId="0" fontId="0" fillId="0" borderId="4" xfId="0" applyFont="1" applyBorder="1" applyAlignment="1">
      <alignment horizontal="center" vertical="center"/>
    </xf>
    <xf numFmtId="0" fontId="5" fillId="0" borderId="0" xfId="0" applyFont="1" applyFill="1"/>
    <xf numFmtId="0" fontId="0" fillId="0" borderId="0" xfId="0" applyFont="1" applyFill="1" applyAlignment="1">
      <alignment horizontal="center" vertical="center" wrapText="1"/>
    </xf>
    <xf numFmtId="0" fontId="0" fillId="0" borderId="0" xfId="0" applyFill="1" applyAlignment="1">
      <alignment horizontal="center" wrapText="1"/>
    </xf>
    <xf numFmtId="0" fontId="1" fillId="0" borderId="4" xfId="0" applyFont="1" applyFill="1" applyBorder="1" applyAlignment="1">
      <alignment horizontal="left" vertical="top" wrapText="1"/>
    </xf>
    <xf numFmtId="0" fontId="0" fillId="0" borderId="0" xfId="0" applyAlignment="1">
      <alignment horizontal="center" vertical="center"/>
    </xf>
    <xf numFmtId="0" fontId="47" fillId="0" borderId="0" xfId="0" applyFont="1"/>
    <xf numFmtId="0" fontId="9" fillId="0" borderId="0" xfId="0" applyFont="1"/>
    <xf numFmtId="0" fontId="47" fillId="0" borderId="0" xfId="0" applyFont="1" applyFill="1" applyBorder="1"/>
    <xf numFmtId="0" fontId="4" fillId="0" borderId="0" xfId="0" applyFont="1" applyBorder="1" applyAlignment="1">
      <alignment vertic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4"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Font="1" applyFill="1" applyAlignment="1">
      <alignment horizontal="center" vertical="center" wrapText="1"/>
    </xf>
    <xf numFmtId="0" fontId="0" fillId="0" borderId="7" xfId="0" applyBorder="1" applyAlignment="1">
      <alignment horizontal="center" vertical="center" wrapText="1"/>
    </xf>
    <xf numFmtId="0" fontId="1" fillId="3" borderId="4" xfId="0" applyFont="1" applyFill="1" applyBorder="1" applyAlignment="1">
      <alignment horizontal="justify" vertical="top" wrapText="1"/>
    </xf>
    <xf numFmtId="0" fontId="1" fillId="3" borderId="4" xfId="0" applyFont="1" applyFill="1" applyBorder="1" applyAlignment="1">
      <alignment horizontal="left" vertical="top" wrapText="1"/>
    </xf>
    <xf numFmtId="0" fontId="0" fillId="0" borderId="4" xfId="0"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5" fillId="0" borderId="4" xfId="0" applyFont="1" applyBorder="1" applyAlignment="1">
      <alignment horizontal="center" vertical="center" wrapText="1"/>
    </xf>
    <xf numFmtId="0" fontId="0" fillId="0" borderId="4" xfId="0" applyBorder="1" applyAlignment="1">
      <alignment horizontal="left" vertical="center" wrapText="1"/>
    </xf>
    <xf numFmtId="0" fontId="0" fillId="0" borderId="4" xfId="0" applyBorder="1" applyAlignment="1">
      <alignment horizontal="left" vertical="top" wrapText="1"/>
    </xf>
    <xf numFmtId="0" fontId="0" fillId="0" borderId="0" xfId="0" applyAlignment="1">
      <alignment horizontal="left" vertical="center" wrapText="1"/>
    </xf>
    <xf numFmtId="0" fontId="5" fillId="0" borderId="7" xfId="0" applyFont="1" applyBorder="1" applyAlignment="1">
      <alignment horizontal="center" vertical="center" wrapText="1"/>
    </xf>
    <xf numFmtId="165" fontId="0" fillId="0" borderId="4" xfId="2" applyNumberFormat="1" applyFont="1" applyBorder="1" applyAlignment="1">
      <alignment horizontal="center" vertical="center" wrapText="1"/>
    </xf>
    <xf numFmtId="0" fontId="7" fillId="0" borderId="10" xfId="0" applyFont="1" applyBorder="1" applyAlignment="1" applyProtection="1">
      <alignment horizontal="center" vertical="center" wrapText="1"/>
      <protection locked="0"/>
    </xf>
    <xf numFmtId="0" fontId="7" fillId="0" borderId="0"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0" fontId="0" fillId="3" borderId="4" xfId="0" applyFill="1" applyBorder="1" applyAlignment="1">
      <alignment horizontal="center" vertical="center" wrapText="1"/>
    </xf>
    <xf numFmtId="0" fontId="5" fillId="3" borderId="7" xfId="0" applyFont="1" applyFill="1" applyBorder="1" applyAlignment="1">
      <alignment horizontal="center" vertical="center" wrapText="1"/>
    </xf>
    <xf numFmtId="0" fontId="5" fillId="16" borderId="7" xfId="0" applyFont="1" applyFill="1" applyBorder="1" applyAlignment="1">
      <alignment horizontal="center" vertical="center" wrapText="1"/>
    </xf>
    <xf numFmtId="0" fontId="7" fillId="0" borderId="35" xfId="0" applyFont="1" applyBorder="1" applyAlignment="1" applyProtection="1">
      <alignment horizontal="center" vertical="center" wrapText="1"/>
      <protection locked="0"/>
    </xf>
    <xf numFmtId="0" fontId="7" fillId="0" borderId="35" xfId="0" applyFont="1" applyBorder="1" applyAlignment="1" applyProtection="1">
      <alignment horizontal="center" vertical="center" wrapText="1"/>
    </xf>
    <xf numFmtId="0" fontId="7" fillId="0" borderId="36" xfId="0" applyFont="1" applyFill="1" applyBorder="1" applyAlignment="1" applyProtection="1">
      <alignment horizontal="left" vertical="center" wrapText="1"/>
    </xf>
    <xf numFmtId="0" fontId="7" fillId="0" borderId="36" xfId="0" applyFont="1" applyBorder="1" applyAlignment="1" applyProtection="1">
      <alignment horizontal="center" vertical="center" wrapText="1"/>
      <protection locked="0"/>
    </xf>
    <xf numFmtId="0" fontId="0" fillId="0" borderId="9"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14" xfId="0" applyBorder="1" applyAlignment="1">
      <alignment vertical="center"/>
    </xf>
    <xf numFmtId="0" fontId="2" fillId="0" borderId="8" xfId="0" applyFont="1" applyFill="1" applyBorder="1" applyAlignment="1" applyProtection="1">
      <alignment horizontal="center" vertical="center" wrapText="1"/>
    </xf>
    <xf numFmtId="0" fontId="1" fillId="0" borderId="8" xfId="0" applyFont="1" applyFill="1" applyBorder="1" applyAlignment="1" applyProtection="1">
      <alignment horizontal="center" vertical="center"/>
    </xf>
    <xf numFmtId="0" fontId="1" fillId="0" borderId="8"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wrapText="1"/>
    </xf>
    <xf numFmtId="0" fontId="50" fillId="0" borderId="8"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0" fillId="0" borderId="8" xfId="0" applyBorder="1" applyAlignment="1">
      <alignment horizontal="center" vertical="center" wrapText="1"/>
    </xf>
    <xf numFmtId="0" fontId="4" fillId="0" borderId="8" xfId="0" applyFont="1" applyBorder="1" applyAlignment="1" applyProtection="1">
      <alignment horizontal="center" vertical="center" wrapText="1"/>
    </xf>
    <xf numFmtId="0" fontId="4" fillId="0" borderId="8" xfId="0" applyFont="1" applyFill="1" applyBorder="1" applyAlignment="1" applyProtection="1">
      <alignment horizontal="center" vertical="center"/>
      <protection locked="0"/>
    </xf>
    <xf numFmtId="0" fontId="2" fillId="0" borderId="8" xfId="0" applyFont="1" applyFill="1" applyBorder="1" applyAlignment="1" applyProtection="1">
      <alignment horizontal="center" vertical="center" wrapText="1"/>
      <protection locked="0"/>
    </xf>
    <xf numFmtId="0" fontId="0" fillId="0" borderId="12" xfId="0" applyBorder="1" applyAlignment="1">
      <alignment vertical="center"/>
    </xf>
    <xf numFmtId="0" fontId="0" fillId="0" borderId="37" xfId="0" applyBorder="1" applyAlignment="1">
      <alignment vertical="center"/>
    </xf>
    <xf numFmtId="0" fontId="0" fillId="0" borderId="13" xfId="0" applyBorder="1" applyAlignment="1">
      <alignment vertical="center"/>
    </xf>
    <xf numFmtId="0" fontId="7" fillId="0" borderId="10" xfId="0" applyFont="1" applyBorder="1" applyAlignment="1" applyProtection="1">
      <alignment horizontal="left" vertical="center" wrapText="1"/>
      <protection locked="0"/>
    </xf>
    <xf numFmtId="167" fontId="7" fillId="0" borderId="10" xfId="2" applyNumberFormat="1" applyFont="1" applyBorder="1" applyAlignment="1" applyProtection="1">
      <alignment horizontal="center" vertical="center" wrapText="1"/>
      <protection locked="0"/>
    </xf>
    <xf numFmtId="0" fontId="0" fillId="0" borderId="34" xfId="0" applyBorder="1" applyAlignment="1">
      <alignment vertical="center"/>
    </xf>
    <xf numFmtId="0" fontId="0" fillId="0" borderId="4" xfId="0" applyBorder="1" applyAlignment="1">
      <alignment horizontal="center" vertical="center" wrapText="1"/>
    </xf>
    <xf numFmtId="0" fontId="0" fillId="0" borderId="4" xfId="0" applyBorder="1" applyAlignment="1">
      <alignment horizontal="center" vertical="center"/>
    </xf>
    <xf numFmtId="0" fontId="7" fillId="0" borderId="8" xfId="0" applyFont="1" applyBorder="1" applyAlignment="1" applyProtection="1">
      <alignment horizontal="center" vertical="center" wrapText="1"/>
      <protection locked="0"/>
    </xf>
    <xf numFmtId="0" fontId="0" fillId="0" borderId="38" xfId="0" applyBorder="1" applyAlignment="1">
      <alignment horizontal="center" vertical="center" wrapText="1"/>
    </xf>
    <xf numFmtId="0" fontId="0" fillId="0" borderId="39" xfId="0" applyBorder="1" applyAlignment="1">
      <alignment horizontal="center" vertical="center" wrapText="1"/>
    </xf>
    <xf numFmtId="0" fontId="0" fillId="17" borderId="40" xfId="0" applyFill="1" applyBorder="1" applyAlignment="1">
      <alignment horizontal="center" vertical="center" wrapText="1"/>
    </xf>
    <xf numFmtId="0" fontId="0" fillId="0" borderId="41" xfId="0" applyBorder="1" applyAlignment="1">
      <alignment horizontal="center" vertical="center" wrapText="1"/>
    </xf>
    <xf numFmtId="0" fontId="0" fillId="3" borderId="40" xfId="0" applyFill="1" applyBorder="1" applyAlignment="1">
      <alignment horizontal="center" vertical="center" wrapText="1"/>
    </xf>
    <xf numFmtId="0" fontId="0" fillId="18" borderId="40" xfId="0" applyFill="1" applyBorder="1" applyAlignment="1">
      <alignment horizontal="center" vertical="center" wrapText="1"/>
    </xf>
    <xf numFmtId="0" fontId="5" fillId="3" borderId="4" xfId="0" applyFont="1" applyFill="1" applyBorder="1" applyAlignment="1">
      <alignment horizontal="center" vertical="center"/>
    </xf>
    <xf numFmtId="0" fontId="5" fillId="0" borderId="0" xfId="0" applyFont="1" applyAlignment="1">
      <alignment horizontal="left" vertical="center"/>
    </xf>
    <xf numFmtId="0" fontId="0" fillId="0" borderId="0" xfId="0" applyAlignment="1">
      <alignment horizontal="left" vertical="center"/>
    </xf>
    <xf numFmtId="0" fontId="0" fillId="0" borderId="0" xfId="3" applyFont="1" applyAlignment="1">
      <alignment horizontal="left" vertical="center"/>
    </xf>
    <xf numFmtId="0" fontId="5" fillId="0" borderId="0" xfId="0" applyFont="1" applyAlignment="1">
      <alignment horizontal="left" vertical="center" indent="5"/>
    </xf>
    <xf numFmtId="0" fontId="55" fillId="0" borderId="0" xfId="0" applyFont="1" applyAlignment="1">
      <alignment horizontal="left" vertical="center"/>
    </xf>
    <xf numFmtId="0" fontId="0" fillId="0" borderId="0" xfId="0" applyAlignment="1">
      <alignment horizontal="left"/>
    </xf>
    <xf numFmtId="0" fontId="5" fillId="0" borderId="0" xfId="0" applyFont="1" applyAlignment="1">
      <alignment horizontal="left"/>
    </xf>
    <xf numFmtId="44" fontId="0" fillId="0" borderId="0" xfId="0" applyNumberFormat="1" applyAlignment="1">
      <alignment horizontal="left" vertical="center"/>
    </xf>
    <xf numFmtId="164" fontId="0" fillId="0" borderId="0" xfId="4" applyFont="1" applyAlignment="1">
      <alignment horizontal="left" vertical="center"/>
    </xf>
    <xf numFmtId="44" fontId="0" fillId="19" borderId="0" xfId="0" applyNumberFormat="1" applyFill="1" applyAlignment="1">
      <alignment horizontal="left" vertical="center"/>
    </xf>
    <xf numFmtId="0" fontId="57" fillId="0" borderId="0" xfId="0" applyFont="1" applyAlignment="1">
      <alignment horizontal="justify" vertical="center"/>
    </xf>
    <xf numFmtId="0" fontId="57" fillId="0" borderId="0" xfId="0" applyFont="1" applyAlignment="1">
      <alignment vertical="center"/>
    </xf>
    <xf numFmtId="0" fontId="58" fillId="0" borderId="0" xfId="0" applyFont="1" applyAlignment="1">
      <alignment vertical="center"/>
    </xf>
    <xf numFmtId="0" fontId="61" fillId="0" borderId="4" xfId="0" applyFont="1" applyBorder="1" applyAlignment="1" applyProtection="1">
      <alignment horizontal="center" vertical="center" wrapText="1"/>
      <protection locked="0"/>
    </xf>
    <xf numFmtId="0" fontId="62" fillId="0" borderId="4" xfId="0" applyFont="1" applyBorder="1" applyAlignment="1" applyProtection="1">
      <alignment horizontal="center" vertical="center" wrapText="1"/>
      <protection locked="0"/>
    </xf>
    <xf numFmtId="0" fontId="63" fillId="0" borderId="4" xfId="0" applyFont="1" applyBorder="1" applyAlignment="1" applyProtection="1">
      <alignment horizontal="center" vertical="center" wrapText="1"/>
      <protection locked="0"/>
    </xf>
    <xf numFmtId="0" fontId="64" fillId="0" borderId="4" xfId="0" applyFont="1" applyBorder="1" applyAlignment="1" applyProtection="1">
      <alignment horizontal="center" vertical="center" wrapText="1"/>
      <protection locked="0"/>
    </xf>
    <xf numFmtId="0" fontId="61" fillId="0" borderId="4" xfId="0" applyFont="1" applyBorder="1" applyAlignment="1" applyProtection="1">
      <alignment horizontal="center" vertical="center" wrapText="1"/>
    </xf>
    <xf numFmtId="0" fontId="67" fillId="0" borderId="51" xfId="0" applyFont="1" applyFill="1" applyBorder="1" applyAlignment="1" applyProtection="1">
      <alignment horizontal="center" vertical="center" wrapText="1"/>
      <protection hidden="1"/>
    </xf>
    <xf numFmtId="0" fontId="66" fillId="2" borderId="9" xfId="0" applyFont="1" applyFill="1" applyBorder="1" applyAlignment="1" applyProtection="1">
      <alignment horizontal="center" vertical="center" wrapText="1"/>
    </xf>
    <xf numFmtId="0" fontId="60" fillId="0" borderId="1" xfId="0" applyFont="1" applyBorder="1" applyAlignment="1" applyProtection="1">
      <alignment vertical="center" wrapText="1"/>
    </xf>
    <xf numFmtId="0" fontId="60" fillId="0" borderId="1" xfId="0" applyFont="1" applyBorder="1" applyAlignment="1" applyProtection="1">
      <alignment horizontal="center" vertical="center" wrapText="1"/>
      <protection locked="0"/>
    </xf>
    <xf numFmtId="0" fontId="5" fillId="0" borderId="6" xfId="0" applyFont="1" applyFill="1" applyBorder="1" applyAlignment="1">
      <alignment horizontal="center" vertical="center" wrapText="1"/>
    </xf>
    <xf numFmtId="0" fontId="0" fillId="0" borderId="4" xfId="0" applyFill="1" applyBorder="1" applyAlignment="1">
      <alignment horizontal="center" vertical="center" wrapText="1"/>
    </xf>
    <xf numFmtId="0" fontId="5" fillId="0" borderId="7" xfId="0" applyFont="1" applyFill="1" applyBorder="1" applyAlignment="1">
      <alignment horizontal="center" vertical="center" wrapText="1"/>
    </xf>
    <xf numFmtId="0" fontId="0" fillId="3" borderId="4" xfId="0" applyFill="1" applyBorder="1" applyAlignment="1">
      <alignment horizontal="center" vertical="center"/>
    </xf>
    <xf numFmtId="0" fontId="0" fillId="0" borderId="4" xfId="0" applyBorder="1" applyAlignment="1">
      <alignment horizontal="center" vertical="center" wrapText="1"/>
    </xf>
    <xf numFmtId="0" fontId="67" fillId="0" borderId="43" xfId="0" applyFont="1" applyFill="1" applyBorder="1" applyAlignment="1" applyProtection="1">
      <alignment horizontal="center" vertical="center" wrapText="1"/>
      <protection hidden="1"/>
    </xf>
    <xf numFmtId="0" fontId="67" fillId="0" borderId="43" xfId="0" applyFont="1" applyBorder="1" applyAlignment="1" applyProtection="1">
      <alignment horizontal="center" vertical="center" wrapText="1"/>
      <protection hidden="1"/>
    </xf>
    <xf numFmtId="0" fontId="67" fillId="0" borderId="48" xfId="0" applyFont="1" applyBorder="1" applyAlignment="1" applyProtection="1">
      <alignment horizontal="center" vertical="center" wrapText="1"/>
      <protection hidden="1"/>
    </xf>
    <xf numFmtId="0" fontId="67" fillId="0" borderId="46" xfId="0" applyFont="1" applyBorder="1" applyAlignment="1" applyProtection="1">
      <alignment horizontal="center" vertical="center" wrapText="1"/>
      <protection hidden="1"/>
    </xf>
    <xf numFmtId="0" fontId="67" fillId="0" borderId="48" xfId="0" applyFont="1" applyFill="1" applyBorder="1" applyAlignment="1" applyProtection="1">
      <alignment horizontal="center" vertical="center" wrapText="1"/>
      <protection hidden="1"/>
    </xf>
    <xf numFmtId="0" fontId="66" fillId="0" borderId="4" xfId="0" applyFont="1" applyBorder="1" applyAlignment="1" applyProtection="1">
      <alignment horizontal="center" vertical="center" wrapText="1"/>
    </xf>
    <xf numFmtId="0" fontId="67" fillId="0" borderId="51" xfId="0" applyFont="1" applyBorder="1" applyAlignment="1" applyProtection="1">
      <alignment horizontal="center" vertical="center" wrapText="1"/>
      <protection hidden="1"/>
    </xf>
    <xf numFmtId="0" fontId="0" fillId="0" borderId="0" xfId="0" applyAlignment="1">
      <alignment horizontal="center" vertical="center"/>
    </xf>
    <xf numFmtId="0" fontId="67" fillId="0" borderId="66" xfId="2" applyNumberFormat="1" applyFont="1" applyBorder="1" applyAlignment="1" applyProtection="1">
      <alignment horizontal="center" vertical="center" wrapText="1"/>
      <protection locked="0"/>
    </xf>
    <xf numFmtId="0" fontId="67" fillId="0" borderId="69" xfId="2" applyNumberFormat="1" applyFont="1" applyBorder="1" applyAlignment="1" applyProtection="1">
      <alignment horizontal="center" vertical="center" wrapText="1"/>
      <protection locked="0"/>
    </xf>
    <xf numFmtId="0" fontId="0" fillId="20" borderId="4" xfId="0" applyFill="1" applyBorder="1" applyAlignment="1">
      <alignment horizontal="center" vertical="center" wrapText="1"/>
    </xf>
    <xf numFmtId="0" fontId="0" fillId="20" borderId="4" xfId="0" applyFill="1" applyBorder="1" applyAlignment="1">
      <alignment horizontal="center" vertical="center"/>
    </xf>
    <xf numFmtId="165" fontId="0" fillId="20" borderId="4" xfId="2" applyNumberFormat="1" applyFont="1" applyFill="1" applyBorder="1" applyAlignment="1">
      <alignment horizontal="center" vertical="center" wrapText="1"/>
    </xf>
    <xf numFmtId="165" fontId="0" fillId="0" borderId="4" xfId="0" applyNumberFormat="1" applyBorder="1" applyAlignment="1">
      <alignment horizontal="center" vertical="center" wrapText="1"/>
    </xf>
    <xf numFmtId="166" fontId="0" fillId="0" borderId="4" xfId="0" applyNumberFormat="1" applyBorder="1" applyAlignment="1">
      <alignment horizontal="center" vertical="center" wrapText="1"/>
    </xf>
    <xf numFmtId="165" fontId="0" fillId="20" borderId="4" xfId="0" applyNumberFormat="1" applyFill="1" applyBorder="1" applyAlignment="1">
      <alignment horizontal="center" vertical="center" wrapText="1"/>
    </xf>
    <xf numFmtId="166" fontId="0" fillId="20" borderId="4" xfId="0" applyNumberFormat="1" applyFill="1" applyBorder="1" applyAlignment="1">
      <alignment horizontal="center" vertical="center" wrapText="1"/>
    </xf>
    <xf numFmtId="0" fontId="0" fillId="20" borderId="0" xfId="0" applyFill="1" applyAlignment="1">
      <alignment horizontal="center" vertical="center"/>
    </xf>
    <xf numFmtId="0" fontId="72" fillId="0" borderId="0" xfId="0" applyFont="1" applyAlignment="1">
      <alignment horizontal="center" vertical="center"/>
    </xf>
    <xf numFmtId="0" fontId="67" fillId="0" borderId="66" xfId="0" applyFont="1" applyBorder="1" applyAlignment="1" applyProtection="1">
      <alignment horizontal="left" vertical="center" wrapText="1"/>
    </xf>
    <xf numFmtId="167" fontId="67" fillId="0" borderId="67" xfId="2" applyNumberFormat="1" applyFont="1" applyBorder="1" applyAlignment="1" applyProtection="1">
      <alignment horizontal="center" vertical="center" wrapText="1"/>
    </xf>
    <xf numFmtId="0" fontId="67" fillId="0" borderId="69" xfId="0" applyFont="1" applyBorder="1" applyAlignment="1" applyProtection="1">
      <alignment horizontal="left" vertical="center" wrapText="1"/>
    </xf>
    <xf numFmtId="167" fontId="67" fillId="0" borderId="70" xfId="2" applyNumberFormat="1" applyFont="1" applyBorder="1" applyAlignment="1" applyProtection="1">
      <alignment horizontal="center" vertical="center" wrapText="1"/>
    </xf>
    <xf numFmtId="167" fontId="71" fillId="0" borderId="64" xfId="2" applyNumberFormat="1" applyFont="1" applyBorder="1" applyAlignment="1" applyProtection="1">
      <alignment horizontal="center" vertical="center" wrapText="1"/>
    </xf>
    <xf numFmtId="0" fontId="46" fillId="14" borderId="3" xfId="0" applyFont="1" applyFill="1" applyBorder="1" applyAlignment="1">
      <alignment horizontal="center" vertical="center"/>
    </xf>
    <xf numFmtId="0" fontId="46" fillId="14" borderId="2" xfId="0" applyFont="1" applyFill="1" applyBorder="1" applyAlignment="1">
      <alignment horizontal="center" vertical="center"/>
    </xf>
    <xf numFmtId="0" fontId="46" fillId="14" borderId="4" xfId="0" applyFont="1" applyFill="1" applyBorder="1" applyAlignment="1">
      <alignment horizontal="center" vertical="center"/>
    </xf>
    <xf numFmtId="0" fontId="0" fillId="0" borderId="4" xfId="0" applyBorder="1" applyAlignment="1">
      <alignment horizontal="center" vertical="center" wrapText="1"/>
    </xf>
    <xf numFmtId="0" fontId="0" fillId="0" borderId="4" xfId="0" applyBorder="1" applyAlignment="1">
      <alignment horizontal="center" vertical="center"/>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69" fillId="0" borderId="65" xfId="0" applyFont="1" applyBorder="1" applyAlignment="1" applyProtection="1">
      <alignment horizontal="center" vertical="center" wrapText="1"/>
    </xf>
    <xf numFmtId="0" fontId="69" fillId="0" borderId="66" xfId="0" applyFont="1" applyBorder="1" applyAlignment="1" applyProtection="1">
      <alignment horizontal="center" vertical="center" wrapText="1"/>
    </xf>
    <xf numFmtId="0" fontId="69" fillId="0" borderId="74" xfId="0" applyFont="1" applyBorder="1" applyAlignment="1" applyProtection="1">
      <alignment horizontal="center" vertical="center" wrapText="1"/>
    </xf>
    <xf numFmtId="0" fontId="69" fillId="0" borderId="75" xfId="0" applyFont="1" applyBorder="1" applyAlignment="1" applyProtection="1">
      <alignment horizontal="center" vertical="center" wrapText="1"/>
    </xf>
    <xf numFmtId="0" fontId="69" fillId="0" borderId="68" xfId="0" applyFont="1" applyBorder="1" applyAlignment="1" applyProtection="1">
      <alignment horizontal="center" vertical="center" wrapText="1"/>
    </xf>
    <xf numFmtId="0" fontId="69" fillId="0" borderId="69" xfId="0" applyFont="1" applyBorder="1" applyAlignment="1" applyProtection="1">
      <alignment horizontal="center" vertical="center" wrapText="1"/>
    </xf>
    <xf numFmtId="0" fontId="69" fillId="0" borderId="71" xfId="0" applyFont="1" applyBorder="1" applyAlignment="1" applyProtection="1">
      <alignment horizontal="center" vertical="center" wrapText="1"/>
    </xf>
    <xf numFmtId="0" fontId="69" fillId="0" borderId="72" xfId="0" applyFont="1" applyBorder="1" applyAlignment="1" applyProtection="1">
      <alignment horizontal="center" vertical="center" wrapText="1"/>
    </xf>
    <xf numFmtId="0" fontId="67" fillId="0" borderId="66" xfId="0" applyFont="1" applyBorder="1" applyAlignment="1" applyProtection="1">
      <alignment horizontal="center" vertical="center" wrapText="1"/>
      <protection locked="0"/>
    </xf>
    <xf numFmtId="0" fontId="67" fillId="0" borderId="75" xfId="0" applyFont="1" applyBorder="1" applyAlignment="1" applyProtection="1">
      <alignment horizontal="center" vertical="center" wrapText="1"/>
      <protection locked="0"/>
    </xf>
    <xf numFmtId="0" fontId="67" fillId="0" borderId="69" xfId="0" applyFont="1" applyBorder="1" applyAlignment="1" applyProtection="1">
      <alignment horizontal="center" vertical="center" wrapText="1"/>
      <protection locked="0"/>
    </xf>
    <xf numFmtId="0" fontId="67" fillId="0" borderId="72" xfId="0" applyFont="1" applyBorder="1" applyAlignment="1" applyProtection="1">
      <alignment horizontal="center" vertical="center" wrapText="1"/>
      <protection locked="0"/>
    </xf>
    <xf numFmtId="0" fontId="70" fillId="0" borderId="59" xfId="0" applyFont="1" applyBorder="1" applyAlignment="1" applyProtection="1">
      <alignment horizontal="center" vertical="center" wrapText="1"/>
    </xf>
    <xf numFmtId="0" fontId="70" fillId="0" borderId="34" xfId="0" applyFont="1" applyBorder="1" applyAlignment="1" applyProtection="1">
      <alignment horizontal="center" vertical="center" wrapText="1"/>
    </xf>
    <xf numFmtId="0" fontId="70" fillId="0" borderId="60" xfId="0" applyFont="1" applyBorder="1" applyAlignment="1" applyProtection="1">
      <alignment horizontal="center" vertical="center" wrapText="1"/>
    </xf>
    <xf numFmtId="0" fontId="67" fillId="0" borderId="77" xfId="0" applyFont="1" applyBorder="1" applyAlignment="1" applyProtection="1">
      <alignment horizontal="center" vertical="center" wrapText="1"/>
      <protection locked="0"/>
    </xf>
    <xf numFmtId="0" fontId="67" fillId="0" borderId="69" xfId="0" applyFont="1" applyBorder="1" applyAlignment="1" applyProtection="1">
      <alignment horizontal="center" vertical="center" wrapText="1"/>
    </xf>
    <xf numFmtId="0" fontId="65" fillId="0" borderId="9" xfId="0" applyFont="1" applyBorder="1" applyAlignment="1" applyProtection="1">
      <alignment horizontal="center" vertical="center" wrapText="1"/>
    </xf>
    <xf numFmtId="0" fontId="65" fillId="0" borderId="10" xfId="0" applyFont="1" applyBorder="1" applyAlignment="1" applyProtection="1">
      <alignment horizontal="center" vertical="center" wrapText="1"/>
    </xf>
    <xf numFmtId="0" fontId="65" fillId="0" borderId="11" xfId="0" applyFont="1" applyBorder="1" applyAlignment="1" applyProtection="1">
      <alignment horizontal="center" vertical="center" wrapText="1"/>
    </xf>
    <xf numFmtId="0" fontId="65" fillId="0" borderId="12" xfId="0" applyFont="1" applyBorder="1" applyAlignment="1" applyProtection="1">
      <alignment horizontal="center" vertical="center" wrapText="1"/>
    </xf>
    <xf numFmtId="0" fontId="65" fillId="0" borderId="34" xfId="0" applyFont="1" applyBorder="1" applyAlignment="1" applyProtection="1">
      <alignment horizontal="center" vertical="center" wrapText="1"/>
    </xf>
    <xf numFmtId="0" fontId="65" fillId="0" borderId="13" xfId="0" applyFont="1" applyBorder="1" applyAlignment="1" applyProtection="1">
      <alignment horizontal="center" vertical="center" wrapText="1"/>
    </xf>
    <xf numFmtId="0" fontId="60" fillId="0" borderId="4" xfId="0" applyFont="1" applyBorder="1" applyAlignment="1" applyProtection="1">
      <alignment vertical="center" wrapText="1"/>
    </xf>
    <xf numFmtId="0" fontId="61" fillId="0" borderId="4" xfId="0" applyFont="1" applyBorder="1" applyAlignment="1" applyProtection="1">
      <alignment horizontal="center" vertical="center" wrapText="1"/>
      <protection locked="0"/>
    </xf>
    <xf numFmtId="0" fontId="61" fillId="0" borderId="4" xfId="0" applyFont="1" applyBorder="1" applyAlignment="1" applyProtection="1">
      <alignment horizontal="left" vertical="center" wrapText="1"/>
    </xf>
    <xf numFmtId="0" fontId="67" fillId="0" borderId="76" xfId="0" applyFont="1" applyFill="1" applyBorder="1" applyAlignment="1" applyProtection="1">
      <alignment horizontal="center" vertical="center" wrapText="1"/>
      <protection locked="0"/>
    </xf>
    <xf numFmtId="0" fontId="67" fillId="0" borderId="66" xfId="0" applyFont="1" applyFill="1" applyBorder="1" applyAlignment="1" applyProtection="1">
      <alignment horizontal="center" vertical="center" wrapText="1"/>
      <protection locked="0"/>
    </xf>
    <xf numFmtId="0" fontId="67" fillId="0" borderId="43" xfId="0" applyFont="1" applyBorder="1" applyAlignment="1" applyProtection="1">
      <alignment horizontal="center" vertical="center" wrapText="1"/>
      <protection locked="0"/>
    </xf>
    <xf numFmtId="0" fontId="67" fillId="0" borderId="48" xfId="0" applyFont="1" applyBorder="1" applyAlignment="1" applyProtection="1">
      <alignment horizontal="center" vertical="center" wrapText="1"/>
      <protection locked="0"/>
    </xf>
    <xf numFmtId="0" fontId="67" fillId="0" borderId="46" xfId="0" applyFont="1" applyBorder="1" applyAlignment="1" applyProtection="1">
      <alignment horizontal="center" vertical="center" wrapText="1"/>
      <protection locked="0"/>
    </xf>
    <xf numFmtId="0" fontId="67" fillId="0" borderId="53" xfId="0" applyFont="1" applyBorder="1" applyAlignment="1" applyProtection="1">
      <alignment horizontal="center" vertical="center" wrapText="1"/>
      <protection locked="0"/>
    </xf>
    <xf numFmtId="0" fontId="0" fillId="0" borderId="55" xfId="0" applyBorder="1" applyAlignment="1" applyProtection="1">
      <alignment horizontal="center" vertical="center" wrapText="1"/>
      <protection locked="0"/>
    </xf>
    <xf numFmtId="0" fontId="67" fillId="0" borderId="42" xfId="0" applyFont="1" applyBorder="1" applyAlignment="1" applyProtection="1">
      <alignment horizontal="center" vertical="center" wrapText="1"/>
    </xf>
    <xf numFmtId="0" fontId="67" fillId="0" borderId="43" xfId="0" applyFont="1" applyBorder="1" applyAlignment="1" applyProtection="1">
      <alignment horizontal="center" vertical="center" wrapText="1"/>
    </xf>
    <xf numFmtId="0" fontId="67" fillId="0" borderId="56" xfId="0" applyFont="1" applyBorder="1" applyAlignment="1" applyProtection="1">
      <alignment horizontal="center" vertical="center" wrapText="1"/>
    </xf>
    <xf numFmtId="0" fontId="67" fillId="0" borderId="57" xfId="0" applyFont="1" applyBorder="1" applyAlignment="1" applyProtection="1">
      <alignment horizontal="center" vertical="center" wrapText="1"/>
    </xf>
    <xf numFmtId="0" fontId="67" fillId="0" borderId="47" xfId="0" applyFont="1" applyBorder="1" applyAlignment="1" applyProtection="1">
      <alignment horizontal="center" vertical="center" wrapText="1"/>
    </xf>
    <xf numFmtId="0" fontId="67" fillId="0" borderId="48" xfId="0" applyFont="1" applyBorder="1" applyAlignment="1" applyProtection="1">
      <alignment horizontal="center" vertical="center" wrapText="1"/>
    </xf>
    <xf numFmtId="0" fontId="67" fillId="0" borderId="42" xfId="0" applyFont="1" applyFill="1" applyBorder="1" applyAlignment="1" applyProtection="1">
      <alignment horizontal="center" vertical="center" wrapText="1"/>
    </xf>
    <xf numFmtId="0" fontId="67" fillId="0" borderId="43" xfId="0" applyFont="1" applyFill="1" applyBorder="1" applyAlignment="1" applyProtection="1">
      <alignment horizontal="center" vertical="center" wrapText="1"/>
    </xf>
    <xf numFmtId="0" fontId="67" fillId="0" borderId="56" xfId="0" applyFont="1" applyFill="1" applyBorder="1" applyAlignment="1" applyProtection="1">
      <alignment horizontal="center" vertical="center" wrapText="1"/>
    </xf>
    <xf numFmtId="0" fontId="67" fillId="0" borderId="57" xfId="0" applyFont="1" applyFill="1" applyBorder="1" applyAlignment="1" applyProtection="1">
      <alignment horizontal="center" vertical="center" wrapText="1"/>
    </xf>
    <xf numFmtId="0" fontId="67" fillId="0" borderId="47" xfId="0" applyFont="1" applyFill="1" applyBorder="1" applyAlignment="1" applyProtection="1">
      <alignment horizontal="center" vertical="center" wrapText="1"/>
    </xf>
    <xf numFmtId="0" fontId="67" fillId="0" borderId="48" xfId="0" applyFont="1" applyFill="1" applyBorder="1" applyAlignment="1" applyProtection="1">
      <alignment horizontal="center" vertical="center" wrapText="1"/>
    </xf>
    <xf numFmtId="0" fontId="67" fillId="0" borderId="43" xfId="0" applyFont="1" applyFill="1" applyBorder="1" applyAlignment="1" applyProtection="1">
      <alignment horizontal="center" vertical="center" wrapText="1"/>
      <protection locked="0"/>
    </xf>
    <xf numFmtId="0" fontId="67" fillId="0" borderId="48" xfId="0" applyFont="1" applyFill="1" applyBorder="1" applyAlignment="1" applyProtection="1">
      <alignment horizontal="center" vertical="center" wrapText="1"/>
      <protection locked="0"/>
    </xf>
    <xf numFmtId="0" fontId="61" fillId="0" borderId="4" xfId="0" applyFont="1" applyBorder="1" applyAlignment="1" applyProtection="1">
      <alignment horizontal="center" vertical="center"/>
    </xf>
    <xf numFmtId="0" fontId="61" fillId="0" borderId="4" xfId="0" applyFont="1" applyBorder="1" applyAlignment="1" applyProtection="1">
      <alignment horizontal="center" vertical="center" wrapText="1"/>
    </xf>
    <xf numFmtId="0" fontId="66" fillId="0" borderId="4" xfId="0" applyFont="1" applyBorder="1" applyAlignment="1" applyProtection="1">
      <alignment horizontal="center" vertical="center" wrapText="1"/>
    </xf>
    <xf numFmtId="0" fontId="60" fillId="0" borderId="4" xfId="0" applyFont="1" applyBorder="1" applyAlignment="1" applyProtection="1">
      <alignment horizontal="center" vertical="center" wrapText="1"/>
      <protection locked="0"/>
    </xf>
    <xf numFmtId="0" fontId="66" fillId="0" borderId="3" xfId="0" applyFont="1" applyBorder="1" applyAlignment="1" applyProtection="1">
      <alignment horizontal="center" vertical="center" wrapText="1"/>
    </xf>
    <xf numFmtId="0" fontId="66" fillId="0" borderId="1" xfId="0" applyFont="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4" fillId="2" borderId="4" xfId="0" applyFont="1" applyFill="1" applyBorder="1" applyAlignment="1" applyProtection="1">
      <alignment horizontal="center" vertical="center" wrapText="1"/>
    </xf>
    <xf numFmtId="0" fontId="67" fillId="0" borderId="66" xfId="0" applyFont="1" applyBorder="1" applyAlignment="1" applyProtection="1">
      <alignment horizontal="center" vertical="center" wrapText="1"/>
    </xf>
    <xf numFmtId="0" fontId="67" fillId="0" borderId="51" xfId="0" applyFont="1" applyBorder="1" applyAlignment="1" applyProtection="1">
      <alignment horizontal="center" vertical="center" wrapText="1"/>
      <protection locked="0"/>
    </xf>
    <xf numFmtId="0" fontId="67" fillId="0" borderId="52" xfId="0" applyFont="1" applyBorder="1" applyAlignment="1" applyProtection="1">
      <alignment horizontal="center" vertical="center" wrapText="1"/>
      <protection locked="0"/>
    </xf>
    <xf numFmtId="0" fontId="67" fillId="0" borderId="50" xfId="0" applyFont="1" applyFill="1" applyBorder="1" applyAlignment="1" applyProtection="1">
      <alignment horizontal="center" vertical="center" wrapText="1"/>
    </xf>
    <xf numFmtId="0" fontId="67" fillId="0" borderId="51" xfId="0" applyFont="1" applyFill="1" applyBorder="1" applyAlignment="1" applyProtection="1">
      <alignment horizontal="center" vertical="center" wrapText="1"/>
    </xf>
    <xf numFmtId="0" fontId="69" fillId="0" borderId="9" xfId="0" applyFont="1" applyBorder="1" applyAlignment="1" applyProtection="1">
      <alignment horizontal="center" vertical="center" wrapText="1"/>
    </xf>
    <xf numFmtId="0" fontId="69" fillId="0" borderId="10" xfId="0" applyFont="1" applyBorder="1" applyAlignment="1" applyProtection="1">
      <alignment horizontal="center" vertical="center" wrapText="1"/>
    </xf>
    <xf numFmtId="0" fontId="69" fillId="0" borderId="58" xfId="0" applyFont="1" applyBorder="1" applyAlignment="1" applyProtection="1">
      <alignment horizontal="center" vertical="center" wrapText="1"/>
    </xf>
    <xf numFmtId="0" fontId="69" fillId="0" borderId="14" xfId="0" applyFont="1" applyBorder="1" applyAlignment="1" applyProtection="1">
      <alignment horizontal="center" vertical="center" wrapText="1"/>
    </xf>
    <xf numFmtId="0" fontId="69" fillId="0" borderId="0" xfId="0" applyFont="1" applyBorder="1" applyAlignment="1" applyProtection="1">
      <alignment horizontal="center" vertical="center" wrapText="1"/>
    </xf>
    <xf numFmtId="0" fontId="69" fillId="0" borderId="63" xfId="0" applyFont="1" applyBorder="1" applyAlignment="1" applyProtection="1">
      <alignment horizontal="center" vertical="center" wrapText="1"/>
    </xf>
    <xf numFmtId="0" fontId="69" fillId="0" borderId="12" xfId="0" applyFont="1" applyBorder="1" applyAlignment="1" applyProtection="1">
      <alignment horizontal="center" vertical="center" wrapText="1"/>
    </xf>
    <xf numFmtId="0" fontId="69" fillId="0" borderId="34" xfId="0" applyFont="1" applyBorder="1" applyAlignment="1" applyProtection="1">
      <alignment horizontal="center" vertical="center" wrapText="1"/>
    </xf>
    <xf numFmtId="0" fontId="69" fillId="0" borderId="60" xfId="0" applyFont="1" applyBorder="1" applyAlignment="1" applyProtection="1">
      <alignment horizontal="center" vertical="center" wrapText="1"/>
    </xf>
    <xf numFmtId="0" fontId="67" fillId="0" borderId="61" xfId="0" applyFont="1" applyBorder="1" applyAlignment="1" applyProtection="1">
      <alignment horizontal="center" vertical="center" wrapText="1"/>
      <protection locked="0"/>
    </xf>
    <xf numFmtId="0" fontId="67" fillId="0" borderId="57" xfId="0" applyFont="1" applyBorder="1" applyAlignment="1" applyProtection="1">
      <alignment horizontal="center" vertical="center" wrapText="1"/>
      <protection locked="0"/>
    </xf>
    <xf numFmtId="0" fontId="67" fillId="0" borderId="62" xfId="0" applyFont="1" applyBorder="1" applyAlignment="1" applyProtection="1">
      <alignment horizontal="center" vertical="center" wrapText="1"/>
      <protection locked="0"/>
    </xf>
    <xf numFmtId="0" fontId="67" fillId="0" borderId="76" xfId="0" applyFont="1" applyBorder="1" applyAlignment="1" applyProtection="1">
      <alignment horizontal="center" vertical="center" wrapText="1"/>
      <protection locked="0"/>
    </xf>
    <xf numFmtId="0" fontId="67" fillId="0" borderId="45" xfId="0" applyFont="1" applyBorder="1" applyAlignment="1" applyProtection="1">
      <alignment horizontal="center" vertical="center" wrapText="1"/>
    </xf>
    <xf numFmtId="0" fontId="67" fillId="0" borderId="46" xfId="0" applyFont="1" applyBorder="1" applyAlignment="1" applyProtection="1">
      <alignment horizontal="center" vertical="center" wrapText="1"/>
    </xf>
    <xf numFmtId="0" fontId="67" fillId="0" borderId="78" xfId="0" applyFont="1" applyFill="1" applyBorder="1" applyAlignment="1" applyProtection="1">
      <alignment horizontal="center" vertical="center" wrapText="1"/>
      <protection locked="0"/>
    </xf>
    <xf numFmtId="0" fontId="67" fillId="0" borderId="72" xfId="0" applyFont="1" applyFill="1" applyBorder="1" applyAlignment="1" applyProtection="1">
      <alignment horizontal="center" vertical="center" wrapText="1"/>
      <protection locked="0"/>
    </xf>
    <xf numFmtId="0" fontId="67" fillId="0" borderId="50" xfId="0" applyFont="1" applyBorder="1" applyAlignment="1" applyProtection="1">
      <alignment horizontal="center" vertical="center" wrapText="1"/>
    </xf>
    <xf numFmtId="0" fontId="67" fillId="0" borderId="51" xfId="0" applyFont="1" applyBorder="1" applyAlignment="1" applyProtection="1">
      <alignment horizontal="center" vertical="center" wrapText="1"/>
    </xf>
    <xf numFmtId="0" fontId="67" fillId="0" borderId="67" xfId="0" applyFont="1" applyBorder="1" applyAlignment="1" applyProtection="1">
      <alignment horizontal="center" vertical="center" wrapText="1"/>
      <protection locked="0"/>
    </xf>
    <xf numFmtId="0" fontId="67" fillId="0" borderId="70" xfId="0" applyFont="1" applyBorder="1" applyAlignment="1" applyProtection="1">
      <alignment horizontal="center" vertical="center" wrapText="1"/>
      <protection locked="0"/>
    </xf>
    <xf numFmtId="0" fontId="60" fillId="2" borderId="3" xfId="0" applyFont="1" applyFill="1" applyBorder="1" applyAlignment="1" applyProtection="1">
      <alignment horizontal="center" vertical="center" wrapText="1"/>
    </xf>
    <xf numFmtId="0" fontId="60" fillId="2" borderId="1" xfId="0" applyFont="1" applyFill="1" applyBorder="1" applyAlignment="1" applyProtection="1">
      <alignment horizontal="center" vertical="center" wrapText="1"/>
    </xf>
    <xf numFmtId="0" fontId="60" fillId="2" borderId="2" xfId="0" applyFont="1" applyFill="1" applyBorder="1" applyAlignment="1" applyProtection="1">
      <alignment horizontal="center" vertical="center" wrapText="1"/>
    </xf>
    <xf numFmtId="0" fontId="61" fillId="0" borderId="3" xfId="0" applyFont="1" applyBorder="1" applyAlignment="1" applyProtection="1">
      <alignment horizontal="center" vertical="center"/>
    </xf>
    <xf numFmtId="0" fontId="61" fillId="0" borderId="1" xfId="0" applyFont="1" applyBorder="1" applyAlignment="1" applyProtection="1">
      <alignment horizontal="center" vertical="center"/>
    </xf>
    <xf numFmtId="0" fontId="61" fillId="0" borderId="2" xfId="0" applyFont="1" applyBorder="1" applyAlignment="1" applyProtection="1">
      <alignment horizontal="center" vertical="center"/>
    </xf>
    <xf numFmtId="0" fontId="67" fillId="0" borderId="78" xfId="0" applyFont="1" applyBorder="1" applyAlignment="1" applyProtection="1">
      <alignment horizontal="center" vertical="center" wrapText="1"/>
      <protection locked="0"/>
    </xf>
    <xf numFmtId="0" fontId="67" fillId="0" borderId="73" xfId="0" applyFont="1" applyBorder="1" applyAlignment="1" applyProtection="1">
      <alignment horizontal="center" vertical="center" wrapText="1"/>
      <protection locked="0"/>
    </xf>
    <xf numFmtId="0" fontId="67" fillId="0" borderId="54" xfId="0" applyFont="1" applyBorder="1" applyAlignment="1" applyProtection="1">
      <alignment horizontal="center" vertical="center" wrapText="1"/>
      <protection locked="0"/>
    </xf>
    <xf numFmtId="0" fontId="67" fillId="0" borderId="55" xfId="0" applyFont="1" applyBorder="1" applyAlignment="1" applyProtection="1">
      <alignment horizontal="center" vertical="center" wrapText="1"/>
      <protection locked="0"/>
    </xf>
    <xf numFmtId="0" fontId="67" fillId="0" borderId="44" xfId="0" applyFont="1" applyBorder="1" applyAlignment="1" applyProtection="1">
      <alignment horizontal="center" vertical="center" wrapText="1"/>
      <protection locked="0"/>
    </xf>
    <xf numFmtId="0" fontId="66" fillId="2" borderId="3" xfId="0" applyFont="1" applyFill="1" applyBorder="1" applyAlignment="1" applyProtection="1">
      <alignment horizontal="center" vertical="center" wrapText="1"/>
    </xf>
    <xf numFmtId="0" fontId="68" fillId="0" borderId="1" xfId="0" applyFont="1" applyBorder="1" applyAlignment="1">
      <alignment horizontal="center" vertical="center" wrapText="1"/>
    </xf>
    <xf numFmtId="0" fontId="68" fillId="0" borderId="2" xfId="0" applyFont="1" applyBorder="1" applyAlignment="1">
      <alignment horizontal="center" vertical="center" wrapText="1"/>
    </xf>
    <xf numFmtId="0" fontId="67" fillId="0" borderId="53" xfId="0" applyFont="1" applyFill="1" applyBorder="1" applyAlignment="1" applyProtection="1">
      <alignment horizontal="center" vertical="center" wrapText="1"/>
      <protection locked="0"/>
    </xf>
    <xf numFmtId="0" fontId="67" fillId="0" borderId="55" xfId="0" applyFont="1" applyFill="1" applyBorder="1" applyAlignment="1" applyProtection="1">
      <alignment horizontal="center" vertical="center" wrapText="1"/>
      <protection locked="0"/>
    </xf>
    <xf numFmtId="0" fontId="67" fillId="0" borderId="54" xfId="0" applyFont="1" applyFill="1" applyBorder="1" applyAlignment="1" applyProtection="1">
      <alignment horizontal="center" vertical="center" wrapText="1"/>
      <protection locked="0"/>
    </xf>
    <xf numFmtId="0" fontId="67" fillId="0" borderId="61" xfId="0" applyFont="1" applyFill="1" applyBorder="1" applyAlignment="1" applyProtection="1">
      <alignment horizontal="center" vertical="center" wrapText="1"/>
      <protection hidden="1"/>
    </xf>
    <xf numFmtId="0" fontId="67" fillId="0" borderId="62" xfId="0" applyFont="1" applyFill="1" applyBorder="1" applyAlignment="1" applyProtection="1">
      <alignment horizontal="center" vertical="center" wrapText="1"/>
      <protection hidden="1"/>
    </xf>
    <xf numFmtId="0" fontId="66" fillId="2" borderId="9" xfId="0" applyFont="1" applyFill="1" applyBorder="1" applyAlignment="1" applyProtection="1">
      <alignment horizontal="center" vertical="center" wrapText="1"/>
    </xf>
    <xf numFmtId="0" fontId="66" fillId="2" borderId="10" xfId="0" applyFont="1" applyFill="1" applyBorder="1" applyAlignment="1" applyProtection="1">
      <alignment horizontal="center" vertical="center" wrapText="1"/>
    </xf>
    <xf numFmtId="0" fontId="66" fillId="2" borderId="11" xfId="0" applyFont="1" applyFill="1" applyBorder="1" applyAlignment="1" applyProtection="1">
      <alignment horizontal="center" vertical="center" wrapText="1"/>
    </xf>
    <xf numFmtId="0" fontId="66" fillId="2" borderId="1" xfId="0" applyFont="1" applyFill="1" applyBorder="1" applyAlignment="1" applyProtection="1">
      <alignment horizontal="center" vertical="center" wrapText="1"/>
    </xf>
    <xf numFmtId="0" fontId="66" fillId="2" borderId="2" xfId="0" applyFont="1" applyFill="1" applyBorder="1" applyAlignment="1" applyProtection="1">
      <alignment horizontal="center" vertical="center" wrapText="1"/>
    </xf>
    <xf numFmtId="0" fontId="67" fillId="0" borderId="49" xfId="0" applyFont="1" applyBorder="1" applyAlignment="1" applyProtection="1">
      <alignment horizontal="center" vertical="center" wrapText="1"/>
      <protection locked="0"/>
    </xf>
    <xf numFmtId="0" fontId="67" fillId="0" borderId="79" xfId="0" applyFont="1" applyFill="1" applyBorder="1" applyAlignment="1" applyProtection="1">
      <alignment horizontal="center" vertical="center" wrapText="1"/>
      <protection locked="0"/>
    </xf>
    <xf numFmtId="0" fontId="67" fillId="0" borderId="80" xfId="0" applyFont="1" applyFill="1" applyBorder="1" applyAlignment="1" applyProtection="1">
      <alignment horizontal="center" vertical="center" wrapText="1"/>
      <protection locked="0"/>
    </xf>
    <xf numFmtId="165" fontId="0" fillId="0" borderId="4" xfId="2" applyNumberFormat="1" applyFont="1" applyBorder="1" applyAlignment="1" applyProtection="1">
      <alignment horizontal="center" vertical="center"/>
    </xf>
    <xf numFmtId="0" fontId="12" fillId="5" borderId="4" xfId="0" applyFont="1" applyFill="1" applyBorder="1" applyAlignment="1">
      <alignment horizontal="center" vertical="center"/>
    </xf>
    <xf numFmtId="0" fontId="12" fillId="5" borderId="4" xfId="0" applyFont="1" applyFill="1" applyBorder="1" applyAlignment="1">
      <alignment horizontal="left" vertical="center"/>
    </xf>
    <xf numFmtId="0" fontId="8" fillId="6" borderId="4" xfId="0" applyFont="1" applyFill="1" applyBorder="1" applyAlignment="1">
      <alignment horizontal="left" vertical="center"/>
    </xf>
    <xf numFmtId="0" fontId="35" fillId="0" borderId="29" xfId="0" applyFont="1" applyBorder="1" applyAlignment="1">
      <alignment horizontal="left" vertical="center" wrapText="1" indent="7"/>
    </xf>
    <xf numFmtId="0" fontId="35" fillId="0" borderId="21" xfId="0" applyFont="1" applyBorder="1" applyAlignment="1">
      <alignment horizontal="left" vertical="center" wrapText="1" indent="7"/>
    </xf>
    <xf numFmtId="0" fontId="35" fillId="0" borderId="29" xfId="0" applyFont="1" applyBorder="1" applyAlignment="1">
      <alignment horizontal="left" vertical="center" wrapText="1" indent="8"/>
    </xf>
    <xf numFmtId="0" fontId="35" fillId="0" borderId="21" xfId="0" applyFont="1" applyBorder="1" applyAlignment="1">
      <alignment horizontal="left" vertical="center" wrapText="1" indent="8"/>
    </xf>
    <xf numFmtId="0" fontId="34" fillId="0" borderId="29" xfId="0" applyFont="1" applyBorder="1" applyAlignment="1">
      <alignment vertical="center" wrapText="1"/>
    </xf>
    <xf numFmtId="0" fontId="34" fillId="0" borderId="21" xfId="0" applyFont="1" applyBorder="1" applyAlignment="1">
      <alignment vertical="center" wrapText="1"/>
    </xf>
    <xf numFmtId="0" fontId="45" fillId="0" borderId="29" xfId="0" applyFont="1" applyBorder="1" applyAlignment="1">
      <alignment vertical="center" wrapText="1"/>
    </xf>
    <xf numFmtId="0" fontId="45" fillId="0" borderId="21" xfId="0" applyFont="1" applyBorder="1" applyAlignment="1">
      <alignment vertical="center" wrapText="1"/>
    </xf>
    <xf numFmtId="0" fontId="29" fillId="0" borderId="15" xfId="0" applyFont="1" applyBorder="1" applyAlignment="1">
      <alignment horizontal="center" vertical="center" wrapText="1"/>
    </xf>
    <xf numFmtId="0" fontId="29" fillId="0" borderId="17" xfId="0" applyFont="1" applyBorder="1" applyAlignment="1">
      <alignment horizontal="center" vertical="center" wrapText="1"/>
    </xf>
    <xf numFmtId="0" fontId="35" fillId="0" borderId="29" xfId="0" applyFont="1" applyBorder="1" applyAlignment="1">
      <alignment horizontal="left" vertical="center" wrapText="1" indent="4"/>
    </xf>
    <xf numFmtId="0" fontId="35" fillId="0" borderId="21" xfId="0" applyFont="1" applyBorder="1" applyAlignment="1">
      <alignment horizontal="left" vertical="center" wrapText="1" indent="4"/>
    </xf>
    <xf numFmtId="0" fontId="35" fillId="0" borderId="29" xfId="0" applyFont="1" applyBorder="1" applyAlignment="1">
      <alignment horizontal="center" vertical="center" wrapText="1"/>
    </xf>
    <xf numFmtId="0" fontId="35" fillId="0" borderId="21" xfId="0" applyFont="1" applyBorder="1" applyAlignment="1">
      <alignment horizontal="center" vertical="center" wrapText="1"/>
    </xf>
    <xf numFmtId="0" fontId="29" fillId="0" borderId="28" xfId="0" applyFont="1" applyBorder="1" applyAlignment="1">
      <alignment horizontal="center" vertical="center" wrapText="1"/>
    </xf>
    <xf numFmtId="0" fontId="29" fillId="0" borderId="22" xfId="0" applyFont="1" applyBorder="1" applyAlignment="1">
      <alignment horizontal="center" vertical="center" wrapText="1"/>
    </xf>
    <xf numFmtId="0" fontId="35" fillId="0" borderId="29" xfId="0" applyFont="1" applyBorder="1" applyAlignment="1">
      <alignment horizontal="left" vertical="center" wrapText="1" indent="6"/>
    </xf>
    <xf numFmtId="0" fontId="35" fillId="0" borderId="21" xfId="0" applyFont="1" applyBorder="1" applyAlignment="1">
      <alignment horizontal="left" vertical="center" wrapText="1" indent="6"/>
    </xf>
    <xf numFmtId="0" fontId="35" fillId="0" borderId="29" xfId="0" applyFont="1" applyBorder="1" applyAlignment="1">
      <alignment horizontal="left" vertical="center" wrapText="1" indent="5"/>
    </xf>
    <xf numFmtId="0" fontId="35" fillId="0" borderId="21" xfId="0" applyFont="1" applyBorder="1" applyAlignment="1">
      <alignment horizontal="left" vertical="center" wrapText="1" indent="5"/>
    </xf>
    <xf numFmtId="0" fontId="35" fillId="0" borderId="29" xfId="0" applyFont="1" applyBorder="1" applyAlignment="1">
      <alignment horizontal="left" vertical="center" wrapText="1" indent="1"/>
    </xf>
    <xf numFmtId="0" fontId="35" fillId="0" borderId="21" xfId="0" applyFont="1" applyBorder="1" applyAlignment="1">
      <alignment horizontal="left" vertical="center" wrapText="1" indent="1"/>
    </xf>
    <xf numFmtId="0" fontId="34" fillId="0" borderId="29" xfId="0" applyFont="1" applyBorder="1" applyAlignment="1">
      <alignment horizontal="left" vertical="center" wrapText="1"/>
    </xf>
    <xf numFmtId="0" fontId="34" fillId="0" borderId="21" xfId="0" applyFont="1" applyBorder="1" applyAlignment="1">
      <alignment horizontal="left" vertical="center" wrapText="1"/>
    </xf>
    <xf numFmtId="0" fontId="34" fillId="0" borderId="29" xfId="0" applyFont="1" applyBorder="1" applyAlignment="1">
      <alignment horizontal="center" vertical="center" wrapText="1"/>
    </xf>
    <xf numFmtId="0" fontId="34" fillId="0" borderId="21" xfId="0" applyFont="1" applyBorder="1" applyAlignment="1">
      <alignment horizontal="center" vertical="center" wrapText="1"/>
    </xf>
    <xf numFmtId="0" fontId="31" fillId="13" borderId="20" xfId="0" applyFont="1" applyFill="1" applyBorder="1" applyAlignment="1">
      <alignment horizontal="center" vertical="center" wrapText="1"/>
    </xf>
    <xf numFmtId="0" fontId="32" fillId="13" borderId="15" xfId="0" applyFont="1" applyFill="1" applyBorder="1" applyAlignment="1">
      <alignment horizontal="center" vertical="center" wrapText="1"/>
    </xf>
    <xf numFmtId="0" fontId="32" fillId="13" borderId="17" xfId="0" applyFont="1" applyFill="1" applyBorder="1" applyAlignment="1">
      <alignment horizontal="center" vertical="center" wrapText="1"/>
    </xf>
    <xf numFmtId="0" fontId="34" fillId="0" borderId="28" xfId="0" applyFont="1" applyBorder="1" applyAlignment="1">
      <alignment horizontal="center" vertical="center" wrapText="1"/>
    </xf>
    <xf numFmtId="0" fontId="34" fillId="0" borderId="22" xfId="0" applyFont="1" applyBorder="1" applyAlignment="1">
      <alignment horizontal="center" vertical="center" wrapText="1"/>
    </xf>
    <xf numFmtId="0" fontId="35" fillId="0" borderId="16" xfId="0" applyFont="1" applyBorder="1" applyAlignment="1">
      <alignment horizontal="center" vertical="center" wrapText="1"/>
    </xf>
    <xf numFmtId="0" fontId="35" fillId="0" borderId="23"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20" xfId="0" applyFont="1" applyBorder="1" applyAlignment="1">
      <alignment horizontal="center" vertical="center" wrapText="1"/>
    </xf>
    <xf numFmtId="0" fontId="34" fillId="0" borderId="28" xfId="0" applyFont="1" applyBorder="1" applyAlignment="1">
      <alignment vertical="center" wrapText="1"/>
    </xf>
    <xf numFmtId="0" fontId="34" fillId="0" borderId="22" xfId="0" applyFont="1" applyBorder="1" applyAlignment="1">
      <alignment vertical="center" wrapText="1"/>
    </xf>
    <xf numFmtId="0" fontId="34" fillId="0" borderId="30" xfId="0" applyFont="1" applyBorder="1" applyAlignment="1">
      <alignment horizontal="center" vertical="center" wrapText="1"/>
    </xf>
    <xf numFmtId="0" fontId="34" fillId="0" borderId="28" xfId="0" applyFont="1" applyBorder="1" applyAlignment="1">
      <alignment horizontal="left" vertical="center" wrapText="1"/>
    </xf>
    <xf numFmtId="0" fontId="34" fillId="0" borderId="22" xfId="0" applyFont="1" applyBorder="1" applyAlignment="1">
      <alignment horizontal="left" vertical="center" wrapText="1"/>
    </xf>
    <xf numFmtId="0" fontId="5" fillId="15" borderId="14" xfId="0" applyFont="1" applyFill="1" applyBorder="1" applyAlignment="1">
      <alignment horizontal="center" vertical="center" wrapText="1"/>
    </xf>
    <xf numFmtId="0" fontId="5" fillId="15" borderId="0" xfId="0" applyFont="1" applyFill="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Font="1" applyAlignment="1">
      <alignment horizontal="center" vertical="center" wrapText="1"/>
    </xf>
    <xf numFmtId="0" fontId="0" fillId="0" borderId="0" xfId="0" applyFill="1" applyAlignment="1">
      <alignment horizontal="center" vertical="center"/>
    </xf>
    <xf numFmtId="0" fontId="0" fillId="0" borderId="0" xfId="0" applyFill="1" applyAlignment="1">
      <alignment horizontal="center" vertical="center" wrapText="1"/>
    </xf>
    <xf numFmtId="0" fontId="0" fillId="0" borderId="0" xfId="0" applyFont="1" applyFill="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4" xfId="0" applyFont="1" applyBorder="1" applyAlignment="1">
      <alignment horizontal="center" vertical="center" wrapText="1"/>
    </xf>
    <xf numFmtId="0" fontId="0" fillId="0" borderId="9" xfId="0" applyBorder="1" applyAlignment="1">
      <alignment horizontal="center" vertical="center" wrapText="1"/>
    </xf>
    <xf numFmtId="0" fontId="0" fillId="0" borderId="14" xfId="0" applyBorder="1" applyAlignment="1">
      <alignment horizontal="center" vertical="center" wrapText="1"/>
    </xf>
    <xf numFmtId="0" fontId="0" fillId="0" borderId="12" xfId="0" applyBorder="1" applyAlignment="1">
      <alignment horizontal="center" vertical="center" wrapText="1"/>
    </xf>
    <xf numFmtId="0" fontId="0" fillId="0" borderId="5" xfId="0" applyFill="1" applyBorder="1" applyAlignment="1">
      <alignment horizontal="center" vertical="center" wrapText="1"/>
    </xf>
    <xf numFmtId="0" fontId="0" fillId="0" borderId="6" xfId="0" applyFill="1" applyBorder="1" applyAlignment="1">
      <alignment horizontal="center" vertical="center" wrapText="1"/>
    </xf>
    <xf numFmtId="0" fontId="0" fillId="0" borderId="7" xfId="0" applyFill="1" applyBorder="1" applyAlignment="1">
      <alignment horizontal="center" vertical="center" wrapText="1"/>
    </xf>
  </cellXfs>
  <cellStyles count="5">
    <cellStyle name="Hipervínculo" xfId="3" builtinId="8"/>
    <cellStyle name="Moneda" xfId="4" builtinId="4"/>
    <cellStyle name="Moneda [0]" xfId="2" builtinId="7"/>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rgbClr val="FF0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2-47C0-4AF7-8FE7-7EAB446D83EC}"/>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E19E-45E5-8466-29D229E40705}"/>
              </c:ext>
            </c:extLst>
          </c:dPt>
          <c:dPt>
            <c:idx val="2"/>
            <c:bubble3D val="0"/>
            <c:spPr>
              <a:solidFill>
                <a:srgbClr val="FFFF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B953-6046-9558-C061245001A7}"/>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E19E-45E5-8466-29D229E40705}"/>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9-B953-6046-9558-C061245001A7}"/>
              </c:ext>
            </c:extLst>
          </c:dPt>
          <c:dPt>
            <c:idx val="5"/>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B-B953-6046-9558-C061245001A7}"/>
              </c:ext>
            </c:extLst>
          </c:dPt>
          <c:dPt>
            <c:idx val="6"/>
            <c:bubble3D val="0"/>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D-B953-6046-9558-C061245001A7}"/>
              </c:ext>
            </c:extLst>
          </c:dPt>
          <c:dPt>
            <c:idx val="7"/>
            <c:bubble3D val="0"/>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F-B953-6046-9558-C061245001A7}"/>
              </c:ext>
            </c:extLst>
          </c:dPt>
          <c:dPt>
            <c:idx val="8"/>
            <c:bubble3D val="0"/>
            <c:spPr>
              <a:gradFill rotWithShape="1">
                <a:gsLst>
                  <a:gs pos="0">
                    <a:schemeClr val="accent3">
                      <a:lumMod val="60000"/>
                      <a:satMod val="103000"/>
                      <a:lumMod val="102000"/>
                      <a:tint val="94000"/>
                    </a:schemeClr>
                  </a:gs>
                  <a:gs pos="50000">
                    <a:schemeClr val="accent3">
                      <a:lumMod val="60000"/>
                      <a:satMod val="110000"/>
                      <a:lumMod val="100000"/>
                      <a:shade val="100000"/>
                    </a:schemeClr>
                  </a:gs>
                  <a:gs pos="100000">
                    <a:schemeClr val="accent3">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1-B953-6046-9558-C061245001A7}"/>
              </c:ext>
            </c:extLst>
          </c:dPt>
          <c:dPt>
            <c:idx val="9"/>
            <c:bubble3D val="0"/>
            <c:spPr>
              <a:gradFill rotWithShape="1">
                <a:gsLst>
                  <a:gs pos="0">
                    <a:schemeClr val="accent4">
                      <a:lumMod val="60000"/>
                      <a:satMod val="103000"/>
                      <a:lumMod val="102000"/>
                      <a:tint val="94000"/>
                    </a:schemeClr>
                  </a:gs>
                  <a:gs pos="50000">
                    <a:schemeClr val="accent4">
                      <a:lumMod val="60000"/>
                      <a:satMod val="110000"/>
                      <a:lumMod val="100000"/>
                      <a:shade val="100000"/>
                    </a:schemeClr>
                  </a:gs>
                  <a:gs pos="100000">
                    <a:schemeClr val="accent4">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3-B953-6046-9558-C061245001A7}"/>
              </c:ext>
            </c:extLst>
          </c:dPt>
          <c:dPt>
            <c:idx val="10"/>
            <c:bubble3D val="0"/>
            <c:spPr>
              <a:gradFill rotWithShape="1">
                <a:gsLst>
                  <a:gs pos="0">
                    <a:schemeClr val="accent5">
                      <a:lumMod val="60000"/>
                      <a:satMod val="103000"/>
                      <a:lumMod val="102000"/>
                      <a:tint val="94000"/>
                    </a:schemeClr>
                  </a:gs>
                  <a:gs pos="50000">
                    <a:schemeClr val="accent5">
                      <a:lumMod val="60000"/>
                      <a:satMod val="110000"/>
                      <a:lumMod val="100000"/>
                      <a:shade val="100000"/>
                    </a:schemeClr>
                  </a:gs>
                  <a:gs pos="100000">
                    <a:schemeClr val="accent5">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5-B953-6046-9558-C061245001A7}"/>
              </c:ext>
            </c:extLst>
          </c:dPt>
          <c:dPt>
            <c:idx val="11"/>
            <c:bubble3D val="0"/>
            <c:spPr>
              <a:gradFill rotWithShape="1">
                <a:gsLst>
                  <a:gs pos="0">
                    <a:schemeClr val="accent6">
                      <a:lumMod val="60000"/>
                      <a:satMod val="103000"/>
                      <a:lumMod val="102000"/>
                      <a:tint val="94000"/>
                    </a:schemeClr>
                  </a:gs>
                  <a:gs pos="50000">
                    <a:schemeClr val="accent6">
                      <a:lumMod val="60000"/>
                      <a:satMod val="110000"/>
                      <a:lumMod val="100000"/>
                      <a:shade val="100000"/>
                    </a:schemeClr>
                  </a:gs>
                  <a:gs pos="100000">
                    <a:schemeClr val="accent6">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7-B953-6046-9558-C061245001A7}"/>
              </c:ext>
            </c:extLst>
          </c:dPt>
          <c:dPt>
            <c:idx val="12"/>
            <c:bubble3D val="0"/>
            <c:spPr>
              <a:gradFill rotWithShape="1">
                <a:gsLst>
                  <a:gs pos="0">
                    <a:schemeClr val="accent1">
                      <a:lumMod val="80000"/>
                      <a:lumOff val="20000"/>
                      <a:satMod val="103000"/>
                      <a:lumMod val="102000"/>
                      <a:tint val="94000"/>
                    </a:schemeClr>
                  </a:gs>
                  <a:gs pos="50000">
                    <a:schemeClr val="accent1">
                      <a:lumMod val="80000"/>
                      <a:lumOff val="20000"/>
                      <a:satMod val="110000"/>
                      <a:lumMod val="100000"/>
                      <a:shade val="100000"/>
                    </a:schemeClr>
                  </a:gs>
                  <a:gs pos="100000">
                    <a:schemeClr val="accent1">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9-B953-6046-9558-C061245001A7}"/>
              </c:ext>
            </c:extLst>
          </c:dPt>
          <c:dPt>
            <c:idx val="13"/>
            <c:bubble3D val="0"/>
            <c:spPr>
              <a:gradFill rotWithShape="1">
                <a:gsLst>
                  <a:gs pos="0">
                    <a:schemeClr val="accent2">
                      <a:lumMod val="80000"/>
                      <a:lumOff val="20000"/>
                      <a:satMod val="103000"/>
                      <a:lumMod val="102000"/>
                      <a:tint val="94000"/>
                    </a:schemeClr>
                  </a:gs>
                  <a:gs pos="50000">
                    <a:schemeClr val="accent2">
                      <a:lumMod val="80000"/>
                      <a:lumOff val="20000"/>
                      <a:satMod val="110000"/>
                      <a:lumMod val="100000"/>
                      <a:shade val="100000"/>
                    </a:schemeClr>
                  </a:gs>
                  <a:gs pos="100000">
                    <a:schemeClr val="accent2">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B-B953-6046-9558-C061245001A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'Ficha-1'!$C$40:$E$59</c15:sqref>
                  </c15:fullRef>
                </c:ext>
              </c:extLst>
              <c:f>('Ficha-1'!$C$40:$E$40,'Ficha-1'!$C$45:$E$51,'Ficha-1'!$C$53:$E$58)</c:f>
              <c:strCache>
                <c:ptCount val="10"/>
                <c:pt idx="0">
                  <c:v>Alta</c:v>
                </c:pt>
                <c:pt idx="3">
                  <c:v>Media</c:v>
                </c:pt>
                <c:pt idx="9">
                  <c:v>Baja</c:v>
                </c:pt>
              </c:strCache>
            </c:strRef>
          </c:cat>
          <c:val>
            <c:numRef>
              <c:extLst>
                <c:ext xmlns:c15="http://schemas.microsoft.com/office/drawing/2012/chart" uri="{02D57815-91ED-43cb-92C2-25804820EDAC}">
                  <c15:fullRef>
                    <c15:sqref>'Ficha-1'!$F$40:$F$59</c15:sqref>
                  </c15:fullRef>
                </c:ext>
              </c:extLst>
              <c:f>('Ficha-1'!$F$40,'Ficha-1'!$F$45:$F$51,'Ficha-1'!$F$53:$F$58)</c:f>
              <c:numCache>
                <c:formatCode>General</c:formatCode>
                <c:ptCount val="14"/>
              </c:numCache>
            </c:numRef>
          </c:val>
          <c:extLst>
            <c:ext xmlns:c15="http://schemas.microsoft.com/office/drawing/2012/chart" uri="{02D57815-91ED-43cb-92C2-25804820EDAC}">
              <c15:categoryFilterExceptions>
                <c15:categoryFilterException>
                  <c15:sqref>'Ficha-1'!$F$52</c15:sqref>
                  <c15:spPr xmlns:c15="http://schemas.microsoft.com/office/drawing/2012/chart">
                    <a:solidFill>
                      <a:schemeClr val="accent6">
                        <a:lumMod val="75000"/>
                      </a:schemeClr>
                    </a:solidFill>
                    <a:ln>
                      <a:noFill/>
                    </a:ln>
                    <a:effectLst>
                      <a:outerShdw blurRad="57150" dist="19050" dir="5400000" algn="ctr" rotWithShape="0">
                        <a:srgbClr val="000000">
                          <a:alpha val="63000"/>
                        </a:srgbClr>
                      </a:outerShdw>
                    </a:effectLst>
                  </c15:spPr>
                  <c15:bubble3D val="0"/>
                </c15:categoryFilterException>
              </c15:categoryFilterExceptions>
            </c:ext>
            <c:ext xmlns:c16="http://schemas.microsoft.com/office/drawing/2014/chart" uri="{C3380CC4-5D6E-409C-BE32-E72D297353CC}">
              <c16:uniqueId val="{00000000-47C0-4AF7-8FE7-7EAB446D83EC}"/>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rgbClr val="FF0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2-47C0-4AF7-8FE7-7EAB446D83EC}"/>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E19E-45E5-8466-29D229E40705}"/>
              </c:ext>
            </c:extLst>
          </c:dPt>
          <c:dPt>
            <c:idx val="2"/>
            <c:bubble3D val="0"/>
            <c:spPr>
              <a:solidFill>
                <a:srgbClr val="FFFF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B9A4-0247-9655-FA9B2AC42A5D}"/>
              </c:ext>
            </c:extLst>
          </c:dPt>
          <c:dPt>
            <c:idx val="3"/>
            <c:bubble3D val="0"/>
            <c:spPr>
              <a:solidFill>
                <a:srgbClr val="FFFF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B-B9A4-0247-9655-FA9B2AC42A5D}"/>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B9A4-0247-9655-FA9B2AC42A5D}"/>
              </c:ext>
            </c:extLst>
          </c:dPt>
          <c:dPt>
            <c:idx val="5"/>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9-B9A4-0247-9655-FA9B2AC42A5D}"/>
              </c:ext>
            </c:extLst>
          </c:dPt>
          <c:dPt>
            <c:idx val="6"/>
            <c:bubble3D val="0"/>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D-46BA-F043-884C-62CE6C6D7120}"/>
              </c:ext>
            </c:extLst>
          </c:dPt>
          <c:dPt>
            <c:idx val="7"/>
            <c:bubble3D val="0"/>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F-46BA-F043-884C-62CE6C6D7120}"/>
              </c:ext>
            </c:extLst>
          </c:dPt>
          <c:dPt>
            <c:idx val="8"/>
            <c:bubble3D val="0"/>
            <c:spPr>
              <a:gradFill rotWithShape="1">
                <a:gsLst>
                  <a:gs pos="0">
                    <a:schemeClr val="accent3">
                      <a:lumMod val="60000"/>
                      <a:satMod val="103000"/>
                      <a:lumMod val="102000"/>
                      <a:tint val="94000"/>
                    </a:schemeClr>
                  </a:gs>
                  <a:gs pos="50000">
                    <a:schemeClr val="accent3">
                      <a:lumMod val="60000"/>
                      <a:satMod val="110000"/>
                      <a:lumMod val="100000"/>
                      <a:shade val="100000"/>
                    </a:schemeClr>
                  </a:gs>
                  <a:gs pos="100000">
                    <a:schemeClr val="accent3">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1-46BA-F043-884C-62CE6C6D7120}"/>
              </c:ext>
            </c:extLst>
          </c:dPt>
          <c:dPt>
            <c:idx val="9"/>
            <c:bubble3D val="0"/>
            <c:spPr>
              <a:solidFill>
                <a:schemeClr val="accent6">
                  <a:lumMod val="75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3-46BA-F043-884C-62CE6C6D7120}"/>
              </c:ext>
            </c:extLst>
          </c:dPt>
          <c:dPt>
            <c:idx val="10"/>
            <c:bubble3D val="0"/>
            <c:spPr>
              <a:gradFill rotWithShape="1">
                <a:gsLst>
                  <a:gs pos="0">
                    <a:schemeClr val="accent5">
                      <a:lumMod val="60000"/>
                      <a:satMod val="103000"/>
                      <a:lumMod val="102000"/>
                      <a:tint val="94000"/>
                    </a:schemeClr>
                  </a:gs>
                  <a:gs pos="50000">
                    <a:schemeClr val="accent5">
                      <a:lumMod val="60000"/>
                      <a:satMod val="110000"/>
                      <a:lumMod val="100000"/>
                      <a:shade val="100000"/>
                    </a:schemeClr>
                  </a:gs>
                  <a:gs pos="100000">
                    <a:schemeClr val="accent5">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5-46BA-F043-884C-62CE6C6D7120}"/>
              </c:ext>
            </c:extLst>
          </c:dPt>
          <c:dPt>
            <c:idx val="11"/>
            <c:bubble3D val="0"/>
            <c:spPr>
              <a:gradFill rotWithShape="1">
                <a:gsLst>
                  <a:gs pos="0">
                    <a:schemeClr val="accent6">
                      <a:lumMod val="60000"/>
                      <a:satMod val="103000"/>
                      <a:lumMod val="102000"/>
                      <a:tint val="94000"/>
                    </a:schemeClr>
                  </a:gs>
                  <a:gs pos="50000">
                    <a:schemeClr val="accent6">
                      <a:lumMod val="60000"/>
                      <a:satMod val="110000"/>
                      <a:lumMod val="100000"/>
                      <a:shade val="100000"/>
                    </a:schemeClr>
                  </a:gs>
                  <a:gs pos="100000">
                    <a:schemeClr val="accent6">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7-46BA-F043-884C-62CE6C6D7120}"/>
              </c:ext>
            </c:extLst>
          </c:dPt>
          <c:dPt>
            <c:idx val="12"/>
            <c:bubble3D val="0"/>
            <c:spPr>
              <a:gradFill rotWithShape="1">
                <a:gsLst>
                  <a:gs pos="0">
                    <a:schemeClr val="accent1">
                      <a:lumMod val="80000"/>
                      <a:lumOff val="20000"/>
                      <a:satMod val="103000"/>
                      <a:lumMod val="102000"/>
                      <a:tint val="94000"/>
                    </a:schemeClr>
                  </a:gs>
                  <a:gs pos="50000">
                    <a:schemeClr val="accent1">
                      <a:lumMod val="80000"/>
                      <a:lumOff val="20000"/>
                      <a:satMod val="110000"/>
                      <a:lumMod val="100000"/>
                      <a:shade val="100000"/>
                    </a:schemeClr>
                  </a:gs>
                  <a:gs pos="100000">
                    <a:schemeClr val="accent1">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9-46BA-F043-884C-62CE6C6D7120}"/>
              </c:ext>
            </c:extLst>
          </c:dPt>
          <c:dPt>
            <c:idx val="13"/>
            <c:bubble3D val="0"/>
            <c:spPr>
              <a:gradFill rotWithShape="1">
                <a:gsLst>
                  <a:gs pos="0">
                    <a:schemeClr val="accent2">
                      <a:lumMod val="80000"/>
                      <a:lumOff val="20000"/>
                      <a:satMod val="103000"/>
                      <a:lumMod val="102000"/>
                      <a:tint val="94000"/>
                    </a:schemeClr>
                  </a:gs>
                  <a:gs pos="50000">
                    <a:schemeClr val="accent2">
                      <a:lumMod val="80000"/>
                      <a:lumOff val="20000"/>
                      <a:satMod val="110000"/>
                      <a:lumMod val="100000"/>
                      <a:shade val="100000"/>
                    </a:schemeClr>
                  </a:gs>
                  <a:gs pos="100000">
                    <a:schemeClr val="accent2">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B-46BA-F043-884C-62CE6C6D7120}"/>
              </c:ext>
            </c:extLst>
          </c:dPt>
          <c:dPt>
            <c:idx val="14"/>
            <c:bubble3D val="0"/>
            <c:spPr>
              <a:gradFill rotWithShape="1">
                <a:gsLst>
                  <a:gs pos="0">
                    <a:schemeClr val="accent3">
                      <a:lumMod val="80000"/>
                      <a:lumOff val="20000"/>
                      <a:satMod val="103000"/>
                      <a:lumMod val="102000"/>
                      <a:tint val="94000"/>
                    </a:schemeClr>
                  </a:gs>
                  <a:gs pos="50000">
                    <a:schemeClr val="accent3">
                      <a:lumMod val="80000"/>
                      <a:lumOff val="20000"/>
                      <a:satMod val="110000"/>
                      <a:lumMod val="100000"/>
                      <a:shade val="100000"/>
                    </a:schemeClr>
                  </a:gs>
                  <a:gs pos="100000">
                    <a:schemeClr val="accent3">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D-46BA-F043-884C-62CE6C6D712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'Ficha-1'!$C$40:$E$59</c15:sqref>
                  </c15:fullRef>
                </c:ext>
              </c:extLst>
              <c:f>('Ficha-1'!$C$40:$E$40,'Ficha-1'!$C$45:$E$51,'Ficha-1'!$C$53:$E$58)</c:f>
              <c:strCache>
                <c:ptCount val="10"/>
                <c:pt idx="0">
                  <c:v>Alta</c:v>
                </c:pt>
                <c:pt idx="3">
                  <c:v>Media</c:v>
                </c:pt>
                <c:pt idx="9">
                  <c:v>Baja</c:v>
                </c:pt>
              </c:strCache>
            </c:strRef>
          </c:cat>
          <c:val>
            <c:numRef>
              <c:extLst>
                <c:ext xmlns:c15="http://schemas.microsoft.com/office/drawing/2012/chart" uri="{02D57815-91ED-43cb-92C2-25804820EDAC}">
                  <c15:fullRef>
                    <c15:sqref>'Ficha-1'!$F$40:$F$60</c15:sqref>
                  </c15:fullRef>
                </c:ext>
              </c:extLst>
              <c:f>('Ficha-1'!$F$40,'Ficha-1'!$F$45:$F$51,'Ficha-1'!$F$53:$F$58,'Ficha-1'!$F$60)</c:f>
              <c:numCache>
                <c:formatCode>General</c:formatCode>
                <c:ptCount val="15"/>
              </c:numCache>
            </c:numRef>
          </c:val>
          <c:extLst>
            <c:ext xmlns:c15="http://schemas.microsoft.com/office/drawing/2012/chart" uri="{02D57815-91ED-43cb-92C2-25804820EDAC}">
              <c15:categoryFilterExceptions>
                <c15:categoryFilterException>
                  <c15:sqref>'Ficha-1'!$F$52</c15:sqref>
                  <c15:spPr xmlns:c15="http://schemas.microsoft.com/office/drawing/2012/chart">
                    <a:solidFill>
                      <a:schemeClr val="accent6">
                        <a:lumMod val="75000"/>
                      </a:schemeClr>
                    </a:solidFill>
                    <a:ln>
                      <a:noFill/>
                    </a:ln>
                    <a:effectLst>
                      <a:outerShdw blurRad="57150" dist="19050" dir="5400000" algn="ctr" rotWithShape="0">
                        <a:srgbClr val="000000">
                          <a:alpha val="63000"/>
                        </a:srgbClr>
                      </a:outerShdw>
                    </a:effectLst>
                  </c15:spPr>
                  <c15:bubble3D val="0"/>
                </c15:categoryFilterException>
              </c15:categoryFilterExceptions>
            </c:ext>
            <c:ext xmlns:c16="http://schemas.microsoft.com/office/drawing/2014/chart" uri="{C3380CC4-5D6E-409C-BE32-E72D297353CC}">
              <c16:uniqueId val="{00000000-47C0-4AF7-8FE7-7EAB446D83EC}"/>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r"/>
      <c:legendEntry>
        <c:idx val="1"/>
        <c:delete val="1"/>
      </c:legendEntry>
      <c:legendEntry>
        <c:idx val="2"/>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10"/>
        <c:delete val="1"/>
      </c:legendEntry>
      <c:legendEntry>
        <c:idx val="11"/>
        <c:delete val="1"/>
      </c:legendEntry>
      <c:legendEntry>
        <c:idx val="12"/>
        <c:delete val="1"/>
      </c:legendEntry>
      <c:legendEntry>
        <c:idx val="13"/>
        <c:delete val="1"/>
      </c:legendEntry>
      <c:legendEntry>
        <c:idx val="14"/>
        <c:delete val="1"/>
      </c:legendEntry>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10" Type="http://schemas.openxmlformats.org/officeDocument/2006/relationships/image" Target="../media/image11.png"/><Relationship Id="rId4" Type="http://schemas.openxmlformats.org/officeDocument/2006/relationships/image" Target="../media/image5.png"/><Relationship Id="rId9"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xdr:from>
      <xdr:col>3</xdr:col>
      <xdr:colOff>312963</xdr:colOff>
      <xdr:row>60</xdr:row>
      <xdr:rowOff>108857</xdr:rowOff>
    </xdr:from>
    <xdr:to>
      <xdr:col>8</xdr:col>
      <xdr:colOff>244929</xdr:colOff>
      <xdr:row>64</xdr:row>
      <xdr:rowOff>176893</xdr:rowOff>
    </xdr:to>
    <xdr:graphicFrame macro="">
      <xdr:nvGraphicFramePr>
        <xdr:cNvPr id="3" name="Chart 2">
          <a:extLst>
            <a:ext uri="{FF2B5EF4-FFF2-40B4-BE49-F238E27FC236}">
              <a16:creationId xmlns:a16="http://schemas.microsoft.com/office/drawing/2014/main" id="{BD67B49F-432D-4098-A48B-0073B9C7636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33617</xdr:colOff>
      <xdr:row>2</xdr:row>
      <xdr:rowOff>22413</xdr:rowOff>
    </xdr:from>
    <xdr:to>
      <xdr:col>5</xdr:col>
      <xdr:colOff>1030941</xdr:colOff>
      <xdr:row>3</xdr:row>
      <xdr:rowOff>179295</xdr:rowOff>
    </xdr:to>
    <xdr:pic>
      <xdr:nvPicPr>
        <xdr:cNvPr id="4" name="Picture 3">
          <a:extLst>
            <a:ext uri="{FF2B5EF4-FFF2-40B4-BE49-F238E27FC236}">
              <a16:creationId xmlns:a16="http://schemas.microsoft.com/office/drawing/2014/main" id="{83346CB5-5C01-484B-83EF-FE1D17A780C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5117" y="504266"/>
          <a:ext cx="2532530" cy="526676"/>
        </a:xfrm>
        <a:prstGeom prst="rect">
          <a:avLst/>
        </a:prstGeom>
      </xdr:spPr>
    </xdr:pic>
    <xdr:clientData/>
  </xdr:twoCellAnchor>
  <xdr:twoCellAnchor>
    <xdr:from>
      <xdr:col>3</xdr:col>
      <xdr:colOff>312963</xdr:colOff>
      <xdr:row>60</xdr:row>
      <xdr:rowOff>54583</xdr:rowOff>
    </xdr:from>
    <xdr:to>
      <xdr:col>8</xdr:col>
      <xdr:colOff>244929</xdr:colOff>
      <xdr:row>64</xdr:row>
      <xdr:rowOff>122619</xdr:rowOff>
    </xdr:to>
    <xdr:graphicFrame macro="">
      <xdr:nvGraphicFramePr>
        <xdr:cNvPr id="5" name="Chart 2">
          <a:extLst>
            <a:ext uri="{FF2B5EF4-FFF2-40B4-BE49-F238E27FC236}">
              <a16:creationId xmlns:a16="http://schemas.microsoft.com/office/drawing/2014/main" id="{EB1DD618-9DA3-BD4E-A2BA-F837D3562F4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6</xdr:col>
      <xdr:colOff>695052</xdr:colOff>
      <xdr:row>7</xdr:row>
      <xdr:rowOff>145841</xdr:rowOff>
    </xdr:from>
    <xdr:ext cx="1970861" cy="8671194"/>
    <xdr:sp macro="" textlink="">
      <xdr:nvSpPr>
        <xdr:cNvPr id="2" name="Rectángulo 1">
          <a:extLst>
            <a:ext uri="{FF2B5EF4-FFF2-40B4-BE49-F238E27FC236}">
              <a16:creationId xmlns:a16="http://schemas.microsoft.com/office/drawing/2014/main" id="{CBB9A7E6-0EF4-5D49-90B3-3B9885BE8206}"/>
            </a:ext>
          </a:extLst>
        </xdr:cNvPr>
        <xdr:cNvSpPr/>
      </xdr:nvSpPr>
      <xdr:spPr>
        <a:xfrm rot="18292744">
          <a:off x="934753" y="5392540"/>
          <a:ext cx="8671194" cy="1970861"/>
        </a:xfrm>
        <a:prstGeom prst="rect">
          <a:avLst/>
        </a:prstGeom>
        <a:noFill/>
      </xdr:spPr>
      <xdr:txBody>
        <a:bodyPr wrap="square" lIns="91440" tIns="45720" rIns="91440" bIns="45720">
          <a:spAutoFit/>
        </a:bodyPr>
        <a:lstStyle/>
        <a:p>
          <a:pPr algn="ctr"/>
          <a:r>
            <a:rPr lang="es-MX" sz="12000" b="1" cap="none" spc="50">
              <a:ln w="0">
                <a:noFill/>
              </a:ln>
              <a:solidFill>
                <a:schemeClr val="bg1">
                  <a:lumMod val="85000"/>
                  <a:alpha val="20174"/>
                </a:schemeClr>
              </a:solidFill>
              <a:effectLst>
                <a:innerShdw blurRad="63500" dist="50800" dir="13500000">
                  <a:srgbClr val="000000">
                    <a:alpha val="50000"/>
                  </a:srgbClr>
                </a:innerShdw>
              </a:effectLst>
            </a:rPr>
            <a:t>BORRADOR</a:t>
          </a:r>
        </a:p>
      </xdr:txBody>
    </xdr:sp>
    <xdr:clientData/>
  </xdr:oneCellAnchor>
  <xdr:oneCellAnchor>
    <xdr:from>
      <xdr:col>6</xdr:col>
      <xdr:colOff>779719</xdr:colOff>
      <xdr:row>37</xdr:row>
      <xdr:rowOff>196640</xdr:rowOff>
    </xdr:from>
    <xdr:ext cx="1970861" cy="8671194"/>
    <xdr:sp macro="" textlink="">
      <xdr:nvSpPr>
        <xdr:cNvPr id="6" name="Rectángulo 5">
          <a:extLst>
            <a:ext uri="{FF2B5EF4-FFF2-40B4-BE49-F238E27FC236}">
              <a16:creationId xmlns:a16="http://schemas.microsoft.com/office/drawing/2014/main" id="{728F8AE6-0BBF-6D4B-BCBF-F81C72475076}"/>
            </a:ext>
          </a:extLst>
        </xdr:cNvPr>
        <xdr:cNvSpPr/>
      </xdr:nvSpPr>
      <xdr:spPr>
        <a:xfrm rot="18292744">
          <a:off x="1019420" y="14113206"/>
          <a:ext cx="8671194" cy="1970861"/>
        </a:xfrm>
        <a:prstGeom prst="rect">
          <a:avLst/>
        </a:prstGeom>
        <a:noFill/>
      </xdr:spPr>
      <xdr:txBody>
        <a:bodyPr wrap="square" lIns="91440" tIns="45720" rIns="91440" bIns="45720">
          <a:spAutoFit/>
        </a:bodyPr>
        <a:lstStyle/>
        <a:p>
          <a:pPr algn="ctr"/>
          <a:r>
            <a:rPr lang="es-MX" sz="12000" b="1" cap="none" spc="50">
              <a:ln w="0"/>
              <a:solidFill>
                <a:schemeClr val="bg2">
                  <a:alpha val="20216"/>
                </a:schemeClr>
              </a:solidFill>
              <a:effectLst>
                <a:innerShdw blurRad="63500" dist="50800" dir="13500000">
                  <a:srgbClr val="000000">
                    <a:alpha val="50000"/>
                  </a:srgbClr>
                </a:innerShdw>
              </a:effectLst>
            </a:rPr>
            <a:t>BORRADOR</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581026</xdr:colOff>
      <xdr:row>16</xdr:row>
      <xdr:rowOff>95250</xdr:rowOff>
    </xdr:from>
    <xdr:to>
      <xdr:col>0</xdr:col>
      <xdr:colOff>3902450</xdr:colOff>
      <xdr:row>19</xdr:row>
      <xdr:rowOff>17369</xdr:rowOff>
    </xdr:to>
    <xdr:pic>
      <xdr:nvPicPr>
        <xdr:cNvPr id="2" name="Imagen 2">
          <a:extLst>
            <a:ext uri="{FF2B5EF4-FFF2-40B4-BE49-F238E27FC236}">
              <a16:creationId xmlns:a16="http://schemas.microsoft.com/office/drawing/2014/main" id="{A20A2DD7-3C14-4FCE-87DA-36CD2F38C2EE}"/>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6" y="3486150"/>
          <a:ext cx="3321424" cy="4936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52</xdr:row>
      <xdr:rowOff>0</xdr:rowOff>
    </xdr:from>
    <xdr:to>
      <xdr:col>2</xdr:col>
      <xdr:colOff>542925</xdr:colOff>
      <xdr:row>53</xdr:row>
      <xdr:rowOff>93453</xdr:rowOff>
    </xdr:to>
    <xdr:pic>
      <xdr:nvPicPr>
        <xdr:cNvPr id="3" name="Imagen 6">
          <a:extLst>
            <a:ext uri="{FF2B5EF4-FFF2-40B4-BE49-F238E27FC236}">
              <a16:creationId xmlns:a16="http://schemas.microsoft.com/office/drawing/2014/main" id="{AB112301-EBE6-4663-8BF3-C93ED21E4919}"/>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0" y="10353675"/>
          <a:ext cx="5591175" cy="2839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60</xdr:row>
      <xdr:rowOff>0</xdr:rowOff>
    </xdr:from>
    <xdr:to>
      <xdr:col>2</xdr:col>
      <xdr:colOff>19050</xdr:colOff>
      <xdr:row>60</xdr:row>
      <xdr:rowOff>179178</xdr:rowOff>
    </xdr:to>
    <xdr:pic>
      <xdr:nvPicPr>
        <xdr:cNvPr id="4" name="Imagen 7">
          <a:extLst>
            <a:ext uri="{FF2B5EF4-FFF2-40B4-BE49-F238E27FC236}">
              <a16:creationId xmlns:a16="http://schemas.microsoft.com/office/drawing/2014/main" id="{5EB3D649-B6E4-48A7-92BC-22FFDC208E93}"/>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0" y="11906250"/>
          <a:ext cx="5067300" cy="1791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923925</xdr:colOff>
      <xdr:row>72</xdr:row>
      <xdr:rowOff>85725</xdr:rowOff>
    </xdr:from>
    <xdr:to>
      <xdr:col>0</xdr:col>
      <xdr:colOff>5257800</xdr:colOff>
      <xdr:row>74</xdr:row>
      <xdr:rowOff>114300</xdr:rowOff>
    </xdr:to>
    <xdr:pic>
      <xdr:nvPicPr>
        <xdr:cNvPr id="5" name="Imagen 8">
          <a:extLst>
            <a:ext uri="{FF2B5EF4-FFF2-40B4-BE49-F238E27FC236}">
              <a16:creationId xmlns:a16="http://schemas.microsoft.com/office/drawing/2014/main" id="{1E1DAD9E-6545-4AC4-9EBB-9348E93A2693}"/>
            </a:ext>
          </a:extLst>
        </xdr:cNvPr>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23925" y="14277975"/>
          <a:ext cx="2981325" cy="409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1952625</xdr:colOff>
      <xdr:row>91</xdr:row>
      <xdr:rowOff>180975</xdr:rowOff>
    </xdr:from>
    <xdr:to>
      <xdr:col>0</xdr:col>
      <xdr:colOff>3495675</xdr:colOff>
      <xdr:row>92</xdr:row>
      <xdr:rowOff>171450</xdr:rowOff>
    </xdr:to>
    <xdr:pic>
      <xdr:nvPicPr>
        <xdr:cNvPr id="6" name="Imagen 9">
          <a:extLst>
            <a:ext uri="{FF2B5EF4-FFF2-40B4-BE49-F238E27FC236}">
              <a16:creationId xmlns:a16="http://schemas.microsoft.com/office/drawing/2014/main" id="{17E2A501-557F-4B2E-A973-6F8C39873301}"/>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952625" y="18021300"/>
          <a:ext cx="154305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1875234</xdr:colOff>
      <xdr:row>85</xdr:row>
      <xdr:rowOff>39688</xdr:rowOff>
    </xdr:from>
    <xdr:to>
      <xdr:col>0</xdr:col>
      <xdr:colOff>3942159</xdr:colOff>
      <xdr:row>86</xdr:row>
      <xdr:rowOff>134937</xdr:rowOff>
    </xdr:to>
    <xdr:pic>
      <xdr:nvPicPr>
        <xdr:cNvPr id="7" name="Imagen 10">
          <a:extLst>
            <a:ext uri="{FF2B5EF4-FFF2-40B4-BE49-F238E27FC236}">
              <a16:creationId xmlns:a16="http://schemas.microsoft.com/office/drawing/2014/main" id="{0C86BCCD-4B28-4D54-B692-02E6574031AC}"/>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75234" y="16708438"/>
          <a:ext cx="2028825" cy="2857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304800</xdr:colOff>
      <xdr:row>105</xdr:row>
      <xdr:rowOff>171450</xdr:rowOff>
    </xdr:from>
    <xdr:to>
      <xdr:col>0</xdr:col>
      <xdr:colOff>2219325</xdr:colOff>
      <xdr:row>106</xdr:row>
      <xdr:rowOff>161925</xdr:rowOff>
    </xdr:to>
    <xdr:pic>
      <xdr:nvPicPr>
        <xdr:cNvPr id="8" name="Imagen 17">
          <a:extLst>
            <a:ext uri="{FF2B5EF4-FFF2-40B4-BE49-F238E27FC236}">
              <a16:creationId xmlns:a16="http://schemas.microsoft.com/office/drawing/2014/main" id="{68FC4816-0AE2-407E-969D-E013F392231A}"/>
            </a:ext>
          </a:extLst>
        </xdr:cNvPr>
        <xdr:cNvPicPr>
          <a:picLocks noChangeAspect="1" noChangeArrowheads="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04800" y="20678775"/>
          <a:ext cx="191452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2454088</xdr:colOff>
      <xdr:row>128</xdr:row>
      <xdr:rowOff>22412</xdr:rowOff>
    </xdr:from>
    <xdr:to>
      <xdr:col>0</xdr:col>
      <xdr:colOff>3930463</xdr:colOff>
      <xdr:row>129</xdr:row>
      <xdr:rowOff>12887</xdr:rowOff>
    </xdr:to>
    <xdr:pic>
      <xdr:nvPicPr>
        <xdr:cNvPr id="9" name="Imagen 18">
          <a:extLst>
            <a:ext uri="{FF2B5EF4-FFF2-40B4-BE49-F238E27FC236}">
              <a16:creationId xmlns:a16="http://schemas.microsoft.com/office/drawing/2014/main" id="{64E8CBC9-BEF8-4124-9E31-82005D267176}"/>
            </a:ext>
          </a:extLst>
        </xdr:cNvPr>
        <xdr:cNvPicPr>
          <a:picLocks noChangeAspect="1" noChangeArrowheads="1"/>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454088" y="25482737"/>
          <a:ext cx="144780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2114550</xdr:colOff>
      <xdr:row>139</xdr:row>
      <xdr:rowOff>28575</xdr:rowOff>
    </xdr:from>
    <xdr:to>
      <xdr:col>0</xdr:col>
      <xdr:colOff>3276600</xdr:colOff>
      <xdr:row>140</xdr:row>
      <xdr:rowOff>19050</xdr:rowOff>
    </xdr:to>
    <xdr:pic>
      <xdr:nvPicPr>
        <xdr:cNvPr id="10" name="Imagen 20">
          <a:extLst>
            <a:ext uri="{FF2B5EF4-FFF2-40B4-BE49-F238E27FC236}">
              <a16:creationId xmlns:a16="http://schemas.microsoft.com/office/drawing/2014/main" id="{2151A6FD-0DE4-40B4-92E6-0E9DBB7419B7}"/>
            </a:ext>
          </a:extLst>
        </xdr:cNvPr>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114550" y="27584400"/>
          <a:ext cx="116205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1819275</xdr:colOff>
      <xdr:row>149</xdr:row>
      <xdr:rowOff>190500</xdr:rowOff>
    </xdr:from>
    <xdr:to>
      <xdr:col>0</xdr:col>
      <xdr:colOff>3152775</xdr:colOff>
      <xdr:row>150</xdr:row>
      <xdr:rowOff>171450</xdr:rowOff>
    </xdr:to>
    <xdr:pic>
      <xdr:nvPicPr>
        <xdr:cNvPr id="11" name="Imagen 21">
          <a:extLst>
            <a:ext uri="{FF2B5EF4-FFF2-40B4-BE49-F238E27FC236}">
              <a16:creationId xmlns:a16="http://schemas.microsoft.com/office/drawing/2014/main" id="{59FEB72E-86F6-45CE-9430-09D4C24785BE}"/>
            </a:ext>
          </a:extLst>
        </xdr:cNvPr>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19275" y="29841825"/>
          <a:ext cx="133350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142876</xdr:colOff>
      <xdr:row>17</xdr:row>
      <xdr:rowOff>0</xdr:rowOff>
    </xdr:from>
    <xdr:to>
      <xdr:col>6</xdr:col>
      <xdr:colOff>416300</xdr:colOff>
      <xdr:row>19</xdr:row>
      <xdr:rowOff>112619</xdr:rowOff>
    </xdr:to>
    <xdr:pic>
      <xdr:nvPicPr>
        <xdr:cNvPr id="12" name="Imagen 2">
          <a:extLst>
            <a:ext uri="{FF2B5EF4-FFF2-40B4-BE49-F238E27FC236}">
              <a16:creationId xmlns:a16="http://schemas.microsoft.com/office/drawing/2014/main" id="{6964EF3E-4887-4F95-8370-9F90ADA7B6F9}"/>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52476" y="3238500"/>
          <a:ext cx="3321424" cy="4936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76200</xdr:colOff>
      <xdr:row>7</xdr:row>
      <xdr:rowOff>0</xdr:rowOff>
    </xdr:from>
    <xdr:to>
      <xdr:col>14</xdr:col>
      <xdr:colOff>152400</xdr:colOff>
      <xdr:row>9</xdr:row>
      <xdr:rowOff>24606</xdr:rowOff>
    </xdr:to>
    <xdr:pic>
      <xdr:nvPicPr>
        <xdr:cNvPr id="13" name="Imagen 3">
          <a:extLst>
            <a:ext uri="{FF2B5EF4-FFF2-40B4-BE49-F238E27FC236}">
              <a16:creationId xmlns:a16="http://schemas.microsoft.com/office/drawing/2014/main" id="{D7771402-B985-436B-BDD5-47CB123452B9}"/>
            </a:ext>
          </a:extLst>
        </xdr:cNvPr>
        <xdr:cNvPicPr>
          <a:picLocks noChangeAspect="1" noChangeArrowheads="1"/>
        </xdr:cNvPicPr>
      </xdr:nvPicPr>
      <xdr:blipFill>
        <a:blip xmlns:r="http://schemas.openxmlformats.org/officeDocument/2006/relationships" r:embed="rId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 y="1333500"/>
          <a:ext cx="8610600" cy="4056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95250</xdr:colOff>
      <xdr:row>35</xdr:row>
      <xdr:rowOff>142875</xdr:rowOff>
    </xdr:from>
    <xdr:to>
      <xdr:col>16</xdr:col>
      <xdr:colOff>428625</xdr:colOff>
      <xdr:row>37</xdr:row>
      <xdr:rowOff>167856</xdr:rowOff>
    </xdr:to>
    <xdr:pic>
      <xdr:nvPicPr>
        <xdr:cNvPr id="14" name="Imagen 5">
          <a:extLst>
            <a:ext uri="{FF2B5EF4-FFF2-40B4-BE49-F238E27FC236}">
              <a16:creationId xmlns:a16="http://schemas.microsoft.com/office/drawing/2014/main" id="{4045B1FF-383E-4DFC-BC2A-F874B1A4D46A}"/>
            </a:ext>
          </a:extLst>
        </xdr:cNvPr>
        <xdr:cNvPicPr>
          <a:picLocks noChangeAspect="1" noChangeArrowheads="1"/>
        </xdr:cNvPicPr>
      </xdr:nvPicPr>
      <xdr:blipFill>
        <a:blip xmlns:r="http://schemas.openxmlformats.org/officeDocument/2006/relationships" r:embed="rId1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5250" y="6886575"/>
          <a:ext cx="10086975" cy="4059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590550</xdr:colOff>
      <xdr:row>54</xdr:row>
      <xdr:rowOff>57150</xdr:rowOff>
    </xdr:from>
    <xdr:to>
      <xdr:col>10</xdr:col>
      <xdr:colOff>85725</xdr:colOff>
      <xdr:row>55</xdr:row>
      <xdr:rowOff>150603</xdr:rowOff>
    </xdr:to>
    <xdr:pic>
      <xdr:nvPicPr>
        <xdr:cNvPr id="15" name="Imagen 6">
          <a:extLst>
            <a:ext uri="{FF2B5EF4-FFF2-40B4-BE49-F238E27FC236}">
              <a16:creationId xmlns:a16="http://schemas.microsoft.com/office/drawing/2014/main" id="{39C17A4D-596C-4801-943B-6CEBB80CC646}"/>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90550" y="10448925"/>
          <a:ext cx="5591175" cy="2839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76200</xdr:colOff>
      <xdr:row>61</xdr:row>
      <xdr:rowOff>38100</xdr:rowOff>
    </xdr:from>
    <xdr:to>
      <xdr:col>8</xdr:col>
      <xdr:colOff>266700</xdr:colOff>
      <xdr:row>62</xdr:row>
      <xdr:rowOff>26778</xdr:rowOff>
    </xdr:to>
    <xdr:pic>
      <xdr:nvPicPr>
        <xdr:cNvPr id="16" name="Imagen 7">
          <a:extLst>
            <a:ext uri="{FF2B5EF4-FFF2-40B4-BE49-F238E27FC236}">
              <a16:creationId xmlns:a16="http://schemas.microsoft.com/office/drawing/2014/main" id="{68DDF4AB-F1DA-41AE-8D09-B52B0D20AED7}"/>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 y="11791950"/>
          <a:ext cx="5067300" cy="1791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390525</xdr:colOff>
      <xdr:row>73</xdr:row>
      <xdr:rowOff>123825</xdr:rowOff>
    </xdr:from>
    <xdr:to>
      <xdr:col>6</xdr:col>
      <xdr:colOff>323850</xdr:colOff>
      <xdr:row>75</xdr:row>
      <xdr:rowOff>152400</xdr:rowOff>
    </xdr:to>
    <xdr:pic>
      <xdr:nvPicPr>
        <xdr:cNvPr id="17" name="Imagen 8">
          <a:extLst>
            <a:ext uri="{FF2B5EF4-FFF2-40B4-BE49-F238E27FC236}">
              <a16:creationId xmlns:a16="http://schemas.microsoft.com/office/drawing/2014/main" id="{9AE1606A-6585-454D-931C-C05525F74B62}"/>
            </a:ext>
          </a:extLst>
        </xdr:cNvPr>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00125" y="14163675"/>
          <a:ext cx="2981325" cy="409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200025</xdr:colOff>
      <xdr:row>93</xdr:row>
      <xdr:rowOff>28575</xdr:rowOff>
    </xdr:from>
    <xdr:to>
      <xdr:col>5</xdr:col>
      <xdr:colOff>523875</xdr:colOff>
      <xdr:row>94</xdr:row>
      <xdr:rowOff>19050</xdr:rowOff>
    </xdr:to>
    <xdr:pic>
      <xdr:nvPicPr>
        <xdr:cNvPr id="18" name="Imagen 9">
          <a:extLst>
            <a:ext uri="{FF2B5EF4-FFF2-40B4-BE49-F238E27FC236}">
              <a16:creationId xmlns:a16="http://schemas.microsoft.com/office/drawing/2014/main" id="{75488D29-AE11-4662-85FC-03DE340CF521}"/>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028825" y="17907000"/>
          <a:ext cx="154305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122634</xdr:colOff>
      <xdr:row>86</xdr:row>
      <xdr:rowOff>77788</xdr:rowOff>
    </xdr:from>
    <xdr:to>
      <xdr:col>6</xdr:col>
      <xdr:colOff>322659</xdr:colOff>
      <xdr:row>87</xdr:row>
      <xdr:rowOff>173037</xdr:rowOff>
    </xdr:to>
    <xdr:pic>
      <xdr:nvPicPr>
        <xdr:cNvPr id="19" name="Imagen 10">
          <a:extLst>
            <a:ext uri="{FF2B5EF4-FFF2-40B4-BE49-F238E27FC236}">
              <a16:creationId xmlns:a16="http://schemas.microsoft.com/office/drawing/2014/main" id="{0F7DCE30-DFF3-403E-98F9-55F50CC9073D}"/>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951434" y="16594138"/>
          <a:ext cx="2028825" cy="2857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381000</xdr:colOff>
      <xdr:row>107</xdr:row>
      <xdr:rowOff>19050</xdr:rowOff>
    </xdr:from>
    <xdr:to>
      <xdr:col>3</xdr:col>
      <xdr:colOff>466725</xdr:colOff>
      <xdr:row>108</xdr:row>
      <xdr:rowOff>9525</xdr:rowOff>
    </xdr:to>
    <xdr:pic>
      <xdr:nvPicPr>
        <xdr:cNvPr id="20" name="Imagen 17">
          <a:extLst>
            <a:ext uri="{FF2B5EF4-FFF2-40B4-BE49-F238E27FC236}">
              <a16:creationId xmlns:a16="http://schemas.microsoft.com/office/drawing/2014/main" id="{C8BB206B-A139-424E-84D8-838FD056BB90}"/>
            </a:ext>
          </a:extLst>
        </xdr:cNvPr>
        <xdr:cNvPicPr>
          <a:picLocks noChangeAspect="1" noChangeArrowheads="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81000" y="20564475"/>
          <a:ext cx="191452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91888</xdr:colOff>
      <xdr:row>122</xdr:row>
      <xdr:rowOff>1203512</xdr:rowOff>
    </xdr:from>
    <xdr:to>
      <xdr:col>6</xdr:col>
      <xdr:colOff>320488</xdr:colOff>
      <xdr:row>122</xdr:row>
      <xdr:rowOff>1384487</xdr:rowOff>
    </xdr:to>
    <xdr:pic>
      <xdr:nvPicPr>
        <xdr:cNvPr id="21" name="Imagen 18">
          <a:extLst>
            <a:ext uri="{FF2B5EF4-FFF2-40B4-BE49-F238E27FC236}">
              <a16:creationId xmlns:a16="http://schemas.microsoft.com/office/drawing/2014/main" id="{1FED4165-2252-45E9-848F-976E64D86372}"/>
            </a:ext>
          </a:extLst>
        </xdr:cNvPr>
        <xdr:cNvPicPr>
          <a:picLocks noChangeAspect="1" noChangeArrowheads="1"/>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530288" y="25368437"/>
          <a:ext cx="144780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361950</xdr:colOff>
      <xdr:row>122</xdr:row>
      <xdr:rowOff>3305175</xdr:rowOff>
    </xdr:from>
    <xdr:to>
      <xdr:col>5</xdr:col>
      <xdr:colOff>304800</xdr:colOff>
      <xdr:row>122</xdr:row>
      <xdr:rowOff>3486150</xdr:rowOff>
    </xdr:to>
    <xdr:pic>
      <xdr:nvPicPr>
        <xdr:cNvPr id="22" name="Imagen 20">
          <a:extLst>
            <a:ext uri="{FF2B5EF4-FFF2-40B4-BE49-F238E27FC236}">
              <a16:creationId xmlns:a16="http://schemas.microsoft.com/office/drawing/2014/main" id="{4F001955-5D00-4B69-A622-BA5F6A20AD2F}"/>
            </a:ext>
          </a:extLst>
        </xdr:cNvPr>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190750" y="27470100"/>
          <a:ext cx="116205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66675</xdr:colOff>
      <xdr:row>124</xdr:row>
      <xdr:rowOff>171450</xdr:rowOff>
    </xdr:from>
    <xdr:to>
      <xdr:col>5</xdr:col>
      <xdr:colOff>180975</xdr:colOff>
      <xdr:row>125</xdr:row>
      <xdr:rowOff>161925</xdr:rowOff>
    </xdr:to>
    <xdr:pic>
      <xdr:nvPicPr>
        <xdr:cNvPr id="23" name="Imagen 21">
          <a:extLst>
            <a:ext uri="{FF2B5EF4-FFF2-40B4-BE49-F238E27FC236}">
              <a16:creationId xmlns:a16="http://schemas.microsoft.com/office/drawing/2014/main" id="{234DD846-E7E1-4ED3-A943-9DCDD3BE069A}"/>
            </a:ext>
          </a:extLst>
        </xdr:cNvPr>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95475" y="29727525"/>
          <a:ext cx="133350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347117</xdr:colOff>
      <xdr:row>8</xdr:row>
      <xdr:rowOff>126965</xdr:rowOff>
    </xdr:to>
    <xdr:sp macro="" textlink="">
      <xdr:nvSpPr>
        <xdr:cNvPr id="2" name="EsriDoNotEdit">
          <a:extLst>
            <a:ext uri="{FF2B5EF4-FFF2-40B4-BE49-F238E27FC236}">
              <a16:creationId xmlns:a16="http://schemas.microsoft.com/office/drawing/2014/main" id="{00000000-0008-0000-0800-000002000000}"/>
            </a:ext>
          </a:extLst>
        </xdr:cNvPr>
        <xdr:cNvSpPr/>
      </xdr:nvSpPr>
      <xdr:spPr>
        <a:xfrm>
          <a:off x="0" y="0"/>
          <a:ext cx="7967117" cy="1650965"/>
        </a:xfrm>
        <a:prstGeom prst="rect">
          <a:avLst/>
        </a:prstGeom>
        <a:noFill/>
      </xdr:spPr>
      <xdr:txBody>
        <a:bodyPr wrap="none" lIns="91440" tIns="45720" rIns="91440" bIns="45720">
          <a:spAutoFit/>
        </a:bodyPr>
        <a:lstStyle/>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NO EDITAR </a:t>
          </a:r>
        </a:p>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Solo para uso de Esri</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hyperlink" Target="http://es.wikipedia.org/wiki/Orden_(biolog%C3%ADa)" TargetMode="External"/></Relationships>
</file>

<file path=xl/worksheets/_rels/sheet7.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2:B29"/>
  <sheetViews>
    <sheetView view="pageBreakPreview" zoomScale="85" zoomScaleNormal="100" zoomScaleSheetLayoutView="85" workbookViewId="0">
      <selection activeCell="B43" sqref="B43"/>
    </sheetView>
  </sheetViews>
  <sheetFormatPr baseColWidth="10" defaultColWidth="11.5" defaultRowHeight="15" x14ac:dyDescent="0.2"/>
  <cols>
    <col min="1" max="1" width="28.6640625" customWidth="1"/>
    <col min="2" max="2" width="123" customWidth="1"/>
  </cols>
  <sheetData>
    <row r="2" spans="1:2" s="218" customFormat="1" ht="13" x14ac:dyDescent="0.15">
      <c r="A2" s="355" t="s">
        <v>2996</v>
      </c>
      <c r="B2" s="356"/>
    </row>
    <row r="3" spans="1:2" s="218" customFormat="1" ht="13" x14ac:dyDescent="0.15">
      <c r="A3" s="222" t="s">
        <v>2995</v>
      </c>
      <c r="B3" s="221" t="s">
        <v>2994</v>
      </c>
    </row>
    <row r="4" spans="1:2" s="218" customFormat="1" ht="42" x14ac:dyDescent="0.15">
      <c r="A4" s="220" t="s">
        <v>2993</v>
      </c>
      <c r="B4" s="219" t="s">
        <v>2992</v>
      </c>
    </row>
    <row r="5" spans="1:2" s="218" customFormat="1" ht="28" x14ac:dyDescent="0.15">
      <c r="A5" s="220" t="s">
        <v>33</v>
      </c>
      <c r="B5" s="219" t="s">
        <v>2991</v>
      </c>
    </row>
    <row r="6" spans="1:2" s="218" customFormat="1" ht="42" x14ac:dyDescent="0.15">
      <c r="A6" s="220" t="s">
        <v>2990</v>
      </c>
      <c r="B6" s="219" t="s">
        <v>2989</v>
      </c>
    </row>
    <row r="7" spans="1:2" s="218" customFormat="1" ht="28" x14ac:dyDescent="0.15">
      <c r="A7" s="220" t="s">
        <v>2988</v>
      </c>
      <c r="B7" s="219" t="s">
        <v>2987</v>
      </c>
    </row>
    <row r="8" spans="1:2" s="218" customFormat="1" ht="28" x14ac:dyDescent="0.15">
      <c r="A8" s="220" t="s">
        <v>2986</v>
      </c>
      <c r="B8" s="219" t="s">
        <v>2985</v>
      </c>
    </row>
    <row r="9" spans="1:2" s="218" customFormat="1" ht="56" x14ac:dyDescent="0.15">
      <c r="A9" s="220" t="s">
        <v>2984</v>
      </c>
      <c r="B9" s="219" t="s">
        <v>2983</v>
      </c>
    </row>
    <row r="10" spans="1:2" s="218" customFormat="1" ht="42" x14ac:dyDescent="0.15">
      <c r="A10" s="220" t="s">
        <v>2982</v>
      </c>
      <c r="B10" s="219" t="s">
        <v>2981</v>
      </c>
    </row>
    <row r="11" spans="1:2" s="218" customFormat="1" ht="28" x14ac:dyDescent="0.15">
      <c r="A11" s="216" t="s">
        <v>56</v>
      </c>
      <c r="B11" s="215" t="s">
        <v>2980</v>
      </c>
    </row>
    <row r="12" spans="1:2" s="217" customFormat="1" ht="28" x14ac:dyDescent="0.15">
      <c r="A12" s="216" t="s">
        <v>21</v>
      </c>
      <c r="B12" s="215" t="s">
        <v>2979</v>
      </c>
    </row>
    <row r="13" spans="1:2" s="217" customFormat="1" ht="28" x14ac:dyDescent="0.15">
      <c r="A13" s="216" t="s">
        <v>54</v>
      </c>
      <c r="B13" s="215" t="s">
        <v>2978</v>
      </c>
    </row>
    <row r="14" spans="1:2" s="217" customFormat="1" ht="42" x14ac:dyDescent="0.15">
      <c r="A14" s="216" t="s">
        <v>2977</v>
      </c>
      <c r="B14" s="215" t="s">
        <v>2976</v>
      </c>
    </row>
    <row r="15" spans="1:2" s="217" customFormat="1" ht="42" x14ac:dyDescent="0.15">
      <c r="A15" s="216" t="s">
        <v>2975</v>
      </c>
      <c r="B15" s="215" t="s">
        <v>2974</v>
      </c>
    </row>
    <row r="16" spans="1:2" s="217" customFormat="1" ht="42" x14ac:dyDescent="0.15">
      <c r="A16" s="216" t="s">
        <v>2973</v>
      </c>
      <c r="B16" s="215" t="s">
        <v>2972</v>
      </c>
    </row>
    <row r="17" spans="1:2" s="217" customFormat="1" ht="28" x14ac:dyDescent="0.15">
      <c r="A17" s="216" t="s">
        <v>2971</v>
      </c>
      <c r="B17" s="215" t="s">
        <v>2970</v>
      </c>
    </row>
    <row r="18" spans="1:2" s="217" customFormat="1" ht="14" x14ac:dyDescent="0.15">
      <c r="A18" s="216" t="s">
        <v>23</v>
      </c>
      <c r="B18" s="215" t="s">
        <v>2969</v>
      </c>
    </row>
    <row r="19" spans="1:2" s="217" customFormat="1" ht="28" x14ac:dyDescent="0.15">
      <c r="A19" s="216" t="s">
        <v>2968</v>
      </c>
      <c r="B19" s="215" t="s">
        <v>2967</v>
      </c>
    </row>
    <row r="20" spans="1:2" s="217" customFormat="1" ht="42" x14ac:dyDescent="0.15">
      <c r="A20" s="216" t="s">
        <v>2966</v>
      </c>
      <c r="B20" s="215" t="s">
        <v>2965</v>
      </c>
    </row>
    <row r="21" spans="1:2" s="217" customFormat="1" ht="42" x14ac:dyDescent="0.15">
      <c r="A21" s="216" t="s">
        <v>2964</v>
      </c>
      <c r="B21" s="215" t="s">
        <v>2963</v>
      </c>
    </row>
    <row r="22" spans="1:2" s="217" customFormat="1" ht="42" x14ac:dyDescent="0.15">
      <c r="A22" s="216" t="s">
        <v>55</v>
      </c>
      <c r="B22" s="215" t="s">
        <v>2962</v>
      </c>
    </row>
    <row r="23" spans="1:2" s="217" customFormat="1" ht="14" x14ac:dyDescent="0.15">
      <c r="A23" s="216" t="s">
        <v>2961</v>
      </c>
      <c r="B23" s="215" t="s">
        <v>2960</v>
      </c>
    </row>
    <row r="24" spans="1:2" s="217" customFormat="1" ht="42" x14ac:dyDescent="0.15">
      <c r="A24" s="216" t="s">
        <v>2959</v>
      </c>
      <c r="B24" s="215" t="s">
        <v>2958</v>
      </c>
    </row>
    <row r="25" spans="1:2" s="217" customFormat="1" ht="14" x14ac:dyDescent="0.15">
      <c r="A25" s="216" t="s">
        <v>2957</v>
      </c>
      <c r="B25" s="215" t="s">
        <v>2956</v>
      </c>
    </row>
    <row r="26" spans="1:2" s="217" customFormat="1" ht="28" x14ac:dyDescent="0.15">
      <c r="A26" s="216" t="s">
        <v>2955</v>
      </c>
      <c r="B26" s="215" t="s">
        <v>2954</v>
      </c>
    </row>
    <row r="27" spans="1:2" ht="28" x14ac:dyDescent="0.2">
      <c r="A27" s="216" t="s">
        <v>2953</v>
      </c>
      <c r="B27" s="215" t="s">
        <v>2952</v>
      </c>
    </row>
    <row r="28" spans="1:2" ht="56" x14ac:dyDescent="0.2">
      <c r="A28" s="216" t="s">
        <v>2951</v>
      </c>
      <c r="B28" s="215" t="s">
        <v>2950</v>
      </c>
    </row>
    <row r="29" spans="1:2" ht="28" x14ac:dyDescent="0.2">
      <c r="A29" s="216" t="s">
        <v>2949</v>
      </c>
      <c r="B29" s="215" t="s">
        <v>2948</v>
      </c>
    </row>
  </sheetData>
  <sheetProtection algorithmName="SHA-512" hashValue="Gj+8cseicr/nU1/QhirEvbtQKd6k7B2o9Zu7UontIB6nT3EdUyygjFcD6sKEk8mtw787NA8YLxOMuG4Xi+7FIA==" saltValue="zE75TLogidQHlsl9r7y3ag==" spinCount="100000" sheet="1" objects="1" scenarios="1"/>
  <customSheetViews>
    <customSheetView guid="{4DC146C0-4C32-4BEE-895C-813286D3318F}" scale="85" showPageBreaks="1" view="pageBreakPreview" topLeftCell="A31">
      <selection activeCell="B43" sqref="B43"/>
    </customSheetView>
  </customSheetViews>
  <mergeCells count="1">
    <mergeCell ref="A2:B2"/>
  </mergeCells>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5F1E9-034B-4489-97D3-0CB2820F661D}">
  <dimension ref="A1:H120"/>
  <sheetViews>
    <sheetView zoomScale="85" zoomScaleNormal="85" workbookViewId="0">
      <selection activeCell="E1" sqref="E1"/>
    </sheetView>
  </sheetViews>
  <sheetFormatPr baseColWidth="10" defaultColWidth="11.5" defaultRowHeight="15" x14ac:dyDescent="0.2"/>
  <cols>
    <col min="1" max="1" width="20.5" customWidth="1"/>
    <col min="2" max="2" width="20.83203125" bestFit="1" customWidth="1"/>
    <col min="3" max="3" width="23" customWidth="1"/>
    <col min="4" max="4" width="24.83203125" customWidth="1"/>
    <col min="5" max="5" width="18.83203125" customWidth="1"/>
  </cols>
  <sheetData>
    <row r="1" spans="1:8" ht="49" thickBot="1" x14ac:dyDescent="0.25">
      <c r="A1" s="256" t="s">
        <v>3272</v>
      </c>
      <c r="B1" s="256" t="s">
        <v>3273</v>
      </c>
      <c r="C1" s="207" t="s">
        <v>3274</v>
      </c>
      <c r="D1" s="256" t="s">
        <v>3275</v>
      </c>
      <c r="E1" s="303" t="s">
        <v>3274</v>
      </c>
      <c r="G1" s="297" t="s">
        <v>3375</v>
      </c>
      <c r="H1" s="298" t="s">
        <v>3376</v>
      </c>
    </row>
    <row r="2" spans="1:8" ht="32.25" customHeight="1" thickBot="1" x14ac:dyDescent="0.25">
      <c r="A2" s="363" t="s">
        <v>3276</v>
      </c>
      <c r="B2" s="363" t="s">
        <v>3277</v>
      </c>
      <c r="C2" s="366">
        <v>1</v>
      </c>
      <c r="D2" s="257" t="s">
        <v>3278</v>
      </c>
      <c r="E2" s="295">
        <v>1</v>
      </c>
      <c r="G2" s="299" t="s">
        <v>3269</v>
      </c>
      <c r="H2" s="300">
        <v>1</v>
      </c>
    </row>
    <row r="3" spans="1:8" ht="33" thickBot="1" x14ac:dyDescent="0.25">
      <c r="A3" s="364"/>
      <c r="B3" s="364"/>
      <c r="C3" s="367"/>
      <c r="D3" s="257" t="s">
        <v>3279</v>
      </c>
      <c r="E3" s="295">
        <v>1</v>
      </c>
      <c r="G3" s="301" t="s">
        <v>3268</v>
      </c>
      <c r="H3" s="300">
        <v>0.6</v>
      </c>
    </row>
    <row r="4" spans="1:8" ht="17" thickBot="1" x14ac:dyDescent="0.25">
      <c r="A4" s="364"/>
      <c r="B4" s="365"/>
      <c r="C4" s="368"/>
      <c r="D4" s="257" t="s">
        <v>3280</v>
      </c>
      <c r="E4" s="295">
        <v>1</v>
      </c>
      <c r="G4" s="302" t="s">
        <v>3363</v>
      </c>
      <c r="H4" s="300">
        <v>0.3</v>
      </c>
    </row>
    <row r="5" spans="1:8" ht="34.5" customHeight="1" x14ac:dyDescent="0.2">
      <c r="A5" s="364"/>
      <c r="B5" s="363" t="s">
        <v>3281</v>
      </c>
      <c r="C5" s="366">
        <v>1</v>
      </c>
      <c r="D5" s="258" t="s">
        <v>3282</v>
      </c>
      <c r="E5" s="295">
        <v>1</v>
      </c>
      <c r="G5" s="18"/>
    </row>
    <row r="6" spans="1:8" ht="48" x14ac:dyDescent="0.2">
      <c r="A6" s="364"/>
      <c r="B6" s="364"/>
      <c r="C6" s="367"/>
      <c r="D6" s="257" t="s">
        <v>3283</v>
      </c>
      <c r="E6" s="295">
        <v>1</v>
      </c>
      <c r="G6" s="18"/>
    </row>
    <row r="7" spans="1:8" x14ac:dyDescent="0.2">
      <c r="A7" s="364"/>
      <c r="B7" s="364"/>
      <c r="C7" s="367"/>
      <c r="D7" s="257" t="s">
        <v>3284</v>
      </c>
      <c r="E7" s="295">
        <v>1</v>
      </c>
      <c r="G7" s="18"/>
    </row>
    <row r="8" spans="1:8" ht="16" x14ac:dyDescent="0.2">
      <c r="A8" s="364"/>
      <c r="B8" s="364"/>
      <c r="C8" s="367"/>
      <c r="D8" s="257" t="s">
        <v>3285</v>
      </c>
      <c r="E8" s="295">
        <v>1</v>
      </c>
      <c r="G8" s="18"/>
    </row>
    <row r="9" spans="1:8" ht="16" x14ac:dyDescent="0.2">
      <c r="A9" s="364"/>
      <c r="B9" s="365"/>
      <c r="C9" s="368"/>
      <c r="D9" s="257" t="s">
        <v>3286</v>
      </c>
      <c r="E9" s="295">
        <v>1</v>
      </c>
      <c r="G9" s="18"/>
    </row>
    <row r="10" spans="1:8" ht="30" customHeight="1" x14ac:dyDescent="0.2">
      <c r="A10" s="364"/>
      <c r="B10" s="363" t="s">
        <v>3287</v>
      </c>
      <c r="C10" s="366">
        <v>0.2</v>
      </c>
      <c r="D10" s="257" t="s">
        <v>3288</v>
      </c>
      <c r="E10" s="295">
        <v>0.2</v>
      </c>
      <c r="G10" s="18"/>
    </row>
    <row r="11" spans="1:8" ht="32" x14ac:dyDescent="0.2">
      <c r="A11" s="364"/>
      <c r="B11" s="364"/>
      <c r="C11" s="367"/>
      <c r="D11" s="257" t="s">
        <v>3289</v>
      </c>
      <c r="E11" s="295">
        <v>0.2</v>
      </c>
    </row>
    <row r="12" spans="1:8" ht="16" x14ac:dyDescent="0.2">
      <c r="A12" s="364"/>
      <c r="B12" s="365"/>
      <c r="C12" s="368"/>
      <c r="D12" s="257" t="s">
        <v>3290</v>
      </c>
      <c r="E12" s="295">
        <v>0.2</v>
      </c>
      <c r="G12" s="18"/>
    </row>
    <row r="13" spans="1:8" ht="30" customHeight="1" x14ac:dyDescent="0.2">
      <c r="A13" s="364"/>
      <c r="B13" s="363" t="s">
        <v>3291</v>
      </c>
      <c r="C13" s="363">
        <v>0.4</v>
      </c>
      <c r="D13" s="257" t="s">
        <v>3292</v>
      </c>
      <c r="E13" s="295">
        <v>0.4</v>
      </c>
      <c r="G13" s="18"/>
    </row>
    <row r="14" spans="1:8" ht="32" x14ac:dyDescent="0.2">
      <c r="A14" s="365"/>
      <c r="B14" s="365"/>
      <c r="C14" s="365"/>
      <c r="D14" s="257" t="s">
        <v>3293</v>
      </c>
      <c r="E14" s="295">
        <v>0.4</v>
      </c>
    </row>
    <row r="15" spans="1:8" ht="32" x14ac:dyDescent="0.2">
      <c r="A15" s="363" t="s">
        <v>3294</v>
      </c>
      <c r="B15" s="363" t="s">
        <v>3295</v>
      </c>
      <c r="C15" s="363">
        <v>0.5</v>
      </c>
      <c r="D15" s="257" t="s">
        <v>3296</v>
      </c>
      <c r="E15" s="295">
        <v>0.5</v>
      </c>
      <c r="G15" s="18"/>
    </row>
    <row r="16" spans="1:8" ht="16" x14ac:dyDescent="0.2">
      <c r="A16" s="364"/>
      <c r="B16" s="364"/>
      <c r="C16" s="364"/>
      <c r="D16" s="257" t="s">
        <v>3297</v>
      </c>
      <c r="E16" s="295">
        <v>0.5</v>
      </c>
      <c r="G16" s="18"/>
    </row>
    <row r="17" spans="1:7" ht="32" x14ac:dyDescent="0.2">
      <c r="A17" s="364"/>
      <c r="B17" s="364"/>
      <c r="C17" s="364"/>
      <c r="D17" s="257" t="s">
        <v>3298</v>
      </c>
      <c r="E17" s="295">
        <v>0.5</v>
      </c>
      <c r="G17" s="18"/>
    </row>
    <row r="18" spans="1:7" ht="16" x14ac:dyDescent="0.2">
      <c r="A18" s="364"/>
      <c r="B18" s="364"/>
      <c r="C18" s="364"/>
      <c r="D18" s="257" t="s">
        <v>3299</v>
      </c>
      <c r="E18" s="295">
        <v>0.5</v>
      </c>
      <c r="G18" s="18"/>
    </row>
    <row r="19" spans="1:7" ht="16" x14ac:dyDescent="0.2">
      <c r="A19" s="364"/>
      <c r="B19" s="365"/>
      <c r="C19" s="365"/>
      <c r="D19" s="257" t="s">
        <v>3300</v>
      </c>
      <c r="E19" s="295">
        <v>0.5</v>
      </c>
      <c r="G19" s="18"/>
    </row>
    <row r="20" spans="1:7" ht="32" x14ac:dyDescent="0.2">
      <c r="A20" s="364"/>
      <c r="B20" s="363" t="s">
        <v>3301</v>
      </c>
      <c r="C20" s="363">
        <v>0.5</v>
      </c>
      <c r="D20" s="257" t="s">
        <v>3302</v>
      </c>
      <c r="E20" s="295">
        <v>0.5</v>
      </c>
      <c r="G20" s="18"/>
    </row>
    <row r="21" spans="1:7" ht="32" x14ac:dyDescent="0.2">
      <c r="A21" s="364"/>
      <c r="B21" s="364"/>
      <c r="C21" s="364"/>
      <c r="D21" s="257" t="s">
        <v>3303</v>
      </c>
      <c r="E21" s="295">
        <v>0.5</v>
      </c>
    </row>
    <row r="22" spans="1:7" ht="32" x14ac:dyDescent="0.2">
      <c r="A22" s="364"/>
      <c r="B22" s="364"/>
      <c r="C22" s="364"/>
      <c r="D22" s="257" t="s">
        <v>3304</v>
      </c>
      <c r="E22" s="295">
        <v>0.5</v>
      </c>
    </row>
    <row r="23" spans="1:7" ht="32" x14ac:dyDescent="0.2">
      <c r="A23" s="364"/>
      <c r="B23" s="364"/>
      <c r="C23" s="364"/>
      <c r="D23" s="257" t="s">
        <v>3305</v>
      </c>
      <c r="E23" s="295">
        <v>0.5</v>
      </c>
    </row>
    <row r="24" spans="1:7" ht="32" x14ac:dyDescent="0.2">
      <c r="A24" s="364"/>
      <c r="B24" s="365"/>
      <c r="C24" s="365"/>
      <c r="D24" s="257" t="s">
        <v>3306</v>
      </c>
      <c r="E24" s="295">
        <v>0.5</v>
      </c>
      <c r="G24" s="18"/>
    </row>
    <row r="25" spans="1:7" ht="16" x14ac:dyDescent="0.2">
      <c r="A25" s="364"/>
      <c r="B25" s="363" t="s">
        <v>3307</v>
      </c>
      <c r="C25" s="363">
        <v>0.4</v>
      </c>
      <c r="D25" s="257" t="s">
        <v>3308</v>
      </c>
      <c r="E25" s="295">
        <v>0.4</v>
      </c>
    </row>
    <row r="26" spans="1:7" ht="16" x14ac:dyDescent="0.2">
      <c r="A26" s="364"/>
      <c r="B26" s="364"/>
      <c r="C26" s="364"/>
      <c r="D26" s="257" t="s">
        <v>3309</v>
      </c>
      <c r="E26" s="295">
        <v>0.4</v>
      </c>
    </row>
    <row r="27" spans="1:7" ht="16" x14ac:dyDescent="0.2">
      <c r="A27" s="364"/>
      <c r="B27" s="365"/>
      <c r="C27" s="365"/>
      <c r="D27" s="257" t="s">
        <v>3310</v>
      </c>
      <c r="E27" s="295">
        <v>0.4</v>
      </c>
    </row>
    <row r="28" spans="1:7" ht="15" customHeight="1" x14ac:dyDescent="0.2">
      <c r="A28" s="364"/>
      <c r="B28" s="363" t="s">
        <v>3311</v>
      </c>
      <c r="C28" s="363">
        <v>0.5</v>
      </c>
      <c r="D28" s="257" t="s">
        <v>3312</v>
      </c>
      <c r="E28" s="295">
        <v>0.5</v>
      </c>
      <c r="G28" s="18"/>
    </row>
    <row r="29" spans="1:7" ht="32" x14ac:dyDescent="0.2">
      <c r="A29" s="364"/>
      <c r="B29" s="364"/>
      <c r="C29" s="364"/>
      <c r="D29" s="257" t="s">
        <v>3313</v>
      </c>
      <c r="E29" s="295">
        <v>0.5</v>
      </c>
      <c r="G29" s="18"/>
    </row>
    <row r="30" spans="1:7" ht="31.5" customHeight="1" x14ac:dyDescent="0.2">
      <c r="A30" s="364"/>
      <c r="B30" s="364"/>
      <c r="C30" s="364"/>
      <c r="D30" s="257" t="s">
        <v>3314</v>
      </c>
      <c r="E30" s="295">
        <v>0.5</v>
      </c>
      <c r="G30" s="18"/>
    </row>
    <row r="31" spans="1:7" ht="31.5" customHeight="1" x14ac:dyDescent="0.2">
      <c r="A31" s="364"/>
      <c r="B31" s="364"/>
      <c r="C31" s="364"/>
      <c r="D31" s="257" t="s">
        <v>3315</v>
      </c>
      <c r="E31" s="295">
        <v>0.5</v>
      </c>
      <c r="G31" s="18"/>
    </row>
    <row r="32" spans="1:7" ht="31.5" customHeight="1" x14ac:dyDescent="0.2">
      <c r="A32" s="365"/>
      <c r="B32" s="365"/>
      <c r="C32" s="365"/>
      <c r="D32" s="257" t="s">
        <v>3316</v>
      </c>
      <c r="E32" s="295">
        <v>0.5</v>
      </c>
      <c r="G32" s="18"/>
    </row>
    <row r="33" spans="1:7" ht="30" customHeight="1" x14ac:dyDescent="0.2">
      <c r="A33" s="363" t="s">
        <v>3317</v>
      </c>
      <c r="B33" s="535" t="s">
        <v>3318</v>
      </c>
      <c r="C33" s="366">
        <v>1</v>
      </c>
      <c r="D33" s="257" t="s">
        <v>3319</v>
      </c>
      <c r="E33" s="295">
        <v>1</v>
      </c>
      <c r="G33" s="18"/>
    </row>
    <row r="34" spans="1:7" ht="24" customHeight="1" x14ac:dyDescent="0.2">
      <c r="A34" s="364"/>
      <c r="B34" s="536"/>
      <c r="C34" s="367"/>
      <c r="D34" s="257" t="s">
        <v>3320</v>
      </c>
      <c r="E34" s="295">
        <v>1</v>
      </c>
      <c r="G34" s="18"/>
    </row>
    <row r="35" spans="1:7" ht="37.5" customHeight="1" x14ac:dyDescent="0.2">
      <c r="A35" s="364"/>
      <c r="B35" s="536"/>
      <c r="C35" s="367"/>
      <c r="D35" s="257" t="s">
        <v>3321</v>
      </c>
      <c r="E35" s="295">
        <v>1</v>
      </c>
    </row>
    <row r="36" spans="1:7" ht="33" customHeight="1" x14ac:dyDescent="0.2">
      <c r="A36" s="364"/>
      <c r="B36" s="536"/>
      <c r="C36" s="367"/>
      <c r="D36" s="257" t="s">
        <v>3322</v>
      </c>
      <c r="E36" s="295">
        <v>1</v>
      </c>
    </row>
    <row r="37" spans="1:7" ht="24" customHeight="1" x14ac:dyDescent="0.2">
      <c r="A37" s="364"/>
      <c r="B37" s="537"/>
      <c r="C37" s="368"/>
      <c r="D37" s="294" t="s">
        <v>3323</v>
      </c>
      <c r="E37" s="295">
        <v>0.6</v>
      </c>
    </row>
    <row r="38" spans="1:7" ht="51.75" customHeight="1" x14ac:dyDescent="0.2">
      <c r="A38" s="364"/>
      <c r="B38" s="363" t="s">
        <v>3324</v>
      </c>
      <c r="C38" s="363">
        <v>0.7</v>
      </c>
      <c r="D38" s="257" t="s">
        <v>3325</v>
      </c>
      <c r="E38" s="295">
        <v>0.7</v>
      </c>
      <c r="G38" s="18"/>
    </row>
    <row r="39" spans="1:7" ht="51.75" customHeight="1" x14ac:dyDescent="0.2">
      <c r="A39" s="364"/>
      <c r="B39" s="364"/>
      <c r="C39" s="364"/>
      <c r="D39" s="257" t="s">
        <v>3326</v>
      </c>
      <c r="E39" s="295">
        <v>0.7</v>
      </c>
      <c r="G39" s="18"/>
    </row>
    <row r="40" spans="1:7" ht="51.75" customHeight="1" x14ac:dyDescent="0.2">
      <c r="A40" s="364"/>
      <c r="B40" s="364"/>
      <c r="C40" s="364"/>
      <c r="D40" s="257" t="s">
        <v>3327</v>
      </c>
      <c r="E40" s="295">
        <v>0.7</v>
      </c>
      <c r="G40" s="18"/>
    </row>
    <row r="41" spans="1:7" ht="51.75" customHeight="1" x14ac:dyDescent="0.2">
      <c r="A41" s="364"/>
      <c r="B41" s="365"/>
      <c r="C41" s="365"/>
      <c r="D41" s="257" t="s">
        <v>3328</v>
      </c>
      <c r="E41" s="295">
        <v>0.7</v>
      </c>
      <c r="G41" s="18"/>
    </row>
    <row r="42" spans="1:7" ht="45" customHeight="1" x14ac:dyDescent="0.2">
      <c r="A42" s="364"/>
      <c r="B42" s="363" t="s">
        <v>3329</v>
      </c>
      <c r="C42" s="363">
        <v>0.3</v>
      </c>
      <c r="D42" s="257" t="s">
        <v>3330</v>
      </c>
      <c r="E42" s="295">
        <v>0.3</v>
      </c>
      <c r="G42" s="18"/>
    </row>
    <row r="43" spans="1:7" ht="32" x14ac:dyDescent="0.2">
      <c r="A43" s="364"/>
      <c r="B43" s="364"/>
      <c r="C43" s="364"/>
      <c r="D43" s="257" t="s">
        <v>3331</v>
      </c>
      <c r="E43" s="295">
        <v>0.3</v>
      </c>
      <c r="G43" s="18"/>
    </row>
    <row r="44" spans="1:7" ht="32" x14ac:dyDescent="0.2">
      <c r="A44" s="364"/>
      <c r="B44" s="364"/>
      <c r="C44" s="364"/>
      <c r="D44" s="257" t="s">
        <v>3332</v>
      </c>
      <c r="E44" s="295">
        <v>0.3</v>
      </c>
      <c r="G44" s="18"/>
    </row>
    <row r="45" spans="1:7" ht="16" x14ac:dyDescent="0.2">
      <c r="A45" s="365"/>
      <c r="B45" s="365"/>
      <c r="C45" s="365"/>
      <c r="D45" s="257" t="s">
        <v>3333</v>
      </c>
      <c r="E45" s="295">
        <v>0.3</v>
      </c>
      <c r="G45" s="18"/>
    </row>
    <row r="46" spans="1:7" ht="32" x14ac:dyDescent="0.2">
      <c r="A46" s="358" t="s">
        <v>3334</v>
      </c>
      <c r="B46" s="358" t="s">
        <v>3335</v>
      </c>
      <c r="C46" s="366">
        <v>0.8</v>
      </c>
      <c r="D46" s="257" t="s">
        <v>3336</v>
      </c>
      <c r="E46" s="295">
        <v>0.8</v>
      </c>
      <c r="G46" s="18"/>
    </row>
    <row r="47" spans="1:7" ht="16" x14ac:dyDescent="0.2">
      <c r="A47" s="358"/>
      <c r="B47" s="358"/>
      <c r="C47" s="367"/>
      <c r="D47" s="257" t="s">
        <v>3337</v>
      </c>
      <c r="E47" s="295">
        <v>0.8</v>
      </c>
      <c r="G47" s="18"/>
    </row>
    <row r="48" spans="1:7" ht="48" x14ac:dyDescent="0.2">
      <c r="A48" s="358"/>
      <c r="B48" s="358"/>
      <c r="C48" s="368"/>
      <c r="D48" s="257" t="s">
        <v>3338</v>
      </c>
      <c r="E48" s="295">
        <v>0.8</v>
      </c>
      <c r="G48" s="18"/>
    </row>
    <row r="49" spans="1:7" ht="32" x14ac:dyDescent="0.2">
      <c r="A49" s="358" t="s">
        <v>3339</v>
      </c>
      <c r="B49" s="363" t="s">
        <v>3340</v>
      </c>
      <c r="C49" s="359">
        <v>0.8</v>
      </c>
      <c r="D49" s="257" t="s">
        <v>3341</v>
      </c>
      <c r="E49" s="295">
        <v>0.8</v>
      </c>
      <c r="G49" s="18"/>
    </row>
    <row r="50" spans="1:7" ht="32" x14ac:dyDescent="0.2">
      <c r="A50" s="358"/>
      <c r="B50" s="364"/>
      <c r="C50" s="359"/>
      <c r="D50" s="257" t="s">
        <v>3342</v>
      </c>
      <c r="E50" s="295">
        <v>0.8</v>
      </c>
      <c r="G50" s="18"/>
    </row>
    <row r="51" spans="1:7" ht="32" x14ac:dyDescent="0.2">
      <c r="A51" s="358"/>
      <c r="B51" s="364"/>
      <c r="C51" s="359"/>
      <c r="D51" s="257" t="s">
        <v>3343</v>
      </c>
      <c r="E51" s="295">
        <v>0.8</v>
      </c>
      <c r="G51" s="18"/>
    </row>
    <row r="52" spans="1:7" ht="32" x14ac:dyDescent="0.2">
      <c r="A52" s="358"/>
      <c r="B52" s="365"/>
      <c r="C52" s="359"/>
      <c r="D52" s="257" t="s">
        <v>3344</v>
      </c>
      <c r="E52" s="295">
        <v>0.8</v>
      </c>
      <c r="G52" s="18"/>
    </row>
    <row r="53" spans="1:7" x14ac:dyDescent="0.2">
      <c r="D53" s="259"/>
      <c r="E53" s="255"/>
      <c r="G53" s="18"/>
    </row>
    <row r="54" spans="1:7" x14ac:dyDescent="0.2">
      <c r="D54" s="259"/>
      <c r="E54" s="255"/>
      <c r="G54" s="18"/>
    </row>
    <row r="55" spans="1:7" x14ac:dyDescent="0.2">
      <c r="D55" s="259"/>
      <c r="E55" s="255"/>
      <c r="G55" s="18"/>
    </row>
    <row r="56" spans="1:7" x14ac:dyDescent="0.2">
      <c r="D56" s="259"/>
      <c r="E56" s="255"/>
      <c r="G56" s="18"/>
    </row>
    <row r="57" spans="1:7" x14ac:dyDescent="0.2">
      <c r="D57" s="259"/>
      <c r="E57" s="255"/>
      <c r="G57" s="18"/>
    </row>
    <row r="58" spans="1:7" x14ac:dyDescent="0.2">
      <c r="D58" s="259"/>
      <c r="E58" s="255"/>
    </row>
    <row r="59" spans="1:7" x14ac:dyDescent="0.2">
      <c r="D59" s="259"/>
      <c r="E59" s="255"/>
    </row>
    <row r="60" spans="1:7" x14ac:dyDescent="0.2">
      <c r="D60" s="259"/>
      <c r="E60" s="255"/>
    </row>
    <row r="61" spans="1:7" x14ac:dyDescent="0.2">
      <c r="D61" s="259"/>
      <c r="E61" s="255"/>
    </row>
    <row r="62" spans="1:7" x14ac:dyDescent="0.2">
      <c r="D62" s="259"/>
      <c r="E62" s="255"/>
    </row>
    <row r="63" spans="1:7" x14ac:dyDescent="0.2">
      <c r="D63" s="259"/>
      <c r="E63" s="255"/>
    </row>
    <row r="64" spans="1:7" x14ac:dyDescent="0.2">
      <c r="D64" s="259"/>
      <c r="E64" s="255"/>
    </row>
    <row r="65" spans="4:5" x14ac:dyDescent="0.2">
      <c r="D65" s="259"/>
      <c r="E65" s="255"/>
    </row>
    <row r="66" spans="4:5" x14ac:dyDescent="0.2">
      <c r="D66" s="259"/>
      <c r="E66" s="255"/>
    </row>
    <row r="67" spans="4:5" x14ac:dyDescent="0.2">
      <c r="D67" s="259"/>
      <c r="E67" s="255"/>
    </row>
    <row r="68" spans="4:5" x14ac:dyDescent="0.2">
      <c r="D68" s="259"/>
      <c r="E68" s="255"/>
    </row>
    <row r="69" spans="4:5" x14ac:dyDescent="0.2">
      <c r="D69" s="259"/>
      <c r="E69" s="255"/>
    </row>
    <row r="70" spans="4:5" x14ac:dyDescent="0.2">
      <c r="D70" s="259"/>
      <c r="E70" s="255"/>
    </row>
    <row r="71" spans="4:5" x14ac:dyDescent="0.2">
      <c r="D71" s="259"/>
      <c r="E71" s="255"/>
    </row>
    <row r="72" spans="4:5" x14ac:dyDescent="0.2">
      <c r="D72" s="259"/>
      <c r="E72" s="255"/>
    </row>
    <row r="73" spans="4:5" x14ac:dyDescent="0.2">
      <c r="D73" s="259"/>
      <c r="E73" s="255"/>
    </row>
    <row r="74" spans="4:5" x14ac:dyDescent="0.2">
      <c r="D74" s="259"/>
      <c r="E74" s="255"/>
    </row>
    <row r="75" spans="4:5" x14ac:dyDescent="0.2">
      <c r="D75" s="259"/>
      <c r="E75" s="255"/>
    </row>
    <row r="76" spans="4:5" x14ac:dyDescent="0.2">
      <c r="D76" s="259"/>
      <c r="E76" s="255"/>
    </row>
    <row r="77" spans="4:5" x14ac:dyDescent="0.2">
      <c r="D77" s="259"/>
      <c r="E77" s="255"/>
    </row>
    <row r="78" spans="4:5" x14ac:dyDescent="0.2">
      <c r="D78" s="259"/>
      <c r="E78" s="255"/>
    </row>
    <row r="79" spans="4:5" x14ac:dyDescent="0.2">
      <c r="D79" s="259"/>
      <c r="E79" s="255"/>
    </row>
    <row r="80" spans="4:5" x14ac:dyDescent="0.2">
      <c r="D80" s="259"/>
      <c r="E80" s="255"/>
    </row>
    <row r="81" spans="4:5" x14ac:dyDescent="0.2">
      <c r="D81" s="259"/>
      <c r="E81" s="255"/>
    </row>
    <row r="82" spans="4:5" x14ac:dyDescent="0.2">
      <c r="D82" s="259"/>
      <c r="E82" s="255"/>
    </row>
    <row r="83" spans="4:5" x14ac:dyDescent="0.2">
      <c r="D83" s="259"/>
      <c r="E83" s="255"/>
    </row>
    <row r="84" spans="4:5" x14ac:dyDescent="0.2">
      <c r="D84" s="259"/>
      <c r="E84" s="255"/>
    </row>
    <row r="85" spans="4:5" x14ac:dyDescent="0.2">
      <c r="D85" s="259"/>
      <c r="E85" s="255"/>
    </row>
    <row r="86" spans="4:5" x14ac:dyDescent="0.2">
      <c r="D86" s="259"/>
      <c r="E86" s="255"/>
    </row>
    <row r="87" spans="4:5" x14ac:dyDescent="0.2">
      <c r="D87" s="259"/>
      <c r="E87" s="255"/>
    </row>
    <row r="88" spans="4:5" x14ac:dyDescent="0.2">
      <c r="D88" s="259"/>
      <c r="E88" s="255"/>
    </row>
    <row r="89" spans="4:5" x14ac:dyDescent="0.2">
      <c r="D89" s="259"/>
      <c r="E89" s="255"/>
    </row>
    <row r="90" spans="4:5" x14ac:dyDescent="0.2">
      <c r="D90" s="259"/>
      <c r="E90" s="255"/>
    </row>
    <row r="91" spans="4:5" x14ac:dyDescent="0.2">
      <c r="D91" s="259"/>
      <c r="E91" s="255"/>
    </row>
    <row r="92" spans="4:5" x14ac:dyDescent="0.2">
      <c r="D92" s="259"/>
      <c r="E92" s="255"/>
    </row>
    <row r="93" spans="4:5" x14ac:dyDescent="0.2">
      <c r="D93" s="259"/>
      <c r="E93" s="255"/>
    </row>
    <row r="94" spans="4:5" x14ac:dyDescent="0.2">
      <c r="D94" s="259"/>
      <c r="E94" s="255"/>
    </row>
    <row r="95" spans="4:5" x14ac:dyDescent="0.2">
      <c r="D95" s="259"/>
      <c r="E95" s="255"/>
    </row>
    <row r="96" spans="4:5" x14ac:dyDescent="0.2">
      <c r="D96" s="259"/>
      <c r="E96" s="255"/>
    </row>
    <row r="97" spans="4:5" x14ac:dyDescent="0.2">
      <c r="D97" s="259"/>
      <c r="E97" s="255"/>
    </row>
    <row r="98" spans="4:5" x14ac:dyDescent="0.2">
      <c r="D98" s="259"/>
      <c r="E98" s="255"/>
    </row>
    <row r="99" spans="4:5" x14ac:dyDescent="0.2">
      <c r="D99" s="259"/>
      <c r="E99" s="255"/>
    </row>
    <row r="100" spans="4:5" x14ac:dyDescent="0.2">
      <c r="D100" s="259"/>
      <c r="E100" s="255"/>
    </row>
    <row r="101" spans="4:5" x14ac:dyDescent="0.2">
      <c r="D101" s="259"/>
      <c r="E101" s="255"/>
    </row>
    <row r="102" spans="4:5" x14ac:dyDescent="0.2">
      <c r="D102" s="259"/>
      <c r="E102" s="255"/>
    </row>
    <row r="103" spans="4:5" x14ac:dyDescent="0.2">
      <c r="D103" s="259"/>
      <c r="E103" s="255"/>
    </row>
    <row r="104" spans="4:5" x14ac:dyDescent="0.2">
      <c r="D104" s="259"/>
      <c r="E104" s="255"/>
    </row>
    <row r="105" spans="4:5" x14ac:dyDescent="0.2">
      <c r="D105" s="259"/>
      <c r="E105" s="255"/>
    </row>
    <row r="106" spans="4:5" x14ac:dyDescent="0.2">
      <c r="D106" s="259"/>
      <c r="E106" s="255"/>
    </row>
    <row r="107" spans="4:5" x14ac:dyDescent="0.2">
      <c r="D107" s="259"/>
      <c r="E107" s="255"/>
    </row>
    <row r="108" spans="4:5" x14ac:dyDescent="0.2">
      <c r="D108" s="259"/>
      <c r="E108" s="255"/>
    </row>
    <row r="109" spans="4:5" x14ac:dyDescent="0.2">
      <c r="D109" s="259"/>
      <c r="E109" s="255"/>
    </row>
    <row r="110" spans="4:5" x14ac:dyDescent="0.2">
      <c r="D110" s="259"/>
      <c r="E110" s="255"/>
    </row>
    <row r="111" spans="4:5" x14ac:dyDescent="0.2">
      <c r="D111" s="259"/>
      <c r="E111" s="255"/>
    </row>
    <row r="112" spans="4:5" x14ac:dyDescent="0.2">
      <c r="D112" s="259"/>
      <c r="E112" s="255"/>
    </row>
    <row r="113" spans="4:5" x14ac:dyDescent="0.2">
      <c r="D113" s="259"/>
      <c r="E113" s="255"/>
    </row>
    <row r="114" spans="4:5" x14ac:dyDescent="0.2">
      <c r="D114" s="259"/>
      <c r="E114" s="255"/>
    </row>
    <row r="115" spans="4:5" x14ac:dyDescent="0.2">
      <c r="D115" s="259"/>
      <c r="E115" s="255"/>
    </row>
    <row r="116" spans="4:5" x14ac:dyDescent="0.2">
      <c r="D116" s="259"/>
      <c r="E116" s="255"/>
    </row>
    <row r="117" spans="4:5" x14ac:dyDescent="0.2">
      <c r="D117" s="259"/>
      <c r="E117" s="255"/>
    </row>
    <row r="118" spans="4:5" x14ac:dyDescent="0.2">
      <c r="D118" s="259"/>
      <c r="E118" s="255"/>
    </row>
    <row r="119" spans="4:5" x14ac:dyDescent="0.2">
      <c r="D119" s="259"/>
      <c r="E119" s="255"/>
    </row>
    <row r="120" spans="4:5" x14ac:dyDescent="0.2">
      <c r="D120" s="259"/>
      <c r="E120" s="255"/>
    </row>
  </sheetData>
  <customSheetViews>
    <customSheetView guid="{4DC146C0-4C32-4BEE-895C-813286D3318F}" scale="85">
      <selection activeCell="G6" sqref="G6"/>
    </customSheetView>
  </customSheetViews>
  <mergeCells count="31">
    <mergeCell ref="A2:A14"/>
    <mergeCell ref="B2:B4"/>
    <mergeCell ref="C2:C4"/>
    <mergeCell ref="B5:B9"/>
    <mergeCell ref="C5:C9"/>
    <mergeCell ref="B10:B12"/>
    <mergeCell ref="C10:C12"/>
    <mergeCell ref="B13:B14"/>
    <mergeCell ref="C13:C14"/>
    <mergeCell ref="A15:A32"/>
    <mergeCell ref="B15:B19"/>
    <mergeCell ref="C15:C19"/>
    <mergeCell ref="B20:B24"/>
    <mergeCell ref="C20:C24"/>
    <mergeCell ref="B25:B27"/>
    <mergeCell ref="C25:C27"/>
    <mergeCell ref="B28:B32"/>
    <mergeCell ref="C28:C32"/>
    <mergeCell ref="A33:A45"/>
    <mergeCell ref="B33:B37"/>
    <mergeCell ref="C33:C37"/>
    <mergeCell ref="B38:B41"/>
    <mergeCell ref="C38:C41"/>
    <mergeCell ref="B42:B45"/>
    <mergeCell ref="C42:C45"/>
    <mergeCell ref="A46:A48"/>
    <mergeCell ref="B46:B48"/>
    <mergeCell ref="C46:C48"/>
    <mergeCell ref="A49:A52"/>
    <mergeCell ref="B49:B52"/>
    <mergeCell ref="C49:C52"/>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F27B1-B37A-40E8-9909-1BCA0ED1BD41}">
  <dimension ref="A1:D154"/>
  <sheetViews>
    <sheetView topLeftCell="A34" workbookViewId="0">
      <selection activeCell="C131" sqref="C131"/>
    </sheetView>
  </sheetViews>
  <sheetFormatPr baseColWidth="10" defaultColWidth="8.6640625" defaultRowHeight="15" x14ac:dyDescent="0.2"/>
  <cols>
    <col min="1" max="1" width="46.1640625" customWidth="1"/>
    <col min="2" max="2" width="14.33203125" bestFit="1" customWidth="1"/>
    <col min="3" max="3" width="35.5" bestFit="1" customWidth="1"/>
    <col min="4" max="4" width="62.33203125" bestFit="1" customWidth="1"/>
  </cols>
  <sheetData>
    <row r="1" spans="1:1" x14ac:dyDescent="0.2">
      <c r="A1" s="304" t="s">
        <v>3377</v>
      </c>
    </row>
    <row r="2" spans="1:1" x14ac:dyDescent="0.2">
      <c r="A2" s="305"/>
    </row>
    <row r="3" spans="1:1" x14ac:dyDescent="0.2">
      <c r="A3" s="304" t="s">
        <v>3378</v>
      </c>
    </row>
    <row r="4" spans="1:1" x14ac:dyDescent="0.2">
      <c r="A4" s="305"/>
    </row>
    <row r="5" spans="1:1" x14ac:dyDescent="0.2">
      <c r="A5" s="305" t="s">
        <v>3379</v>
      </c>
    </row>
    <row r="6" spans="1:1" x14ac:dyDescent="0.2">
      <c r="A6" s="305" t="s">
        <v>3380</v>
      </c>
    </row>
    <row r="7" spans="1:1" x14ac:dyDescent="0.2">
      <c r="A7" s="305" t="s">
        <v>3381</v>
      </c>
    </row>
    <row r="8" spans="1:1" x14ac:dyDescent="0.2">
      <c r="A8" s="305"/>
    </row>
    <row r="9" spans="1:1" x14ac:dyDescent="0.2">
      <c r="A9" s="305"/>
    </row>
    <row r="10" spans="1:1" x14ac:dyDescent="0.2">
      <c r="A10" s="305" t="s">
        <v>3382</v>
      </c>
    </row>
    <row r="11" spans="1:1" x14ac:dyDescent="0.2">
      <c r="A11" s="305" t="s">
        <v>3383</v>
      </c>
    </row>
    <row r="12" spans="1:1" x14ac:dyDescent="0.2">
      <c r="A12" s="305" t="s">
        <v>3384</v>
      </c>
    </row>
    <row r="13" spans="1:1" x14ac:dyDescent="0.2">
      <c r="A13" s="306" t="s">
        <v>3385</v>
      </c>
    </row>
    <row r="14" spans="1:1" x14ac:dyDescent="0.2">
      <c r="A14" s="305"/>
    </row>
    <row r="15" spans="1:1" x14ac:dyDescent="0.2">
      <c r="A15" s="304" t="s">
        <v>3386</v>
      </c>
    </row>
    <row r="16" spans="1:1" x14ac:dyDescent="0.2">
      <c r="A16" s="305" t="s">
        <v>3387</v>
      </c>
    </row>
    <row r="17" spans="1:1" x14ac:dyDescent="0.2">
      <c r="A17" s="305"/>
    </row>
    <row r="18" spans="1:1" x14ac:dyDescent="0.2">
      <c r="A18" s="305"/>
    </row>
    <row r="19" spans="1:1" x14ac:dyDescent="0.2">
      <c r="A19" s="305"/>
    </row>
    <row r="20" spans="1:1" x14ac:dyDescent="0.2">
      <c r="A20" s="305" t="s">
        <v>3382</v>
      </c>
    </row>
    <row r="21" spans="1:1" x14ac:dyDescent="0.2">
      <c r="A21" s="304" t="s">
        <v>3388</v>
      </c>
    </row>
    <row r="22" spans="1:1" x14ac:dyDescent="0.2">
      <c r="A22" s="305"/>
    </row>
    <row r="23" spans="1:1" x14ac:dyDescent="0.2">
      <c r="A23" s="305" t="s">
        <v>3389</v>
      </c>
    </row>
    <row r="24" spans="1:1" ht="17" x14ac:dyDescent="0.2">
      <c r="A24" s="305" t="s">
        <v>3390</v>
      </c>
    </row>
    <row r="25" spans="1:1" x14ac:dyDescent="0.2">
      <c r="A25" s="305"/>
    </row>
    <row r="26" spans="1:1" ht="17" x14ac:dyDescent="0.2">
      <c r="A26" s="305" t="s">
        <v>3391</v>
      </c>
    </row>
    <row r="27" spans="1:1" x14ac:dyDescent="0.2">
      <c r="A27" s="305"/>
    </row>
    <row r="28" spans="1:1" x14ac:dyDescent="0.2">
      <c r="A28" s="305" t="s">
        <v>3392</v>
      </c>
    </row>
    <row r="29" spans="1:1" x14ac:dyDescent="0.2">
      <c r="A29" s="305" t="s">
        <v>3393</v>
      </c>
    </row>
    <row r="32" spans="1:1" x14ac:dyDescent="0.2">
      <c r="A32" s="307" t="s">
        <v>3394</v>
      </c>
    </row>
    <row r="34" spans="1:1" x14ac:dyDescent="0.2">
      <c r="A34" s="1" t="s">
        <v>3378</v>
      </c>
    </row>
    <row r="35" spans="1:1" x14ac:dyDescent="0.2">
      <c r="A35" s="308" t="s">
        <v>3395</v>
      </c>
    </row>
    <row r="40" spans="1:1" x14ac:dyDescent="0.2">
      <c r="A40" s="305" t="s">
        <v>3382</v>
      </c>
    </row>
    <row r="41" spans="1:1" x14ac:dyDescent="0.2">
      <c r="A41" s="305" t="s">
        <v>3396</v>
      </c>
    </row>
    <row r="42" spans="1:1" x14ac:dyDescent="0.2">
      <c r="A42" s="305" t="s">
        <v>3397</v>
      </c>
    </row>
    <row r="43" spans="1:1" x14ac:dyDescent="0.2">
      <c r="A43" s="305" t="s">
        <v>3398</v>
      </c>
    </row>
    <row r="44" spans="1:1" ht="17" x14ac:dyDescent="0.2">
      <c r="A44" s="305" t="s">
        <v>3399</v>
      </c>
    </row>
    <row r="45" spans="1:1" x14ac:dyDescent="0.2">
      <c r="A45" s="305" t="s">
        <v>3400</v>
      </c>
    </row>
    <row r="46" spans="1:1" x14ac:dyDescent="0.2">
      <c r="A46" s="305" t="s">
        <v>3401</v>
      </c>
    </row>
    <row r="47" spans="1:1" x14ac:dyDescent="0.2">
      <c r="A47" s="305" t="s">
        <v>3402</v>
      </c>
    </row>
    <row r="48" spans="1:1" x14ac:dyDescent="0.2">
      <c r="A48" s="308" t="s">
        <v>3403</v>
      </c>
    </row>
    <row r="49" spans="1:1" x14ac:dyDescent="0.2">
      <c r="A49" s="309"/>
    </row>
    <row r="50" spans="1:1" x14ac:dyDescent="0.2">
      <c r="A50" s="304" t="s">
        <v>3404</v>
      </c>
    </row>
    <row r="51" spans="1:1" x14ac:dyDescent="0.2">
      <c r="A51" s="305" t="s">
        <v>3405</v>
      </c>
    </row>
    <row r="56" spans="1:1" x14ac:dyDescent="0.2">
      <c r="A56" s="305" t="s">
        <v>3406</v>
      </c>
    </row>
    <row r="57" spans="1:1" x14ac:dyDescent="0.2">
      <c r="A57" s="305" t="s">
        <v>3407</v>
      </c>
    </row>
    <row r="58" spans="1:1" x14ac:dyDescent="0.2">
      <c r="A58" s="305" t="s">
        <v>3408</v>
      </c>
    </row>
    <row r="59" spans="1:1" ht="17" x14ac:dyDescent="0.2">
      <c r="A59" s="305" t="s">
        <v>3409</v>
      </c>
    </row>
    <row r="63" spans="1:1" x14ac:dyDescent="0.2">
      <c r="A63" s="305" t="s">
        <v>3382</v>
      </c>
    </row>
    <row r="64" spans="1:1" x14ac:dyDescent="0.2">
      <c r="A64" s="305" t="s">
        <v>3388</v>
      </c>
    </row>
    <row r="65" spans="1:1" x14ac:dyDescent="0.2">
      <c r="A65" s="305" t="s">
        <v>3389</v>
      </c>
    </row>
    <row r="66" spans="1:1" x14ac:dyDescent="0.2">
      <c r="A66" s="305" t="s">
        <v>3410</v>
      </c>
    </row>
    <row r="68" spans="1:1" x14ac:dyDescent="0.2">
      <c r="A68" s="304" t="s">
        <v>3411</v>
      </c>
    </row>
    <row r="69" spans="1:1" x14ac:dyDescent="0.2">
      <c r="A69" s="309"/>
    </row>
    <row r="70" spans="1:1" x14ac:dyDescent="0.2">
      <c r="A70" s="310" t="s">
        <v>3412</v>
      </c>
    </row>
    <row r="71" spans="1:1" x14ac:dyDescent="0.2">
      <c r="A71" s="308" t="s">
        <v>3413</v>
      </c>
    </row>
    <row r="72" spans="1:1" x14ac:dyDescent="0.2">
      <c r="A72" s="305" t="s">
        <v>3414</v>
      </c>
    </row>
    <row r="73" spans="1:1" x14ac:dyDescent="0.2">
      <c r="A73" s="309"/>
    </row>
    <row r="74" spans="1:1" x14ac:dyDescent="0.2">
      <c r="A74" s="309"/>
    </row>
    <row r="75" spans="1:1" x14ac:dyDescent="0.2">
      <c r="A75" s="309"/>
    </row>
    <row r="76" spans="1:1" x14ac:dyDescent="0.2">
      <c r="A76" s="305" t="s">
        <v>3382</v>
      </c>
    </row>
    <row r="77" spans="1:1" x14ac:dyDescent="0.2">
      <c r="A77" s="305" t="s">
        <v>3396</v>
      </c>
    </row>
    <row r="78" spans="1:1" x14ac:dyDescent="0.2">
      <c r="A78" s="305" t="s">
        <v>3415</v>
      </c>
    </row>
    <row r="79" spans="1:1" x14ac:dyDescent="0.2">
      <c r="A79" s="305" t="s">
        <v>3385</v>
      </c>
    </row>
    <row r="80" spans="1:1" x14ac:dyDescent="0.2">
      <c r="A80" s="309"/>
    </row>
    <row r="81" spans="1:1" x14ac:dyDescent="0.2">
      <c r="A81" s="304" t="s">
        <v>3404</v>
      </c>
    </row>
    <row r="82" spans="1:1" x14ac:dyDescent="0.2">
      <c r="A82" s="309"/>
    </row>
    <row r="83" spans="1:1" x14ac:dyDescent="0.2">
      <c r="A83" s="304" t="s">
        <v>3404</v>
      </c>
    </row>
    <row r="84" spans="1:1" x14ac:dyDescent="0.2">
      <c r="A84" s="305" t="s">
        <v>3405</v>
      </c>
    </row>
    <row r="85" spans="1:1" x14ac:dyDescent="0.2">
      <c r="A85" s="309"/>
    </row>
    <row r="86" spans="1:1" x14ac:dyDescent="0.2">
      <c r="A86" s="309"/>
    </row>
    <row r="87" spans="1:1" x14ac:dyDescent="0.2">
      <c r="A87" s="309"/>
    </row>
    <row r="88" spans="1:1" x14ac:dyDescent="0.2">
      <c r="A88" s="305" t="s">
        <v>3406</v>
      </c>
    </row>
    <row r="89" spans="1:1" x14ac:dyDescent="0.2">
      <c r="A89" s="305" t="s">
        <v>3416</v>
      </c>
    </row>
    <row r="90" spans="1:1" x14ac:dyDescent="0.2">
      <c r="A90" s="305" t="s">
        <v>3417</v>
      </c>
    </row>
    <row r="91" spans="1:1" ht="17" x14ac:dyDescent="0.2">
      <c r="A91" s="305" t="s">
        <v>3409</v>
      </c>
    </row>
    <row r="92" spans="1:1" x14ac:dyDescent="0.2">
      <c r="A92" s="309"/>
    </row>
    <row r="93" spans="1:1" x14ac:dyDescent="0.2">
      <c r="A93" s="309"/>
    </row>
    <row r="94" spans="1:1" x14ac:dyDescent="0.2">
      <c r="A94" s="305" t="s">
        <v>3382</v>
      </c>
    </row>
    <row r="95" spans="1:1" x14ac:dyDescent="0.2">
      <c r="A95" s="305" t="s">
        <v>3388</v>
      </c>
    </row>
    <row r="96" spans="1:1" x14ac:dyDescent="0.2">
      <c r="A96" s="305" t="s">
        <v>3389</v>
      </c>
    </row>
    <row r="97" spans="1:4" x14ac:dyDescent="0.2">
      <c r="A97" s="305" t="s">
        <v>3418</v>
      </c>
    </row>
    <row r="100" spans="1:4" x14ac:dyDescent="0.2">
      <c r="A100" s="304" t="s">
        <v>3419</v>
      </c>
      <c r="B100" s="305"/>
      <c r="C100" s="305"/>
      <c r="D100" s="305"/>
    </row>
    <row r="101" spans="1:4" x14ac:dyDescent="0.2">
      <c r="A101" s="305"/>
      <c r="B101" s="305"/>
      <c r="C101" s="305"/>
      <c r="D101" s="305"/>
    </row>
    <row r="102" spans="1:4" x14ac:dyDescent="0.2">
      <c r="A102" s="304" t="s">
        <v>3420</v>
      </c>
      <c r="B102" s="305"/>
      <c r="C102" s="305"/>
      <c r="D102" s="305"/>
    </row>
    <row r="103" spans="1:4" x14ac:dyDescent="0.2">
      <c r="A103" s="305" t="s">
        <v>3421</v>
      </c>
      <c r="B103" s="305"/>
      <c r="C103" s="305"/>
      <c r="D103" s="305"/>
    </row>
    <row r="104" spans="1:4" x14ac:dyDescent="0.2">
      <c r="A104" s="305" t="s">
        <v>3422</v>
      </c>
      <c r="B104" s="305"/>
      <c r="C104" s="305"/>
      <c r="D104" s="305"/>
    </row>
    <row r="105" spans="1:4" x14ac:dyDescent="0.2">
      <c r="A105" s="305" t="s">
        <v>3423</v>
      </c>
      <c r="B105" s="305"/>
      <c r="C105" s="305"/>
      <c r="D105" s="305"/>
    </row>
    <row r="106" spans="1:4" x14ac:dyDescent="0.2">
      <c r="A106" s="305"/>
      <c r="B106" s="305"/>
      <c r="C106" s="305"/>
      <c r="D106" s="305"/>
    </row>
    <row r="107" spans="1:4" x14ac:dyDescent="0.2">
      <c r="A107" s="305"/>
      <c r="B107" s="305"/>
      <c r="C107" s="305"/>
      <c r="D107" s="305"/>
    </row>
    <row r="108" spans="1:4" x14ac:dyDescent="0.2">
      <c r="A108" s="305"/>
      <c r="B108" s="305"/>
      <c r="C108" s="305"/>
      <c r="D108" s="305"/>
    </row>
    <row r="109" spans="1:4" ht="16" x14ac:dyDescent="0.2">
      <c r="A109" s="259" t="s">
        <v>3382</v>
      </c>
      <c r="B109" s="305"/>
      <c r="C109" s="305"/>
      <c r="D109" s="305"/>
    </row>
    <row r="110" spans="1:4" ht="16" x14ac:dyDescent="0.2">
      <c r="A110" s="259" t="s">
        <v>3424</v>
      </c>
      <c r="B110" s="311">
        <f>D121</f>
        <v>683000</v>
      </c>
      <c r="C110" s="305" t="s">
        <v>3425</v>
      </c>
      <c r="D110" s="305" t="s">
        <v>3426</v>
      </c>
    </row>
    <row r="111" spans="1:4" x14ac:dyDescent="0.2">
      <c r="A111" s="305"/>
      <c r="B111" s="305"/>
      <c r="C111" s="305" t="s">
        <v>3427</v>
      </c>
      <c r="D111" s="312">
        <v>25000</v>
      </c>
    </row>
    <row r="112" spans="1:4" x14ac:dyDescent="0.2">
      <c r="A112" s="305"/>
      <c r="B112" s="305"/>
      <c r="C112" s="305" t="s">
        <v>3428</v>
      </c>
      <c r="D112" s="312">
        <v>17000</v>
      </c>
    </row>
    <row r="113" spans="1:4" x14ac:dyDescent="0.2">
      <c r="A113" s="305"/>
      <c r="B113" s="305"/>
      <c r="C113" s="305" t="s">
        <v>3429</v>
      </c>
      <c r="D113" s="312">
        <v>21000</v>
      </c>
    </row>
    <row r="114" spans="1:4" x14ac:dyDescent="0.2">
      <c r="A114" s="305"/>
      <c r="B114" s="305"/>
      <c r="C114" s="305" t="s">
        <v>3430</v>
      </c>
      <c r="D114" s="312">
        <v>52000</v>
      </c>
    </row>
    <row r="115" spans="1:4" x14ac:dyDescent="0.2">
      <c r="A115" s="305"/>
      <c r="B115" s="305"/>
      <c r="C115" s="305" t="s">
        <v>3431</v>
      </c>
      <c r="D115" s="312">
        <v>31000</v>
      </c>
    </row>
    <row r="116" spans="1:4" x14ac:dyDescent="0.2">
      <c r="A116" s="305"/>
      <c r="B116" s="305"/>
      <c r="C116" s="305" t="s">
        <v>3432</v>
      </c>
      <c r="D116" s="312">
        <v>186000</v>
      </c>
    </row>
    <row r="117" spans="1:4" x14ac:dyDescent="0.2">
      <c r="A117" s="305"/>
      <c r="B117" s="305"/>
      <c r="C117" s="305" t="s">
        <v>3433</v>
      </c>
      <c r="D117" s="312">
        <v>186000</v>
      </c>
    </row>
    <row r="118" spans="1:4" x14ac:dyDescent="0.2">
      <c r="A118" s="305"/>
      <c r="B118" s="305"/>
      <c r="C118" s="305" t="s">
        <v>3434</v>
      </c>
      <c r="D118" s="312">
        <v>15000</v>
      </c>
    </row>
    <row r="119" spans="1:4" x14ac:dyDescent="0.2">
      <c r="A119" s="305"/>
      <c r="B119" s="305"/>
      <c r="C119" s="305" t="s">
        <v>3435</v>
      </c>
      <c r="D119" s="312">
        <v>150000</v>
      </c>
    </row>
    <row r="120" spans="1:4" x14ac:dyDescent="0.2">
      <c r="A120" s="305"/>
      <c r="B120" s="305"/>
      <c r="C120" s="305" t="s">
        <v>3436</v>
      </c>
      <c r="D120" s="312">
        <v>396000</v>
      </c>
    </row>
    <row r="121" spans="1:4" x14ac:dyDescent="0.2">
      <c r="A121" s="305"/>
      <c r="B121" s="305"/>
      <c r="C121" s="304" t="s">
        <v>3437</v>
      </c>
      <c r="D121" s="311">
        <f>SUM(D111:D119)</f>
        <v>683000</v>
      </c>
    </row>
    <row r="122" spans="1:4" x14ac:dyDescent="0.2">
      <c r="A122" s="305"/>
      <c r="B122" s="305"/>
      <c r="C122" s="305"/>
      <c r="D122" s="305"/>
    </row>
    <row r="123" spans="1:4" ht="64" x14ac:dyDescent="0.2">
      <c r="A123" s="259" t="s">
        <v>3438</v>
      </c>
      <c r="B123" s="305"/>
      <c r="C123" s="305"/>
      <c r="D123" s="305"/>
    </row>
    <row r="124" spans="1:4" x14ac:dyDescent="0.2">
      <c r="A124" s="305"/>
      <c r="B124" s="305"/>
      <c r="C124" s="305"/>
      <c r="D124" s="305"/>
    </row>
    <row r="125" spans="1:4" x14ac:dyDescent="0.2">
      <c r="A125" s="304" t="s">
        <v>3439</v>
      </c>
      <c r="B125" s="305"/>
      <c r="C125" s="305"/>
      <c r="D125" s="305"/>
    </row>
    <row r="126" spans="1:4" x14ac:dyDescent="0.2">
      <c r="A126" s="305" t="s">
        <v>3440</v>
      </c>
      <c r="B126" s="305"/>
      <c r="C126" s="305"/>
      <c r="D126" s="305"/>
    </row>
    <row r="127" spans="1:4" x14ac:dyDescent="0.2">
      <c r="A127" s="305" t="s">
        <v>3441</v>
      </c>
      <c r="B127" s="305"/>
      <c r="C127" s="305"/>
      <c r="D127" s="305"/>
    </row>
    <row r="128" spans="1:4" x14ac:dyDescent="0.2">
      <c r="A128" s="305"/>
      <c r="B128" s="305"/>
      <c r="C128" s="305"/>
      <c r="D128" s="305"/>
    </row>
    <row r="129" spans="1:4" x14ac:dyDescent="0.2">
      <c r="A129" s="305"/>
      <c r="B129" s="305"/>
      <c r="C129" s="305"/>
      <c r="D129" s="305"/>
    </row>
    <row r="130" spans="1:4" x14ac:dyDescent="0.2">
      <c r="A130" s="305"/>
      <c r="B130" s="305"/>
      <c r="C130" s="305"/>
      <c r="D130" s="305"/>
    </row>
    <row r="131" spans="1:4" x14ac:dyDescent="0.2">
      <c r="A131" s="305" t="s">
        <v>3442</v>
      </c>
      <c r="B131" s="313">
        <f>(B132*B133)*B134</f>
        <v>4098000</v>
      </c>
      <c r="C131" s="305"/>
      <c r="D131" s="305"/>
    </row>
    <row r="132" spans="1:4" x14ac:dyDescent="0.2">
      <c r="A132" s="305" t="s">
        <v>3443</v>
      </c>
      <c r="B132" s="305">
        <v>3</v>
      </c>
      <c r="C132" s="305"/>
      <c r="D132" s="305"/>
    </row>
    <row r="133" spans="1:4" x14ac:dyDescent="0.2">
      <c r="A133" s="305" t="s">
        <v>3444</v>
      </c>
      <c r="B133" s="305">
        <v>2</v>
      </c>
      <c r="C133" s="305"/>
      <c r="D133" s="305"/>
    </row>
    <row r="134" spans="1:4" x14ac:dyDescent="0.2">
      <c r="A134" s="305" t="s">
        <v>3445</v>
      </c>
      <c r="B134" s="311">
        <f>B110</f>
        <v>683000</v>
      </c>
      <c r="C134" s="305"/>
      <c r="D134" s="305"/>
    </row>
    <row r="135" spans="1:4" x14ac:dyDescent="0.2">
      <c r="A135" s="305"/>
      <c r="B135" s="305"/>
      <c r="C135" s="305"/>
      <c r="D135" s="305"/>
    </row>
    <row r="136" spans="1:4" x14ac:dyDescent="0.2">
      <c r="A136" s="1" t="s">
        <v>3446</v>
      </c>
      <c r="B136" s="305"/>
      <c r="C136" s="305"/>
      <c r="D136" s="305"/>
    </row>
    <row r="137" spans="1:4" x14ac:dyDescent="0.2">
      <c r="A137" t="s">
        <v>3378</v>
      </c>
      <c r="B137" s="305"/>
      <c r="C137" s="305"/>
      <c r="D137" s="305"/>
    </row>
    <row r="138" spans="1:4" x14ac:dyDescent="0.2">
      <c r="A138" t="s">
        <v>3447</v>
      </c>
    </row>
    <row r="139" spans="1:4" ht="17" x14ac:dyDescent="0.2">
      <c r="A139" s="314" t="s">
        <v>3448</v>
      </c>
    </row>
    <row r="141" spans="1:4" ht="16" x14ac:dyDescent="0.2">
      <c r="A141" s="315" t="s">
        <v>3382</v>
      </c>
    </row>
    <row r="142" spans="1:4" ht="16" x14ac:dyDescent="0.2">
      <c r="A142" s="315" t="s">
        <v>3424</v>
      </c>
    </row>
    <row r="143" spans="1:4" ht="51" x14ac:dyDescent="0.2">
      <c r="A143" s="314" t="s">
        <v>3449</v>
      </c>
    </row>
    <row r="150" spans="1:1" ht="16" x14ac:dyDescent="0.2">
      <c r="A150" s="316" t="s">
        <v>3439</v>
      </c>
    </row>
    <row r="152" spans="1:1" ht="16" x14ac:dyDescent="0.2">
      <c r="A152" s="315" t="s">
        <v>3450</v>
      </c>
    </row>
    <row r="153" spans="1:1" ht="19" x14ac:dyDescent="0.2">
      <c r="A153" s="314" t="s">
        <v>3451</v>
      </c>
    </row>
    <row r="154" spans="1:1" ht="16" x14ac:dyDescent="0.2">
      <c r="A154" s="315" t="s">
        <v>3452</v>
      </c>
    </row>
  </sheetData>
  <sheetProtection algorithmName="SHA-512" hashValue="UyCnwp1n+ts//5w+bM1FjwO/5yGTh3EgTBXrww2cjoiti7zMmcZBCTEMOFwhX2yWLMaOqXoqLVUsIIyKRJmyRQ==" saltValue="Z60/2pwxvSzE4SGn+O+Hug==" spinCount="100000" sheet="1" objects="1" scenarios="1"/>
  <hyperlinks>
    <hyperlink ref="A13" location="_ftn1" display="_ftn1" xr:uid="{ECBF7C64-F2DD-4E2F-9D98-BCA9D08556F2}"/>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
  <sheetViews>
    <sheetView workbookViewId="0"/>
  </sheetViews>
  <sheetFormatPr baseColWidth="10" defaultColWidth="11.5" defaultRowHeight="15" x14ac:dyDescent="0.2"/>
  <sheetData/>
  <customSheetViews>
    <customSheetView guid="{4DC146C0-4C32-4BEE-895C-813286D3318F}" state="veryHidden"/>
  </customSheetView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B40"/>
  <sheetViews>
    <sheetView view="pageBreakPreview" zoomScaleNormal="100" zoomScaleSheetLayoutView="100" workbookViewId="0">
      <selection activeCell="B33" sqref="B33"/>
    </sheetView>
  </sheetViews>
  <sheetFormatPr baseColWidth="10" defaultColWidth="11.5" defaultRowHeight="15" x14ac:dyDescent="0.2"/>
  <cols>
    <col min="1" max="1" width="39.1640625" customWidth="1"/>
    <col min="2" max="2" width="81.1640625" customWidth="1"/>
  </cols>
  <sheetData>
    <row r="2" spans="1:2" s="217" customFormat="1" ht="13" x14ac:dyDescent="0.15">
      <c r="A2" s="357" t="s">
        <v>2996</v>
      </c>
      <c r="B2" s="357"/>
    </row>
    <row r="3" spans="1:2" s="217" customFormat="1" ht="13" x14ac:dyDescent="0.15">
      <c r="A3" s="223" t="s">
        <v>2997</v>
      </c>
      <c r="B3" s="224" t="s">
        <v>2994</v>
      </c>
    </row>
    <row r="4" spans="1:2" s="217" customFormat="1" ht="14" x14ac:dyDescent="0.15">
      <c r="A4" s="225" t="s">
        <v>1</v>
      </c>
      <c r="B4" s="226" t="s">
        <v>2998</v>
      </c>
    </row>
    <row r="5" spans="1:2" s="217" customFormat="1" ht="14" x14ac:dyDescent="0.15">
      <c r="A5" s="225" t="s">
        <v>2</v>
      </c>
      <c r="B5" s="226" t="s">
        <v>2999</v>
      </c>
    </row>
    <row r="6" spans="1:2" s="217" customFormat="1" ht="14" x14ac:dyDescent="0.15">
      <c r="A6" s="225" t="s">
        <v>3</v>
      </c>
      <c r="B6" s="226" t="s">
        <v>3000</v>
      </c>
    </row>
    <row r="7" spans="1:2" s="217" customFormat="1" ht="14" x14ac:dyDescent="0.15">
      <c r="A7" s="225" t="s">
        <v>4</v>
      </c>
      <c r="B7" s="226" t="s">
        <v>3001</v>
      </c>
    </row>
    <row r="8" spans="1:2" s="217" customFormat="1" ht="56" x14ac:dyDescent="0.15">
      <c r="A8" s="225" t="s">
        <v>5</v>
      </c>
      <c r="B8" s="226" t="s">
        <v>3002</v>
      </c>
    </row>
    <row r="9" spans="1:2" s="217" customFormat="1" ht="14" x14ac:dyDescent="0.15">
      <c r="A9" s="225" t="s">
        <v>6</v>
      </c>
      <c r="B9" s="238"/>
    </row>
    <row r="10" spans="1:2" s="217" customFormat="1" ht="14" x14ac:dyDescent="0.15">
      <c r="A10" s="225" t="s">
        <v>10</v>
      </c>
      <c r="B10" s="238"/>
    </row>
    <row r="11" spans="1:2" s="217" customFormat="1" ht="14" x14ac:dyDescent="0.15">
      <c r="A11" s="225" t="s">
        <v>11</v>
      </c>
      <c r="B11" s="238"/>
    </row>
    <row r="12" spans="1:2" s="217" customFormat="1" ht="14" x14ac:dyDescent="0.15">
      <c r="A12" s="225" t="s">
        <v>12</v>
      </c>
      <c r="B12" s="238"/>
    </row>
    <row r="13" spans="1:2" s="217" customFormat="1" ht="28" x14ac:dyDescent="0.15">
      <c r="A13" s="225" t="s">
        <v>17</v>
      </c>
      <c r="B13" s="226" t="s">
        <v>3003</v>
      </c>
    </row>
    <row r="14" spans="1:2" s="217" customFormat="1" ht="14" x14ac:dyDescent="0.15">
      <c r="A14" s="225" t="s">
        <v>13</v>
      </c>
      <c r="B14" s="226" t="s">
        <v>3004</v>
      </c>
    </row>
    <row r="15" spans="1:2" s="217" customFormat="1" ht="14" x14ac:dyDescent="0.15">
      <c r="A15" s="225" t="s">
        <v>14</v>
      </c>
      <c r="B15" s="226" t="s">
        <v>3005</v>
      </c>
    </row>
    <row r="16" spans="1:2" s="217" customFormat="1" ht="14" x14ac:dyDescent="0.15">
      <c r="A16" s="225" t="s">
        <v>40</v>
      </c>
      <c r="B16" s="226" t="s">
        <v>3006</v>
      </c>
    </row>
    <row r="17" spans="1:2" s="217" customFormat="1" ht="13" x14ac:dyDescent="0.15">
      <c r="A17" s="227" t="s">
        <v>3007</v>
      </c>
      <c r="B17" s="224" t="s">
        <v>2994</v>
      </c>
    </row>
    <row r="18" spans="1:2" s="217" customFormat="1" ht="210" x14ac:dyDescent="0.15">
      <c r="A18" s="225" t="s">
        <v>3008</v>
      </c>
      <c r="B18" s="226" t="s">
        <v>3009</v>
      </c>
    </row>
    <row r="19" spans="1:2" s="217" customFormat="1" ht="182" x14ac:dyDescent="0.15">
      <c r="A19" s="225" t="s">
        <v>3010</v>
      </c>
      <c r="B19" s="226" t="s">
        <v>3011</v>
      </c>
    </row>
    <row r="20" spans="1:2" s="217" customFormat="1" ht="13" x14ac:dyDescent="0.15">
      <c r="A20" s="223" t="s">
        <v>3012</v>
      </c>
      <c r="B20" s="224" t="s">
        <v>2994</v>
      </c>
    </row>
    <row r="21" spans="1:2" s="217" customFormat="1" ht="14" x14ac:dyDescent="0.15">
      <c r="A21" s="225" t="s">
        <v>16</v>
      </c>
      <c r="B21" s="226" t="s">
        <v>3006</v>
      </c>
    </row>
    <row r="22" spans="1:2" s="217" customFormat="1" ht="28" x14ac:dyDescent="0.15">
      <c r="A22" s="225" t="s">
        <v>19</v>
      </c>
      <c r="B22" s="226" t="s">
        <v>3013</v>
      </c>
    </row>
    <row r="23" spans="1:2" s="217" customFormat="1" ht="14" x14ac:dyDescent="0.15">
      <c r="A23" s="225" t="s">
        <v>20</v>
      </c>
      <c r="B23" s="226" t="s">
        <v>3014</v>
      </c>
    </row>
    <row r="24" spans="1:2" s="217" customFormat="1" ht="28" x14ac:dyDescent="0.15">
      <c r="A24" s="225" t="s">
        <v>21</v>
      </c>
      <c r="B24" s="226" t="s">
        <v>3015</v>
      </c>
    </row>
    <row r="25" spans="1:2" s="217" customFormat="1" ht="28" x14ac:dyDescent="0.15">
      <c r="A25" s="225" t="s">
        <v>22</v>
      </c>
      <c r="B25" s="226" t="s">
        <v>52</v>
      </c>
    </row>
    <row r="26" spans="1:2" s="217" customFormat="1" ht="28" x14ac:dyDescent="0.15">
      <c r="A26" s="225" t="s">
        <v>23</v>
      </c>
      <c r="B26" s="252" t="s">
        <v>53</v>
      </c>
    </row>
    <row r="27" spans="1:2" s="217" customFormat="1" ht="28" x14ac:dyDescent="0.15">
      <c r="A27" s="225" t="s">
        <v>24</v>
      </c>
      <c r="B27" s="226" t="s">
        <v>3016</v>
      </c>
    </row>
    <row r="28" spans="1:2" s="217" customFormat="1" ht="14" x14ac:dyDescent="0.15">
      <c r="A28" s="225" t="s">
        <v>33</v>
      </c>
      <c r="B28" s="226" t="s">
        <v>57</v>
      </c>
    </row>
    <row r="29" spans="1:2" s="217" customFormat="1" ht="13" x14ac:dyDescent="0.15">
      <c r="A29" s="223" t="s">
        <v>3017</v>
      </c>
      <c r="B29" s="224" t="s">
        <v>2994</v>
      </c>
    </row>
    <row r="30" spans="1:2" s="217" customFormat="1" ht="196" x14ac:dyDescent="0.15">
      <c r="A30" s="225" t="s">
        <v>3018</v>
      </c>
      <c r="B30" s="226" t="s">
        <v>3019</v>
      </c>
    </row>
    <row r="31" spans="1:2" s="217" customFormat="1" ht="28" x14ac:dyDescent="0.15">
      <c r="A31" s="225" t="s">
        <v>3020</v>
      </c>
      <c r="B31" s="226" t="s">
        <v>3021</v>
      </c>
    </row>
    <row r="32" spans="1:2" s="217" customFormat="1" ht="13" x14ac:dyDescent="0.15">
      <c r="A32" s="223" t="s">
        <v>3022</v>
      </c>
      <c r="B32" s="224" t="s">
        <v>2994</v>
      </c>
    </row>
    <row r="33" spans="1:2" s="217" customFormat="1" ht="70" x14ac:dyDescent="0.15">
      <c r="A33" s="228" t="s">
        <v>3023</v>
      </c>
      <c r="B33" s="251" t="s">
        <v>3024</v>
      </c>
    </row>
    <row r="34" spans="1:2" s="217" customFormat="1" ht="13" x14ac:dyDescent="0.15"/>
    <row r="35" spans="1:2" s="217" customFormat="1" ht="13" x14ac:dyDescent="0.15"/>
    <row r="36" spans="1:2" s="217" customFormat="1" ht="13" x14ac:dyDescent="0.15"/>
    <row r="37" spans="1:2" s="217" customFormat="1" ht="13" x14ac:dyDescent="0.15"/>
    <row r="38" spans="1:2" s="217" customFormat="1" ht="13" x14ac:dyDescent="0.15"/>
    <row r="39" spans="1:2" s="217" customFormat="1" ht="13" x14ac:dyDescent="0.15"/>
    <row r="40" spans="1:2" s="217" customFormat="1" ht="13" x14ac:dyDescent="0.15"/>
  </sheetData>
  <sheetProtection algorithmName="SHA-512" hashValue="yRQnvV55Tl+Yc7FvHABUVjboerzHF4XzEVxOa1zLuRUmklLjsBAKWQ/8BHZlrIY6/8UPghLcDhbgq+aVmeqJ8Q==" saltValue="aXbF9adjPB+YIKKLo8MilQ==" spinCount="100000" sheet="1" objects="1" scenarios="1"/>
  <customSheetViews>
    <customSheetView guid="{4DC146C0-4C32-4BEE-895C-813286D3318F}" showPageBreaks="1" view="pageBreakPreview" topLeftCell="A28">
      <selection activeCell="B26" sqref="B26"/>
    </customSheetView>
  </customSheetViews>
  <mergeCells count="1">
    <mergeCell ref="A2:B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B2:F91"/>
  <sheetViews>
    <sheetView topLeftCell="A48" zoomScale="84" zoomScaleNormal="57" workbookViewId="0">
      <selection activeCell="D72" sqref="D72:D82"/>
    </sheetView>
  </sheetViews>
  <sheetFormatPr baseColWidth="10" defaultColWidth="11.5" defaultRowHeight="15" x14ac:dyDescent="0.2"/>
  <cols>
    <col min="1" max="1" width="4.5" style="229" customWidth="1"/>
    <col min="2" max="2" width="24.5" style="229" customWidth="1"/>
    <col min="3" max="3" width="42.6640625" style="229" customWidth="1"/>
    <col min="4" max="4" width="75.5" style="229" customWidth="1"/>
    <col min="5" max="5" width="72.5" style="229" customWidth="1"/>
    <col min="6" max="6" width="58.5" style="229" customWidth="1"/>
    <col min="7" max="16384" width="11.5" style="229"/>
  </cols>
  <sheetData>
    <row r="2" spans="2:6" x14ac:dyDescent="0.2">
      <c r="B2" s="8" t="s">
        <v>47</v>
      </c>
      <c r="C2" s="8" t="s">
        <v>48</v>
      </c>
      <c r="D2" s="8" t="s">
        <v>49</v>
      </c>
      <c r="E2" s="247" t="s">
        <v>3058</v>
      </c>
      <c r="F2" s="247" t="s">
        <v>3059</v>
      </c>
    </row>
    <row r="3" spans="2:6" ht="15" customHeight="1" x14ac:dyDescent="0.2">
      <c r="B3" s="360" t="s">
        <v>39</v>
      </c>
      <c r="C3" s="234" t="s">
        <v>35</v>
      </c>
      <c r="D3" s="360" t="s">
        <v>50</v>
      </c>
    </row>
    <row r="4" spans="2:6" x14ac:dyDescent="0.2">
      <c r="B4" s="361"/>
      <c r="C4" s="234" t="s">
        <v>36</v>
      </c>
      <c r="D4" s="361"/>
    </row>
    <row r="5" spans="2:6" x14ac:dyDescent="0.2">
      <c r="B5" s="361"/>
      <c r="C5" s="234" t="s">
        <v>37</v>
      </c>
      <c r="D5" s="361"/>
    </row>
    <row r="6" spans="2:6" x14ac:dyDescent="0.2">
      <c r="B6" s="361"/>
      <c r="C6" s="234" t="s">
        <v>38</v>
      </c>
      <c r="D6" s="361"/>
    </row>
    <row r="7" spans="2:6" x14ac:dyDescent="0.2">
      <c r="B7" s="361"/>
      <c r="C7" s="234" t="s">
        <v>44</v>
      </c>
      <c r="D7" s="361"/>
    </row>
    <row r="8" spans="2:6" x14ac:dyDescent="0.2">
      <c r="B8" s="362"/>
      <c r="C8" s="234" t="s">
        <v>3032</v>
      </c>
      <c r="D8" s="362"/>
    </row>
    <row r="9" spans="2:6" s="247" customFormat="1" ht="288" x14ac:dyDescent="0.2">
      <c r="B9" s="363" t="s">
        <v>45</v>
      </c>
      <c r="C9" s="246" t="s">
        <v>3060</v>
      </c>
      <c r="D9" s="250" t="s">
        <v>3061</v>
      </c>
      <c r="E9" s="248" t="s">
        <v>3062</v>
      </c>
      <c r="F9" s="248" t="s">
        <v>3063</v>
      </c>
    </row>
    <row r="10" spans="2:6" s="247" customFormat="1" ht="224" x14ac:dyDescent="0.2">
      <c r="B10" s="364"/>
      <c r="C10" s="246" t="s">
        <v>3064</v>
      </c>
      <c r="D10" s="250" t="s">
        <v>3065</v>
      </c>
      <c r="E10" s="248" t="s">
        <v>3066</v>
      </c>
      <c r="F10" s="248" t="s">
        <v>3067</v>
      </c>
    </row>
    <row r="11" spans="2:6" s="247" customFormat="1" ht="16" x14ac:dyDescent="0.2">
      <c r="B11" s="364"/>
      <c r="C11" s="246" t="s">
        <v>3068</v>
      </c>
      <c r="D11" s="250"/>
      <c r="E11" s="248"/>
      <c r="F11" s="248"/>
    </row>
    <row r="12" spans="2:6" s="247" customFormat="1" ht="272" x14ac:dyDescent="0.2">
      <c r="B12" s="364"/>
      <c r="C12" s="246" t="s">
        <v>3069</v>
      </c>
      <c r="D12" s="250" t="s">
        <v>3070</v>
      </c>
      <c r="E12" s="248" t="s">
        <v>3071</v>
      </c>
      <c r="F12" s="248" t="s">
        <v>3072</v>
      </c>
    </row>
    <row r="13" spans="2:6" s="247" customFormat="1" ht="80" x14ac:dyDescent="0.2">
      <c r="B13" s="364"/>
      <c r="C13" s="246" t="s">
        <v>3073</v>
      </c>
      <c r="D13" s="250" t="s">
        <v>3074</v>
      </c>
      <c r="E13" s="248" t="s">
        <v>3075</v>
      </c>
      <c r="F13" s="248" t="s">
        <v>3076</v>
      </c>
    </row>
    <row r="14" spans="2:6" s="247" customFormat="1" ht="128" x14ac:dyDescent="0.2">
      <c r="B14" s="364"/>
      <c r="C14" s="246" t="s">
        <v>3077</v>
      </c>
      <c r="D14" s="250" t="s">
        <v>3078</v>
      </c>
      <c r="E14" s="248" t="s">
        <v>3079</v>
      </c>
      <c r="F14" s="248" t="s">
        <v>3080</v>
      </c>
    </row>
    <row r="15" spans="2:6" s="247" customFormat="1" ht="80" x14ac:dyDescent="0.2">
      <c r="B15" s="364"/>
      <c r="C15" s="246" t="s">
        <v>3081</v>
      </c>
      <c r="D15" s="250" t="s">
        <v>3082</v>
      </c>
      <c r="E15" s="248" t="s">
        <v>3083</v>
      </c>
      <c r="F15" s="248" t="s">
        <v>3084</v>
      </c>
    </row>
    <row r="16" spans="2:6" s="247" customFormat="1" ht="64" x14ac:dyDescent="0.2">
      <c r="B16" s="364"/>
      <c r="C16" s="246" t="s">
        <v>3085</v>
      </c>
      <c r="D16" s="250" t="s">
        <v>3086</v>
      </c>
      <c r="E16" s="248" t="s">
        <v>3087</v>
      </c>
      <c r="F16" s="248" t="s">
        <v>3088</v>
      </c>
    </row>
    <row r="17" spans="2:6" s="247" customFormat="1" ht="128" x14ac:dyDescent="0.2">
      <c r="B17" s="364"/>
      <c r="C17" s="246" t="s">
        <v>3089</v>
      </c>
      <c r="D17" s="250" t="s">
        <v>3090</v>
      </c>
      <c r="E17" s="248" t="s">
        <v>3091</v>
      </c>
      <c r="F17" s="248" t="s">
        <v>3092</v>
      </c>
    </row>
    <row r="18" spans="2:6" s="247" customFormat="1" ht="80" x14ac:dyDescent="0.2">
      <c r="B18" s="364"/>
      <c r="C18" s="246" t="s">
        <v>3093</v>
      </c>
      <c r="D18" s="250" t="s">
        <v>3094</v>
      </c>
      <c r="E18" s="248" t="s">
        <v>3095</v>
      </c>
      <c r="F18" s="248" t="s">
        <v>3096</v>
      </c>
    </row>
    <row r="19" spans="2:6" s="247" customFormat="1" ht="80" x14ac:dyDescent="0.2">
      <c r="B19" s="364"/>
      <c r="C19" s="246" t="s">
        <v>3097</v>
      </c>
      <c r="D19" s="250" t="s">
        <v>3098</v>
      </c>
      <c r="E19" s="248" t="s">
        <v>3099</v>
      </c>
      <c r="F19" s="248" t="s">
        <v>3100</v>
      </c>
    </row>
    <row r="20" spans="2:6" s="247" customFormat="1" ht="112" x14ac:dyDescent="0.2">
      <c r="B20" s="364"/>
      <c r="C20" s="246" t="s">
        <v>3101</v>
      </c>
      <c r="D20" s="250" t="s">
        <v>3102</v>
      </c>
      <c r="E20" s="248" t="s">
        <v>3103</v>
      </c>
      <c r="F20" s="248" t="s">
        <v>3104</v>
      </c>
    </row>
    <row r="21" spans="2:6" s="247" customFormat="1" ht="112" x14ac:dyDescent="0.2">
      <c r="B21" s="364"/>
      <c r="C21" s="246" t="s">
        <v>3105</v>
      </c>
      <c r="D21" s="250" t="s">
        <v>3106</v>
      </c>
      <c r="E21" s="248" t="s">
        <v>3107</v>
      </c>
      <c r="F21" s="248" t="s">
        <v>3108</v>
      </c>
    </row>
    <row r="22" spans="2:6" s="247" customFormat="1" ht="32" x14ac:dyDescent="0.2">
      <c r="B22" s="364"/>
      <c r="C22" s="246" t="s">
        <v>3109</v>
      </c>
      <c r="D22" s="250" t="s">
        <v>3110</v>
      </c>
      <c r="E22" s="248" t="s">
        <v>3111</v>
      </c>
      <c r="F22" s="248" t="s">
        <v>3112</v>
      </c>
    </row>
    <row r="23" spans="2:6" s="247" customFormat="1" ht="64" x14ac:dyDescent="0.2">
      <c r="B23" s="364"/>
      <c r="C23" s="246" t="s">
        <v>3113</v>
      </c>
      <c r="D23" s="250" t="s">
        <v>3114</v>
      </c>
      <c r="E23" s="248" t="s">
        <v>3115</v>
      </c>
      <c r="F23" s="248" t="s">
        <v>3112</v>
      </c>
    </row>
    <row r="24" spans="2:6" s="247" customFormat="1" ht="64" x14ac:dyDescent="0.2">
      <c r="B24" s="364"/>
      <c r="C24" s="246" t="s">
        <v>3116</v>
      </c>
      <c r="D24" s="250" t="s">
        <v>3117</v>
      </c>
      <c r="E24" s="248" t="s">
        <v>3118</v>
      </c>
      <c r="F24" s="248" t="s">
        <v>3112</v>
      </c>
    </row>
    <row r="25" spans="2:6" s="247" customFormat="1" ht="80" x14ac:dyDescent="0.2">
      <c r="B25" s="364"/>
      <c r="C25" s="246" t="s">
        <v>3119</v>
      </c>
      <c r="D25" s="250" t="s">
        <v>3120</v>
      </c>
      <c r="E25" s="248" t="s">
        <v>3121</v>
      </c>
      <c r="F25" s="248" t="s">
        <v>3112</v>
      </c>
    </row>
    <row r="26" spans="2:6" s="247" customFormat="1" ht="160" x14ac:dyDescent="0.2">
      <c r="B26" s="364"/>
      <c r="C26" s="246" t="s">
        <v>3122</v>
      </c>
      <c r="D26" s="250" t="s">
        <v>3123</v>
      </c>
      <c r="E26" s="248" t="s">
        <v>3124</v>
      </c>
      <c r="F26" s="248" t="s">
        <v>3125</v>
      </c>
    </row>
    <row r="27" spans="2:6" s="247" customFormat="1" ht="176" x14ac:dyDescent="0.2">
      <c r="B27" s="364"/>
      <c r="C27" s="246" t="s">
        <v>3126</v>
      </c>
      <c r="D27" s="250" t="s">
        <v>3127</v>
      </c>
      <c r="E27" s="248" t="s">
        <v>3128</v>
      </c>
      <c r="F27" s="248" t="s">
        <v>3129</v>
      </c>
    </row>
    <row r="28" spans="2:6" s="247" customFormat="1" ht="144" x14ac:dyDescent="0.2">
      <c r="B28" s="364"/>
      <c r="C28" s="246" t="s">
        <v>3130</v>
      </c>
      <c r="D28" s="250" t="s">
        <v>3131</v>
      </c>
      <c r="E28" s="248" t="s">
        <v>3132</v>
      </c>
      <c r="F28" s="248" t="s">
        <v>3133</v>
      </c>
    </row>
    <row r="29" spans="2:6" s="247" customFormat="1" ht="80" x14ac:dyDescent="0.2">
      <c r="B29" s="364"/>
      <c r="C29" s="246" t="s">
        <v>3134</v>
      </c>
      <c r="D29" s="250" t="s">
        <v>3135</v>
      </c>
      <c r="E29" s="248" t="s">
        <v>3136</v>
      </c>
      <c r="F29" s="248" t="s">
        <v>3137</v>
      </c>
    </row>
    <row r="30" spans="2:6" s="247" customFormat="1" ht="96" x14ac:dyDescent="0.2">
      <c r="B30" s="364"/>
      <c r="C30" s="246" t="s">
        <v>3138</v>
      </c>
      <c r="D30" s="250" t="s">
        <v>3139</v>
      </c>
      <c r="E30" s="248" t="s">
        <v>3140</v>
      </c>
      <c r="F30" s="248" t="s">
        <v>3141</v>
      </c>
    </row>
    <row r="31" spans="2:6" s="247" customFormat="1" ht="192" x14ac:dyDescent="0.2">
      <c r="B31" s="364"/>
      <c r="C31" s="246" t="s">
        <v>27</v>
      </c>
      <c r="D31" s="250" t="s">
        <v>3142</v>
      </c>
      <c r="E31" s="248" t="s">
        <v>3143</v>
      </c>
      <c r="F31" s="248" t="s">
        <v>3144</v>
      </c>
    </row>
    <row r="32" spans="2:6" s="247" customFormat="1" ht="128" x14ac:dyDescent="0.2">
      <c r="B32" s="364"/>
      <c r="C32" s="246" t="s">
        <v>3145</v>
      </c>
      <c r="D32" s="250" t="s">
        <v>3146</v>
      </c>
      <c r="E32" s="248" t="s">
        <v>3147</v>
      </c>
      <c r="F32" s="248" t="s">
        <v>3148</v>
      </c>
    </row>
    <row r="33" spans="2:6" s="247" customFormat="1" ht="64" x14ac:dyDescent="0.2">
      <c r="B33" s="364"/>
      <c r="C33" s="246" t="s">
        <v>3149</v>
      </c>
      <c r="D33" s="250" t="s">
        <v>3150</v>
      </c>
      <c r="E33" s="248" t="s">
        <v>3151</v>
      </c>
      <c r="F33" s="248" t="s">
        <v>3152</v>
      </c>
    </row>
    <row r="34" spans="2:6" s="247" customFormat="1" ht="160" x14ac:dyDescent="0.2">
      <c r="B34" s="364"/>
      <c r="C34" s="246" t="s">
        <v>3153</v>
      </c>
      <c r="D34" s="250" t="s">
        <v>3154</v>
      </c>
      <c r="E34" s="248" t="s">
        <v>3155</v>
      </c>
      <c r="F34" s="248" t="s">
        <v>3156</v>
      </c>
    </row>
    <row r="35" spans="2:6" s="247" customFormat="1" ht="128" x14ac:dyDescent="0.2">
      <c r="B35" s="364"/>
      <c r="C35" s="246" t="s">
        <v>3157</v>
      </c>
      <c r="D35" s="250" t="s">
        <v>3158</v>
      </c>
      <c r="E35" s="248" t="s">
        <v>3159</v>
      </c>
      <c r="F35" s="248" t="s">
        <v>3160</v>
      </c>
    </row>
    <row r="36" spans="2:6" s="247" customFormat="1" ht="176" x14ac:dyDescent="0.2">
      <c r="B36" s="364"/>
      <c r="C36" s="246" t="s">
        <v>3161</v>
      </c>
      <c r="D36" s="250" t="s">
        <v>3162</v>
      </c>
      <c r="E36" s="248" t="s">
        <v>3163</v>
      </c>
      <c r="F36" s="248" t="s">
        <v>3164</v>
      </c>
    </row>
    <row r="37" spans="2:6" s="247" customFormat="1" ht="160" x14ac:dyDescent="0.2">
      <c r="B37" s="364"/>
      <c r="C37" s="246" t="s">
        <v>3165</v>
      </c>
      <c r="D37" s="250" t="s">
        <v>3166</v>
      </c>
      <c r="E37" s="248" t="s">
        <v>3167</v>
      </c>
      <c r="F37" s="248" t="s">
        <v>3168</v>
      </c>
    </row>
    <row r="38" spans="2:6" s="247" customFormat="1" ht="199" customHeight="1" x14ac:dyDescent="0.2">
      <c r="B38" s="364"/>
      <c r="C38" s="246" t="s">
        <v>3169</v>
      </c>
      <c r="D38" s="250" t="s">
        <v>3170</v>
      </c>
      <c r="E38" s="248" t="s">
        <v>3171</v>
      </c>
      <c r="F38" s="248" t="s">
        <v>3172</v>
      </c>
    </row>
    <row r="39" spans="2:6" s="247" customFormat="1" ht="128" x14ac:dyDescent="0.2">
      <c r="B39" s="364"/>
      <c r="C39" s="246" t="s">
        <v>3173</v>
      </c>
      <c r="D39" s="250" t="s">
        <v>3174</v>
      </c>
      <c r="E39" s="248" t="s">
        <v>3175</v>
      </c>
      <c r="F39" s="248" t="s">
        <v>3176</v>
      </c>
    </row>
    <row r="40" spans="2:6" s="247" customFormat="1" ht="144" x14ac:dyDescent="0.2">
      <c r="B40" s="364"/>
      <c r="C40" s="246" t="s">
        <v>3177</v>
      </c>
      <c r="D40" s="250" t="s">
        <v>3178</v>
      </c>
      <c r="E40" s="248" t="s">
        <v>3179</v>
      </c>
      <c r="F40" s="248" t="s">
        <v>3180</v>
      </c>
    </row>
    <row r="41" spans="2:6" s="247" customFormat="1" ht="144" x14ac:dyDescent="0.2">
      <c r="B41" s="364"/>
      <c r="C41" s="246" t="s">
        <v>3181</v>
      </c>
      <c r="D41" s="250" t="s">
        <v>3182</v>
      </c>
      <c r="E41" s="248" t="s">
        <v>3183</v>
      </c>
      <c r="F41" s="248" t="s">
        <v>3184</v>
      </c>
    </row>
    <row r="42" spans="2:6" s="247" customFormat="1" ht="96" x14ac:dyDescent="0.2">
      <c r="B42" s="364"/>
      <c r="C42" s="246" t="s">
        <v>3185</v>
      </c>
      <c r="D42" s="250" t="s">
        <v>3186</v>
      </c>
      <c r="E42" s="248" t="s">
        <v>3187</v>
      </c>
      <c r="F42" s="248" t="s">
        <v>3188</v>
      </c>
    </row>
    <row r="43" spans="2:6" s="247" customFormat="1" ht="96" x14ac:dyDescent="0.2">
      <c r="B43" s="364"/>
      <c r="C43" s="246" t="s">
        <v>3189</v>
      </c>
      <c r="D43" s="250" t="s">
        <v>3190</v>
      </c>
      <c r="E43" s="248" t="s">
        <v>3191</v>
      </c>
      <c r="F43" s="248" t="s">
        <v>3192</v>
      </c>
    </row>
    <row r="44" spans="2:6" s="247" customFormat="1" ht="224" x14ac:dyDescent="0.2">
      <c r="B44" s="364"/>
      <c r="C44" s="246" t="s">
        <v>3193</v>
      </c>
      <c r="D44" s="250" t="s">
        <v>3194</v>
      </c>
      <c r="E44" s="248"/>
      <c r="F44" s="248"/>
    </row>
    <row r="45" spans="2:6" s="247" customFormat="1" ht="64" x14ac:dyDescent="0.2">
      <c r="B45" s="364"/>
      <c r="C45" s="246" t="s">
        <v>3195</v>
      </c>
      <c r="D45" s="250" t="s">
        <v>3196</v>
      </c>
      <c r="E45" s="248"/>
      <c r="F45" s="248"/>
    </row>
    <row r="46" spans="2:6" s="247" customFormat="1" ht="112" x14ac:dyDescent="0.2">
      <c r="B46" s="364"/>
      <c r="C46" s="246" t="s">
        <v>3197</v>
      </c>
      <c r="D46" s="250" t="s">
        <v>3198</v>
      </c>
      <c r="E46" s="248" t="s">
        <v>3199</v>
      </c>
      <c r="F46" s="248" t="s">
        <v>3200</v>
      </c>
    </row>
    <row r="47" spans="2:6" ht="14.5" customHeight="1" x14ac:dyDescent="0.2">
      <c r="B47" s="364"/>
      <c r="C47" s="246" t="s">
        <v>28</v>
      </c>
      <c r="D47" s="250" t="s">
        <v>3201</v>
      </c>
      <c r="E47" s="248" t="s">
        <v>3202</v>
      </c>
      <c r="F47" s="248" t="s">
        <v>3203</v>
      </c>
    </row>
    <row r="48" spans="2:6" ht="160" x14ac:dyDescent="0.2">
      <c r="B48" s="364"/>
      <c r="C48" s="246" t="s">
        <v>3204</v>
      </c>
      <c r="D48" s="250" t="s">
        <v>3205</v>
      </c>
      <c r="E48" s="248" t="s">
        <v>3206</v>
      </c>
      <c r="F48" s="248" t="s">
        <v>3207</v>
      </c>
    </row>
    <row r="49" spans="2:6" ht="128" x14ac:dyDescent="0.2">
      <c r="B49" s="364"/>
      <c r="C49" s="246" t="s">
        <v>3208</v>
      </c>
      <c r="D49" s="250" t="s">
        <v>3209</v>
      </c>
      <c r="E49" s="248" t="s">
        <v>3210</v>
      </c>
      <c r="F49" s="248" t="s">
        <v>3211</v>
      </c>
    </row>
    <row r="50" spans="2:6" ht="112" x14ac:dyDescent="0.2">
      <c r="B50" s="364"/>
      <c r="C50" s="246" t="s">
        <v>3212</v>
      </c>
      <c r="D50" s="250" t="s">
        <v>3213</v>
      </c>
      <c r="E50" s="248" t="s">
        <v>3214</v>
      </c>
      <c r="F50" s="248" t="s">
        <v>3215</v>
      </c>
    </row>
    <row r="51" spans="2:6" ht="176" x14ac:dyDescent="0.2">
      <c r="B51" s="364"/>
      <c r="C51" s="246" t="s">
        <v>3056</v>
      </c>
      <c r="D51" s="250" t="s">
        <v>3216</v>
      </c>
      <c r="E51" s="248" t="s">
        <v>3217</v>
      </c>
      <c r="F51" s="248" t="s">
        <v>3218</v>
      </c>
    </row>
    <row r="52" spans="2:6" ht="128" x14ac:dyDescent="0.2">
      <c r="B52" s="364"/>
      <c r="C52" s="246" t="s">
        <v>3057</v>
      </c>
      <c r="D52" s="250" t="s">
        <v>3219</v>
      </c>
      <c r="E52" s="248" t="s">
        <v>3220</v>
      </c>
      <c r="F52" s="248" t="s">
        <v>3221</v>
      </c>
    </row>
    <row r="53" spans="2:6" ht="64" x14ac:dyDescent="0.2">
      <c r="B53" s="364"/>
      <c r="C53" s="246" t="s">
        <v>3222</v>
      </c>
      <c r="D53" s="250" t="s">
        <v>3223</v>
      </c>
      <c r="E53" s="248" t="s">
        <v>3224</v>
      </c>
      <c r="F53" s="248" t="s">
        <v>3225</v>
      </c>
    </row>
    <row r="54" spans="2:6" ht="96" x14ac:dyDescent="0.2">
      <c r="B54" s="364"/>
      <c r="C54" s="246" t="s">
        <v>3226</v>
      </c>
      <c r="D54" s="250" t="s">
        <v>3227</v>
      </c>
      <c r="E54" s="248" t="s">
        <v>3228</v>
      </c>
      <c r="F54" s="248" t="s">
        <v>3229</v>
      </c>
    </row>
    <row r="55" spans="2:6" ht="96" x14ac:dyDescent="0.2">
      <c r="B55" s="364"/>
      <c r="C55" s="246" t="s">
        <v>3054</v>
      </c>
      <c r="D55" s="250" t="s">
        <v>3230</v>
      </c>
      <c r="E55" s="248" t="s">
        <v>3231</v>
      </c>
      <c r="F55" s="248" t="s">
        <v>3232</v>
      </c>
    </row>
    <row r="56" spans="2:6" ht="128" x14ac:dyDescent="0.2">
      <c r="B56" s="364"/>
      <c r="C56" s="246" t="s">
        <v>3233</v>
      </c>
      <c r="D56" s="250" t="s">
        <v>3234</v>
      </c>
      <c r="E56" s="248" t="s">
        <v>3235</v>
      </c>
      <c r="F56" s="248" t="s">
        <v>3236</v>
      </c>
    </row>
    <row r="57" spans="2:6" ht="96" x14ac:dyDescent="0.2">
      <c r="B57" s="364"/>
      <c r="C57" s="246" t="s">
        <v>3055</v>
      </c>
      <c r="D57" s="250" t="s">
        <v>3237</v>
      </c>
      <c r="E57" s="248" t="s">
        <v>3238</v>
      </c>
      <c r="F57" s="248" t="s">
        <v>3239</v>
      </c>
    </row>
    <row r="58" spans="2:6" ht="80" x14ac:dyDescent="0.2">
      <c r="B58" s="364"/>
      <c r="C58" s="246" t="s">
        <v>3240</v>
      </c>
      <c r="D58" s="250" t="s">
        <v>3241</v>
      </c>
      <c r="E58" s="248" t="s">
        <v>3242</v>
      </c>
      <c r="F58" s="248" t="s">
        <v>3243</v>
      </c>
    </row>
    <row r="59" spans="2:6" ht="128" x14ac:dyDescent="0.2">
      <c r="B59" s="364"/>
      <c r="C59" s="246" t="s">
        <v>3244</v>
      </c>
      <c r="D59" s="250" t="s">
        <v>3245</v>
      </c>
      <c r="E59" s="248" t="s">
        <v>3246</v>
      </c>
      <c r="F59" s="248" t="s">
        <v>3247</v>
      </c>
    </row>
    <row r="60" spans="2:6" ht="48" x14ac:dyDescent="0.2">
      <c r="B60" s="364"/>
      <c r="C60" s="246" t="s">
        <v>3248</v>
      </c>
      <c r="D60" s="250" t="s">
        <v>3249</v>
      </c>
      <c r="E60" s="248" t="s">
        <v>3250</v>
      </c>
      <c r="F60" s="248" t="s">
        <v>3251</v>
      </c>
    </row>
    <row r="61" spans="2:6" ht="112" x14ac:dyDescent="0.2">
      <c r="B61" s="364"/>
      <c r="C61" s="246" t="s">
        <v>3252</v>
      </c>
      <c r="D61" s="250" t="s">
        <v>3253</v>
      </c>
      <c r="E61" s="248" t="s">
        <v>3254</v>
      </c>
      <c r="F61" s="248" t="s">
        <v>3255</v>
      </c>
    </row>
    <row r="62" spans="2:6" ht="96" x14ac:dyDescent="0.2">
      <c r="B62" s="364"/>
      <c r="C62" s="246" t="s">
        <v>3256</v>
      </c>
      <c r="D62" s="250" t="s">
        <v>3257</v>
      </c>
      <c r="E62" s="248" t="s">
        <v>3258</v>
      </c>
      <c r="F62" s="248" t="s">
        <v>3259</v>
      </c>
    </row>
    <row r="63" spans="2:6" ht="96" x14ac:dyDescent="0.2">
      <c r="B63" s="364"/>
      <c r="C63" s="246" t="s">
        <v>3260</v>
      </c>
      <c r="D63" s="250" t="s">
        <v>3261</v>
      </c>
      <c r="E63" s="248" t="s">
        <v>3262</v>
      </c>
      <c r="F63" s="248" t="s">
        <v>3263</v>
      </c>
    </row>
    <row r="64" spans="2:6" ht="80" x14ac:dyDescent="0.2">
      <c r="B64" s="365"/>
      <c r="C64" s="246" t="s">
        <v>3264</v>
      </c>
      <c r="D64" s="250" t="s">
        <v>3265</v>
      </c>
      <c r="E64" s="248" t="s">
        <v>3266</v>
      </c>
      <c r="F64" s="248" t="s">
        <v>3267</v>
      </c>
    </row>
    <row r="65" spans="2:4" x14ac:dyDescent="0.2">
      <c r="B65" s="358" t="s">
        <v>29</v>
      </c>
      <c r="C65" s="232" t="s">
        <v>3031</v>
      </c>
      <c r="D65" s="358" t="s">
        <v>51</v>
      </c>
    </row>
    <row r="66" spans="2:4" x14ac:dyDescent="0.2">
      <c r="B66" s="358"/>
      <c r="C66" s="232" t="s">
        <v>30</v>
      </c>
      <c r="D66" s="358"/>
    </row>
    <row r="67" spans="2:4" x14ac:dyDescent="0.2">
      <c r="B67" s="358"/>
      <c r="C67" s="232" t="s">
        <v>31</v>
      </c>
      <c r="D67" s="358"/>
    </row>
    <row r="68" spans="2:4" ht="15" customHeight="1" x14ac:dyDescent="0.2">
      <c r="B68" s="358" t="s">
        <v>22</v>
      </c>
      <c r="C68" s="232" t="s">
        <v>3031</v>
      </c>
      <c r="D68" s="358" t="s">
        <v>52</v>
      </c>
    </row>
    <row r="69" spans="2:4" s="254" customFormat="1" ht="15" customHeight="1" x14ac:dyDescent="0.2">
      <c r="B69" s="358"/>
      <c r="C69" s="253" t="s">
        <v>3053</v>
      </c>
      <c r="D69" s="358"/>
    </row>
    <row r="70" spans="2:4" x14ac:dyDescent="0.2">
      <c r="B70" s="358"/>
      <c r="C70" s="232" t="s">
        <v>30</v>
      </c>
      <c r="D70" s="358"/>
    </row>
    <row r="71" spans="2:4" x14ac:dyDescent="0.2">
      <c r="B71" s="358"/>
      <c r="C71" s="232" t="s">
        <v>31</v>
      </c>
      <c r="D71" s="358"/>
    </row>
    <row r="72" spans="2:4" s="254" customFormat="1" x14ac:dyDescent="0.2">
      <c r="B72" s="366" t="s">
        <v>32</v>
      </c>
      <c r="C72" t="s">
        <v>3037</v>
      </c>
      <c r="D72" s="538" t="s">
        <v>53</v>
      </c>
    </row>
    <row r="73" spans="2:4" s="254" customFormat="1" x14ac:dyDescent="0.2">
      <c r="B73" s="367"/>
      <c r="C73" t="s">
        <v>3038</v>
      </c>
      <c r="D73" s="539"/>
    </row>
    <row r="74" spans="2:4" s="254" customFormat="1" x14ac:dyDescent="0.2">
      <c r="B74" s="367"/>
      <c r="C74" t="s">
        <v>3039</v>
      </c>
      <c r="D74" s="539"/>
    </row>
    <row r="75" spans="2:4" s="254" customFormat="1" x14ac:dyDescent="0.2">
      <c r="B75" s="367"/>
      <c r="C75" t="s">
        <v>3040</v>
      </c>
      <c r="D75" s="539"/>
    </row>
    <row r="76" spans="2:4" s="254" customFormat="1" x14ac:dyDescent="0.2">
      <c r="B76" s="367"/>
      <c r="C76" t="s">
        <v>3041</v>
      </c>
      <c r="D76" s="539"/>
    </row>
    <row r="77" spans="2:4" s="254" customFormat="1" x14ac:dyDescent="0.2">
      <c r="B77" s="367"/>
      <c r="C77" t="s">
        <v>3042</v>
      </c>
      <c r="D77" s="539"/>
    </row>
    <row r="78" spans="2:4" s="254" customFormat="1" x14ac:dyDescent="0.2">
      <c r="B78" s="367"/>
      <c r="C78" s="4" t="s">
        <v>3043</v>
      </c>
      <c r="D78" s="539"/>
    </row>
    <row r="79" spans="2:4" ht="14.5" customHeight="1" x14ac:dyDescent="0.2">
      <c r="B79" s="367"/>
      <c r="C79" s="4" t="s">
        <v>3044</v>
      </c>
      <c r="D79" s="539"/>
    </row>
    <row r="80" spans="2:4" x14ac:dyDescent="0.2">
      <c r="B80" s="367"/>
      <c r="C80" s="4" t="s">
        <v>3045</v>
      </c>
      <c r="D80" s="539"/>
    </row>
    <row r="81" spans="2:4" x14ac:dyDescent="0.2">
      <c r="B81" s="367"/>
      <c r="C81" s="4" t="s">
        <v>3034</v>
      </c>
      <c r="D81" s="539"/>
    </row>
    <row r="82" spans="2:4" x14ac:dyDescent="0.2">
      <c r="B82" s="368"/>
      <c r="C82" s="4" t="s">
        <v>3030</v>
      </c>
      <c r="D82" s="540"/>
    </row>
    <row r="83" spans="2:4" ht="80" x14ac:dyDescent="0.2">
      <c r="B83" s="358" t="s">
        <v>72</v>
      </c>
      <c r="C83" s="232" t="s">
        <v>63</v>
      </c>
      <c r="D83" s="231" t="s">
        <v>73</v>
      </c>
    </row>
    <row r="84" spans="2:4" ht="128" x14ac:dyDescent="0.2">
      <c r="B84" s="359"/>
      <c r="C84" s="232" t="s">
        <v>64</v>
      </c>
      <c r="D84" s="231" t="s">
        <v>74</v>
      </c>
    </row>
    <row r="85" spans="2:4" ht="80" x14ac:dyDescent="0.2">
      <c r="B85" s="359"/>
      <c r="C85" s="232" t="s">
        <v>65</v>
      </c>
      <c r="D85" s="231" t="s">
        <v>75</v>
      </c>
    </row>
    <row r="86" spans="2:4" ht="160" x14ac:dyDescent="0.2">
      <c r="B86" s="359"/>
      <c r="C86" s="232" t="s">
        <v>66</v>
      </c>
      <c r="D86" s="231" t="s">
        <v>76</v>
      </c>
    </row>
    <row r="87" spans="2:4" ht="96" x14ac:dyDescent="0.2">
      <c r="B87" s="359"/>
      <c r="C87" s="232" t="s">
        <v>67</v>
      </c>
      <c r="D87" s="231" t="s">
        <v>77</v>
      </c>
    </row>
    <row r="88" spans="2:4" ht="160" x14ac:dyDescent="0.2">
      <c r="B88" s="359"/>
      <c r="C88" s="232" t="s">
        <v>68</v>
      </c>
      <c r="D88" s="231" t="s">
        <v>78</v>
      </c>
    </row>
    <row r="89" spans="2:4" ht="96" x14ac:dyDescent="0.2">
      <c r="B89" s="359"/>
      <c r="C89" s="232" t="s">
        <v>69</v>
      </c>
      <c r="D89" s="231" t="s">
        <v>79</v>
      </c>
    </row>
    <row r="90" spans="2:4" ht="80" x14ac:dyDescent="0.2">
      <c r="B90" s="359"/>
      <c r="C90" s="231" t="s">
        <v>70</v>
      </c>
      <c r="D90" s="231" t="s">
        <v>80</v>
      </c>
    </row>
    <row r="91" spans="2:4" ht="16" x14ac:dyDescent="0.2">
      <c r="B91" s="232" t="s">
        <v>33</v>
      </c>
      <c r="C91" s="232" t="s">
        <v>34</v>
      </c>
      <c r="D91" s="231" t="s">
        <v>57</v>
      </c>
    </row>
  </sheetData>
  <sheetProtection algorithmName="SHA-512" hashValue="sdLO3nFoBnZiDoSe+G5OV3yqOMschxx7cveFxVeaZq11OikGlXedzC9OfzyMWqDGtETF+E8tlWT1MCYw3OQfyw==" saltValue="t72k1aUYMW11j2Mgfb63LQ==" spinCount="100000" sheet="1" objects="1" scenarios="1"/>
  <customSheetViews>
    <customSheetView guid="{4DC146C0-4C32-4BEE-895C-813286D3318F}" scale="57" topLeftCell="A43">
      <selection activeCell="C44" sqref="C44:D45"/>
    </customSheetView>
  </customSheetViews>
  <mergeCells count="10">
    <mergeCell ref="B83:B90"/>
    <mergeCell ref="B65:B67"/>
    <mergeCell ref="B3:B8"/>
    <mergeCell ref="D3:D8"/>
    <mergeCell ref="B68:B71"/>
    <mergeCell ref="D68:D71"/>
    <mergeCell ref="D65:D67"/>
    <mergeCell ref="B9:B64"/>
    <mergeCell ref="B72:B82"/>
    <mergeCell ref="D72:D8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pageSetUpPr autoPageBreaks="0"/>
  </sheetPr>
  <dimension ref="B1:S65"/>
  <sheetViews>
    <sheetView showGridLines="0" tabSelected="1" showWhiteSpace="0" zoomScale="75" zoomScaleNormal="85" zoomScaleSheetLayoutView="70" workbookViewId="0">
      <selection activeCell="E20" sqref="E20:F20"/>
    </sheetView>
  </sheetViews>
  <sheetFormatPr baseColWidth="10" defaultColWidth="11.5" defaultRowHeight="15" x14ac:dyDescent="0.2"/>
  <cols>
    <col min="1" max="1" width="5.83203125" style="17" customWidth="1"/>
    <col min="2" max="2" width="2.6640625" style="17" customWidth="1"/>
    <col min="3" max="3" width="9.5" style="17" customWidth="1"/>
    <col min="4" max="4" width="8" style="17" customWidth="1"/>
    <col min="5" max="5" width="5.5" style="17" customWidth="1"/>
    <col min="6" max="6" width="15.5" style="17" customWidth="1"/>
    <col min="7" max="7" width="11.1640625" style="17" bestFit="1" customWidth="1"/>
    <col min="8" max="8" width="11" style="17" customWidth="1"/>
    <col min="9" max="9" width="13.33203125" style="17" customWidth="1"/>
    <col min="10" max="10" width="10.1640625" style="17" customWidth="1"/>
    <col min="11" max="11" width="11.33203125" style="17" customWidth="1"/>
    <col min="12" max="12" width="1.6640625" style="17" customWidth="1"/>
    <col min="13" max="13" width="4.5" style="17" customWidth="1"/>
    <col min="14" max="14" width="5.1640625" style="17" customWidth="1"/>
    <col min="15" max="15" width="6.1640625" style="17" customWidth="1"/>
    <col min="16" max="16" width="13" style="17" customWidth="1"/>
    <col min="17" max="17" width="2.83203125" style="17" customWidth="1"/>
    <col min="18" max="16384" width="11.5" style="17"/>
  </cols>
  <sheetData>
    <row r="1" spans="2:17" ht="22.5" customHeight="1" x14ac:dyDescent="0.2"/>
    <row r="2" spans="2:17" x14ac:dyDescent="0.2">
      <c r="B2" s="272"/>
      <c r="C2" s="273"/>
      <c r="D2" s="273"/>
      <c r="E2" s="273"/>
      <c r="F2" s="273"/>
      <c r="G2" s="273"/>
      <c r="H2" s="273"/>
      <c r="I2" s="273"/>
      <c r="J2" s="273"/>
      <c r="K2" s="273"/>
      <c r="L2" s="273"/>
      <c r="M2" s="273"/>
      <c r="N2" s="273"/>
      <c r="O2" s="273"/>
      <c r="P2" s="273"/>
      <c r="Q2" s="274"/>
    </row>
    <row r="3" spans="2:17" ht="29.25" customHeight="1" x14ac:dyDescent="0.2">
      <c r="B3" s="275"/>
      <c r="C3" s="386"/>
      <c r="D3" s="387"/>
      <c r="E3" s="387"/>
      <c r="F3" s="388"/>
      <c r="G3" s="452" t="s">
        <v>3471</v>
      </c>
      <c r="H3" s="453"/>
      <c r="I3" s="453"/>
      <c r="J3" s="453"/>
      <c r="K3" s="453"/>
      <c r="L3" s="453"/>
      <c r="M3" s="453"/>
      <c r="N3" s="453"/>
      <c r="O3" s="453"/>
      <c r="P3" s="454"/>
      <c r="Q3" s="276"/>
    </row>
    <row r="4" spans="2:17" x14ac:dyDescent="0.2">
      <c r="B4" s="275"/>
      <c r="C4" s="389"/>
      <c r="D4" s="390"/>
      <c r="E4" s="390"/>
      <c r="F4" s="391"/>
      <c r="G4" s="455" t="s">
        <v>0</v>
      </c>
      <c r="H4" s="456"/>
      <c r="I4" s="456"/>
      <c r="J4" s="456"/>
      <c r="K4" s="456"/>
      <c r="L4" s="456"/>
      <c r="M4" s="456"/>
      <c r="N4" s="456"/>
      <c r="O4" s="456"/>
      <c r="P4" s="457"/>
      <c r="Q4" s="277"/>
    </row>
    <row r="5" spans="2:17" x14ac:dyDescent="0.2">
      <c r="B5" s="275"/>
      <c r="C5" s="416" t="s">
        <v>3374</v>
      </c>
      <c r="D5" s="416"/>
      <c r="E5" s="416"/>
      <c r="F5" s="417" t="s">
        <v>3047</v>
      </c>
      <c r="G5" s="417"/>
      <c r="H5" s="417"/>
      <c r="I5" s="417"/>
      <c r="J5" s="417" t="s">
        <v>3048</v>
      </c>
      <c r="K5" s="417"/>
      <c r="L5" s="417"/>
      <c r="M5" s="417"/>
      <c r="N5" s="417"/>
      <c r="O5" s="417"/>
      <c r="P5" s="417"/>
      <c r="Q5" s="278"/>
    </row>
    <row r="6" spans="2:17" x14ac:dyDescent="0.2">
      <c r="B6" s="275"/>
      <c r="C6" s="425" t="s">
        <v>15</v>
      </c>
      <c r="D6" s="425"/>
      <c r="E6" s="425"/>
      <c r="F6" s="425"/>
      <c r="G6" s="425"/>
      <c r="H6" s="425"/>
      <c r="I6" s="425"/>
      <c r="J6" s="425"/>
      <c r="K6" s="425"/>
      <c r="L6" s="425"/>
      <c r="M6" s="425"/>
      <c r="N6" s="425"/>
      <c r="O6" s="425"/>
      <c r="P6" s="425"/>
      <c r="Q6" s="279"/>
    </row>
    <row r="7" spans="2:17" ht="39" customHeight="1" x14ac:dyDescent="0.2">
      <c r="B7" s="275"/>
      <c r="C7" s="392" t="s">
        <v>1</v>
      </c>
      <c r="D7" s="392"/>
      <c r="E7" s="393"/>
      <c r="F7" s="393"/>
      <c r="G7" s="393"/>
      <c r="H7" s="393"/>
      <c r="I7" s="393"/>
      <c r="J7" s="394" t="s">
        <v>2</v>
      </c>
      <c r="K7" s="394"/>
      <c r="L7" s="394"/>
      <c r="M7" s="394"/>
      <c r="N7" s="317"/>
      <c r="O7" s="318"/>
      <c r="P7" s="318"/>
      <c r="Q7" s="280"/>
    </row>
    <row r="8" spans="2:17" x14ac:dyDescent="0.2">
      <c r="B8" s="275"/>
      <c r="C8" s="392" t="s">
        <v>3</v>
      </c>
      <c r="D8" s="392"/>
      <c r="E8" s="393"/>
      <c r="F8" s="393"/>
      <c r="G8" s="393"/>
      <c r="H8" s="393"/>
      <c r="I8" s="393"/>
      <c r="J8" s="394" t="s">
        <v>4</v>
      </c>
      <c r="K8" s="394"/>
      <c r="L8" s="394"/>
      <c r="M8" s="394"/>
      <c r="N8" s="317"/>
      <c r="O8" s="318"/>
      <c r="P8" s="318"/>
      <c r="Q8" s="280"/>
    </row>
    <row r="9" spans="2:17" x14ac:dyDescent="0.2">
      <c r="B9" s="275"/>
      <c r="C9" s="392" t="s">
        <v>5</v>
      </c>
      <c r="D9" s="392"/>
      <c r="E9" s="393"/>
      <c r="F9" s="393"/>
      <c r="G9" s="393"/>
      <c r="H9" s="393"/>
      <c r="I9" s="393"/>
      <c r="J9" s="394" t="s">
        <v>6</v>
      </c>
      <c r="K9" s="394"/>
      <c r="L9" s="394"/>
      <c r="M9" s="319" t="s">
        <v>7</v>
      </c>
      <c r="N9" s="319" t="s">
        <v>8</v>
      </c>
      <c r="O9" s="320" t="s">
        <v>3373</v>
      </c>
      <c r="P9" s="319" t="s">
        <v>9</v>
      </c>
      <c r="Q9" s="281"/>
    </row>
    <row r="10" spans="2:17" x14ac:dyDescent="0.2">
      <c r="B10" s="275"/>
      <c r="C10" s="392" t="s">
        <v>10</v>
      </c>
      <c r="D10" s="392"/>
      <c r="E10" s="393"/>
      <c r="F10" s="393"/>
      <c r="G10" s="393"/>
      <c r="H10" s="393"/>
      <c r="I10" s="393"/>
      <c r="J10" s="394" t="s">
        <v>11</v>
      </c>
      <c r="K10" s="394"/>
      <c r="L10" s="394"/>
      <c r="M10" s="419"/>
      <c r="N10" s="419"/>
      <c r="O10" s="419"/>
      <c r="P10" s="419"/>
      <c r="Q10" s="282"/>
    </row>
    <row r="11" spans="2:17" ht="25" customHeight="1" x14ac:dyDescent="0.2">
      <c r="B11" s="275"/>
      <c r="C11" s="392" t="s">
        <v>12</v>
      </c>
      <c r="D11" s="392"/>
      <c r="E11" s="393"/>
      <c r="F11" s="393"/>
      <c r="G11" s="393"/>
      <c r="H11" s="393"/>
      <c r="I11" s="393"/>
      <c r="J11" s="394" t="s">
        <v>17</v>
      </c>
      <c r="K11" s="394"/>
      <c r="L11" s="394"/>
      <c r="M11" s="321" t="s">
        <v>42</v>
      </c>
      <c r="N11" s="317"/>
      <c r="O11" s="321" t="s">
        <v>43</v>
      </c>
      <c r="P11" s="317"/>
      <c r="Q11" s="283"/>
    </row>
    <row r="12" spans="2:17" ht="26.25" customHeight="1" x14ac:dyDescent="0.2">
      <c r="B12" s="275"/>
      <c r="C12" s="392" t="s">
        <v>13</v>
      </c>
      <c r="D12" s="392"/>
      <c r="E12" s="393"/>
      <c r="F12" s="393"/>
      <c r="G12" s="393"/>
      <c r="H12" s="393"/>
      <c r="I12" s="393"/>
      <c r="J12" s="393"/>
      <c r="K12" s="393"/>
      <c r="L12" s="393"/>
      <c r="M12" s="393"/>
      <c r="N12" s="393"/>
      <c r="O12" s="393"/>
      <c r="P12" s="393"/>
      <c r="Q12" s="283"/>
    </row>
    <row r="13" spans="2:17" x14ac:dyDescent="0.2">
      <c r="B13" s="275"/>
      <c r="C13" s="392" t="s">
        <v>14</v>
      </c>
      <c r="D13" s="392"/>
      <c r="E13" s="393"/>
      <c r="F13" s="393"/>
      <c r="G13" s="393"/>
      <c r="H13" s="393"/>
      <c r="I13" s="393"/>
      <c r="J13" s="393"/>
      <c r="K13" s="393"/>
      <c r="L13" s="393"/>
      <c r="M13" s="393"/>
      <c r="N13" s="393"/>
      <c r="O13" s="393"/>
      <c r="P13" s="393"/>
      <c r="Q13" s="283"/>
    </row>
    <row r="14" spans="2:17" ht="24.75" customHeight="1" x14ac:dyDescent="0.2">
      <c r="B14" s="275"/>
      <c r="C14" s="392" t="s">
        <v>40</v>
      </c>
      <c r="D14" s="392"/>
      <c r="E14" s="419"/>
      <c r="F14" s="419"/>
      <c r="G14" s="419"/>
      <c r="H14" s="419"/>
      <c r="I14" s="419"/>
      <c r="J14" s="419"/>
      <c r="K14" s="419"/>
      <c r="L14" s="419"/>
      <c r="M14" s="419"/>
      <c r="N14" s="419"/>
      <c r="O14" s="419"/>
      <c r="P14" s="419"/>
      <c r="Q14" s="282"/>
    </row>
    <row r="15" spans="2:17" ht="24.75" customHeight="1" x14ac:dyDescent="0.2">
      <c r="B15" s="275"/>
      <c r="C15" s="324"/>
      <c r="D15" s="324"/>
      <c r="E15" s="325"/>
      <c r="F15" s="325"/>
      <c r="G15" s="325"/>
      <c r="H15" s="325"/>
      <c r="I15" s="325"/>
      <c r="J15" s="325"/>
      <c r="K15" s="325"/>
      <c r="L15" s="325"/>
      <c r="M15" s="325"/>
      <c r="N15" s="325"/>
      <c r="O15" s="325"/>
      <c r="P15" s="325"/>
      <c r="Q15" s="282"/>
    </row>
    <row r="16" spans="2:17" ht="17.25" customHeight="1" x14ac:dyDescent="0.2">
      <c r="B16" s="275"/>
      <c r="C16" s="422"/>
      <c r="D16" s="423"/>
      <c r="E16" s="423"/>
      <c r="F16" s="423"/>
      <c r="G16" s="423"/>
      <c r="H16" s="423"/>
      <c r="I16" s="423"/>
      <c r="J16" s="423"/>
      <c r="K16" s="423"/>
      <c r="L16" s="423"/>
      <c r="M16" s="423"/>
      <c r="N16" s="423"/>
      <c r="O16" s="423"/>
      <c r="P16" s="424"/>
      <c r="Q16" s="284"/>
    </row>
    <row r="17" spans="2:19" ht="27" customHeight="1" x14ac:dyDescent="0.2">
      <c r="B17" s="275"/>
      <c r="C17" s="418" t="s">
        <v>18</v>
      </c>
      <c r="D17" s="418"/>
      <c r="E17" s="418" t="s">
        <v>85</v>
      </c>
      <c r="F17" s="418"/>
      <c r="G17" s="420" t="s">
        <v>86</v>
      </c>
      <c r="H17" s="421"/>
      <c r="I17" s="421"/>
      <c r="J17" s="336" t="s">
        <v>87</v>
      </c>
      <c r="K17" s="418" t="s">
        <v>3033</v>
      </c>
      <c r="L17" s="418"/>
      <c r="M17" s="418"/>
      <c r="N17" s="418"/>
      <c r="O17" s="418" t="s">
        <v>3036</v>
      </c>
      <c r="P17" s="418"/>
      <c r="Q17" s="285"/>
      <c r="R17" s="243"/>
      <c r="S17" s="243"/>
    </row>
    <row r="18" spans="2:19" ht="23.25" customHeight="1" x14ac:dyDescent="0.2">
      <c r="B18" s="275"/>
      <c r="C18" s="402" t="s">
        <v>16</v>
      </c>
      <c r="D18" s="403"/>
      <c r="E18" s="397"/>
      <c r="F18" s="397"/>
      <c r="G18" s="397"/>
      <c r="H18" s="397"/>
      <c r="I18" s="397"/>
      <c r="J18" s="332" t="e">
        <f>INDEX('Variables - Valoración'!$D$10:$D$15,+MATCH('Ficha-1'!G18,'Variables - Valoración'!$C$10:$C$15,0))</f>
        <v>#N/A</v>
      </c>
      <c r="K18" s="443"/>
      <c r="L18" s="377"/>
      <c r="M18" s="377"/>
      <c r="N18" s="377"/>
      <c r="O18" s="377"/>
      <c r="P18" s="450"/>
      <c r="Q18" s="264"/>
    </row>
    <row r="19" spans="2:19" ht="23.25" customHeight="1" x14ac:dyDescent="0.2">
      <c r="B19" s="275"/>
      <c r="C19" s="404"/>
      <c r="D19" s="405"/>
      <c r="E19" s="400"/>
      <c r="F19" s="401"/>
      <c r="G19" s="400"/>
      <c r="H19" s="460"/>
      <c r="I19" s="461"/>
      <c r="J19" s="332" t="e">
        <f>INDEX('Variables - Valoración'!$D$10:$D$15,+MATCH('Ficha-1'!G19,'Variables - Valoración'!$C$10:$C$15,0))</f>
        <v>#N/A</v>
      </c>
      <c r="K19" s="384"/>
      <c r="L19" s="379"/>
      <c r="M19" s="379"/>
      <c r="N19" s="379"/>
      <c r="O19" s="379"/>
      <c r="P19" s="451"/>
      <c r="Q19" s="296"/>
    </row>
    <row r="20" spans="2:19" ht="27" customHeight="1" x14ac:dyDescent="0.2">
      <c r="B20" s="275"/>
      <c r="C20" s="406"/>
      <c r="D20" s="407"/>
      <c r="E20" s="398"/>
      <c r="F20" s="398"/>
      <c r="G20" s="398"/>
      <c r="H20" s="398"/>
      <c r="I20" s="398"/>
      <c r="J20" s="333" t="e">
        <f>INDEX('Variables - Valoración'!$D$10:$D$15,+MATCH('Ficha-1'!G20,'Variables - Valoración'!$C$10:$C$15,0))</f>
        <v>#N/A</v>
      </c>
      <c r="K20" s="458"/>
      <c r="L20" s="380"/>
      <c r="M20" s="380"/>
      <c r="N20" s="380"/>
      <c r="O20" s="380"/>
      <c r="P20" s="459"/>
      <c r="Q20" s="264"/>
    </row>
    <row r="21" spans="2:19" ht="22.5" customHeight="1" x14ac:dyDescent="0.2">
      <c r="B21" s="275"/>
      <c r="C21" s="402" t="s">
        <v>20</v>
      </c>
      <c r="D21" s="403"/>
      <c r="E21" s="397"/>
      <c r="F21" s="397"/>
      <c r="G21" s="397"/>
      <c r="H21" s="397"/>
      <c r="I21" s="397"/>
      <c r="J21" s="332" t="e">
        <f>INDEX('Variables - Valoración'!$D$16:$D$71,+MATCH('Ficha-1'!G21,'Variables - Valoración'!$C$16:$C$71,0))</f>
        <v>#N/A</v>
      </c>
      <c r="K21" s="443"/>
      <c r="L21" s="377"/>
      <c r="M21" s="377"/>
      <c r="N21" s="377"/>
      <c r="O21" s="377"/>
      <c r="P21" s="450"/>
      <c r="Q21" s="264"/>
    </row>
    <row r="22" spans="2:19" ht="24.75" customHeight="1" x14ac:dyDescent="0.2">
      <c r="B22" s="275"/>
      <c r="C22" s="444"/>
      <c r="D22" s="445"/>
      <c r="E22" s="399"/>
      <c r="F22" s="399"/>
      <c r="G22" s="399"/>
      <c r="H22" s="399"/>
      <c r="I22" s="399"/>
      <c r="J22" s="334" t="e">
        <f>INDEX('Variables - Valoración'!$D$16:$D$71,+MATCH('Ficha-1'!G22,'Variables - Valoración'!$C$16:$C$71,0))</f>
        <v>#N/A</v>
      </c>
      <c r="K22" s="384"/>
      <c r="L22" s="379"/>
      <c r="M22" s="379"/>
      <c r="N22" s="379"/>
      <c r="O22" s="379"/>
      <c r="P22" s="451"/>
      <c r="Q22" s="264"/>
    </row>
    <row r="23" spans="2:19" ht="21.75" customHeight="1" x14ac:dyDescent="0.2">
      <c r="B23" s="275"/>
      <c r="C23" s="444"/>
      <c r="D23" s="445"/>
      <c r="E23" s="399"/>
      <c r="F23" s="399"/>
      <c r="G23" s="399"/>
      <c r="H23" s="399"/>
      <c r="I23" s="399"/>
      <c r="J23" s="334" t="e">
        <f>INDEX('Variables - Valoración'!$D$16:$D$71,+MATCH('Ficha-1'!G23,'Variables - Valoración'!$C$16:$C$71,0))</f>
        <v>#N/A</v>
      </c>
      <c r="K23" s="384"/>
      <c r="L23" s="379"/>
      <c r="M23" s="379"/>
      <c r="N23" s="379"/>
      <c r="O23" s="379"/>
      <c r="P23" s="451"/>
      <c r="Q23" s="264"/>
    </row>
    <row r="24" spans="2:19" ht="27" customHeight="1" x14ac:dyDescent="0.2">
      <c r="B24" s="275"/>
      <c r="C24" s="444"/>
      <c r="D24" s="445"/>
      <c r="E24" s="399"/>
      <c r="F24" s="399"/>
      <c r="G24" s="399"/>
      <c r="H24" s="399"/>
      <c r="I24" s="399"/>
      <c r="J24" s="334" t="e">
        <f>INDEX('Variables - Valoración'!$D$16:$D$71,+MATCH('Ficha-1'!G24,'Variables - Valoración'!$C$16:$C$71,0))</f>
        <v>#N/A</v>
      </c>
      <c r="K24" s="384"/>
      <c r="L24" s="379"/>
      <c r="M24" s="379"/>
      <c r="N24" s="379"/>
      <c r="O24" s="379"/>
      <c r="P24" s="451"/>
      <c r="Q24" s="264"/>
    </row>
    <row r="25" spans="2:19" ht="23.25" customHeight="1" x14ac:dyDescent="0.2">
      <c r="B25" s="275"/>
      <c r="C25" s="444"/>
      <c r="D25" s="445"/>
      <c r="E25" s="399"/>
      <c r="F25" s="399"/>
      <c r="G25" s="399"/>
      <c r="H25" s="399"/>
      <c r="I25" s="399"/>
      <c r="J25" s="334" t="e">
        <f>INDEX('Variables - Valoración'!$D$16:$D$71,+MATCH('Ficha-1'!G25,'Variables - Valoración'!$C$16:$C$71,0))</f>
        <v>#N/A</v>
      </c>
      <c r="K25" s="384"/>
      <c r="L25" s="379"/>
      <c r="M25" s="379"/>
      <c r="N25" s="379"/>
      <c r="O25" s="379"/>
      <c r="P25" s="451"/>
      <c r="Q25" s="264"/>
    </row>
    <row r="26" spans="2:19" ht="21.75" customHeight="1" x14ac:dyDescent="0.2">
      <c r="B26" s="275"/>
      <c r="C26" s="444"/>
      <c r="D26" s="445"/>
      <c r="E26" s="399"/>
      <c r="F26" s="399"/>
      <c r="G26" s="399"/>
      <c r="H26" s="399"/>
      <c r="I26" s="399"/>
      <c r="J26" s="334" t="e">
        <f>INDEX('Variables - Valoración'!$D$16:$D$71,+MATCH('Ficha-1'!G26,'Variables - Valoración'!$C$16:$C$71,0))</f>
        <v>#N/A</v>
      </c>
      <c r="K26" s="384"/>
      <c r="L26" s="379"/>
      <c r="M26" s="379"/>
      <c r="N26" s="379"/>
      <c r="O26" s="379"/>
      <c r="P26" s="451"/>
      <c r="Q26" s="264"/>
    </row>
    <row r="27" spans="2:19" ht="27" customHeight="1" x14ac:dyDescent="0.2">
      <c r="B27" s="275"/>
      <c r="C27" s="406"/>
      <c r="D27" s="407"/>
      <c r="E27" s="398"/>
      <c r="F27" s="398"/>
      <c r="G27" s="398"/>
      <c r="H27" s="398"/>
      <c r="I27" s="398"/>
      <c r="J27" s="333" t="e">
        <f>INDEX('Variables - Valoración'!$D$16:$D$71,+MATCH('Ficha-1'!G27,'Variables - Valoración'!$C$16:$C$71,0))</f>
        <v>#N/A</v>
      </c>
      <c r="K27" s="458"/>
      <c r="L27" s="380"/>
      <c r="M27" s="380"/>
      <c r="N27" s="380"/>
      <c r="O27" s="380"/>
      <c r="P27" s="459"/>
      <c r="Q27" s="264"/>
    </row>
    <row r="28" spans="2:19" ht="22.5" customHeight="1" x14ac:dyDescent="0.2">
      <c r="B28" s="275"/>
      <c r="C28" s="408" t="s">
        <v>21</v>
      </c>
      <c r="D28" s="409"/>
      <c r="E28" s="414"/>
      <c r="F28" s="414"/>
      <c r="G28" s="414"/>
      <c r="H28" s="414"/>
      <c r="I28" s="414"/>
      <c r="J28" s="331" t="e">
        <f>INDEX('Variables - Valoración'!$D$72:$D$74,+MATCH('Ficha-1'!G28,'Variables - Valoración'!$C$72:$C$74,0))</f>
        <v>#N/A</v>
      </c>
      <c r="K28" s="443"/>
      <c r="L28" s="377"/>
      <c r="M28" s="377"/>
      <c r="N28" s="377"/>
      <c r="O28" s="377"/>
      <c r="P28" s="450"/>
      <c r="Q28" s="264"/>
    </row>
    <row r="29" spans="2:19" ht="22.5" customHeight="1" x14ac:dyDescent="0.2">
      <c r="B29" s="275"/>
      <c r="C29" s="410"/>
      <c r="D29" s="411"/>
      <c r="E29" s="466"/>
      <c r="F29" s="467"/>
      <c r="G29" s="466"/>
      <c r="H29" s="468"/>
      <c r="I29" s="467"/>
      <c r="J29" s="331" t="e">
        <f>INDEX('Variables - Valoración'!$D$72:$D$74,+MATCH('Ficha-1'!G29,'Variables - Valoración'!$C$72:$C$74,0))</f>
        <v>#N/A</v>
      </c>
      <c r="K29" s="384"/>
      <c r="L29" s="379"/>
      <c r="M29" s="379"/>
      <c r="N29" s="379"/>
      <c r="O29" s="379"/>
      <c r="P29" s="451"/>
      <c r="Q29" s="296"/>
    </row>
    <row r="30" spans="2:19" ht="24" customHeight="1" x14ac:dyDescent="0.2">
      <c r="B30" s="275"/>
      <c r="C30" s="412"/>
      <c r="D30" s="413"/>
      <c r="E30" s="415"/>
      <c r="F30" s="415"/>
      <c r="G30" s="415"/>
      <c r="H30" s="415"/>
      <c r="I30" s="415"/>
      <c r="J30" s="335" t="e">
        <f>INDEX('Variables - Valoración'!$D$72:$D$74,+MATCH('Ficha-1'!G30,'Variables - Valoración'!$C$72:$C$74,0))</f>
        <v>#N/A</v>
      </c>
      <c r="K30" s="458"/>
      <c r="L30" s="380"/>
      <c r="M30" s="380"/>
      <c r="N30" s="380"/>
      <c r="O30" s="380"/>
      <c r="P30" s="459"/>
      <c r="Q30" s="264"/>
    </row>
    <row r="31" spans="2:19" ht="23.25" customHeight="1" x14ac:dyDescent="0.2">
      <c r="B31" s="275"/>
      <c r="C31" s="408" t="s">
        <v>22</v>
      </c>
      <c r="D31" s="409"/>
      <c r="E31" s="395"/>
      <c r="F31" s="396"/>
      <c r="G31" s="396"/>
      <c r="H31" s="396"/>
      <c r="I31" s="477"/>
      <c r="J31" s="469" t="e">
        <f>INDEX('Variables - Valoración'!$D$75:$D$78,+MATCH('Ficha-1'!G31,'Variables - Valoración'!$C$75:$C$78,0))</f>
        <v>#N/A</v>
      </c>
      <c r="K31" s="397"/>
      <c r="L31" s="397"/>
      <c r="M31" s="397"/>
      <c r="N31" s="397"/>
      <c r="O31" s="397"/>
      <c r="P31" s="462"/>
      <c r="Q31" s="264"/>
    </row>
    <row r="32" spans="2:19" ht="25.5" customHeight="1" x14ac:dyDescent="0.2">
      <c r="B32" s="275"/>
      <c r="C32" s="412"/>
      <c r="D32" s="413"/>
      <c r="E32" s="446"/>
      <c r="F32" s="447"/>
      <c r="G32" s="447"/>
      <c r="H32" s="447"/>
      <c r="I32" s="478"/>
      <c r="J32" s="470"/>
      <c r="K32" s="398"/>
      <c r="L32" s="398"/>
      <c r="M32" s="398"/>
      <c r="N32" s="398"/>
      <c r="O32" s="398"/>
      <c r="P32" s="476"/>
      <c r="Q32" s="264"/>
    </row>
    <row r="33" spans="2:17" ht="27.75" customHeight="1" x14ac:dyDescent="0.2">
      <c r="B33" s="275"/>
      <c r="C33" s="448" t="s">
        <v>3046</v>
      </c>
      <c r="D33" s="449"/>
      <c r="E33" s="427"/>
      <c r="F33" s="427"/>
      <c r="G33" s="427"/>
      <c r="H33" s="427"/>
      <c r="I33" s="427"/>
      <c r="J33" s="322" t="e">
        <f>INDEX('Variables - Valoración'!$D$79:$D$89,+MATCH('Ficha-1'!G33,'Variables - Valoración'!$C$79:$C$89,0))</f>
        <v>#N/A</v>
      </c>
      <c r="K33" s="427"/>
      <c r="L33" s="427"/>
      <c r="M33" s="427"/>
      <c r="N33" s="427"/>
      <c r="O33" s="427"/>
      <c r="P33" s="428"/>
      <c r="Q33" s="264"/>
    </row>
    <row r="34" spans="2:17" ht="27" customHeight="1" x14ac:dyDescent="0.2">
      <c r="B34" s="275"/>
      <c r="C34" s="408" t="s">
        <v>24</v>
      </c>
      <c r="D34" s="409"/>
      <c r="E34" s="397"/>
      <c r="F34" s="397"/>
      <c r="G34" s="397"/>
      <c r="H34" s="397"/>
      <c r="I34" s="397"/>
      <c r="J34" s="332" t="e">
        <f>INDEX('Variables - Valoración'!$D$90:$D$97,+MATCH('Ficha-1'!G34,'Variables - Valoración'!$C$90:$C$97,0))</f>
        <v>#N/A</v>
      </c>
      <c r="K34" s="397"/>
      <c r="L34" s="397"/>
      <c r="M34" s="397"/>
      <c r="N34" s="397"/>
      <c r="O34" s="397"/>
      <c r="P34" s="462"/>
      <c r="Q34" s="264"/>
    </row>
    <row r="35" spans="2:17" ht="27" customHeight="1" x14ac:dyDescent="0.2">
      <c r="B35" s="275"/>
      <c r="C35" s="412"/>
      <c r="D35" s="413"/>
      <c r="E35" s="398"/>
      <c r="F35" s="398"/>
      <c r="G35" s="398"/>
      <c r="H35" s="398"/>
      <c r="I35" s="398"/>
      <c r="J35" s="333" t="e">
        <f>INDEX('Variables - Valoración'!$D$90:$D$97,+MATCH('Ficha-1'!G35,'Variables - Valoración'!$C$90:$C$97,0))</f>
        <v>#N/A</v>
      </c>
      <c r="K35" s="398"/>
      <c r="L35" s="398"/>
      <c r="M35" s="398"/>
      <c r="N35" s="398"/>
      <c r="O35" s="398"/>
      <c r="P35" s="476"/>
      <c r="Q35" s="264"/>
    </row>
    <row r="36" spans="2:17" ht="32.25" customHeight="1" x14ac:dyDescent="0.2">
      <c r="B36" s="275"/>
      <c r="C36" s="429" t="s">
        <v>33</v>
      </c>
      <c r="D36" s="430"/>
      <c r="E36" s="427"/>
      <c r="F36" s="427"/>
      <c r="G36" s="427"/>
      <c r="H36" s="427"/>
      <c r="I36" s="427"/>
      <c r="J36" s="337" t="e">
        <f>INDEX('Variables - Valoración'!$D$98:$D$100,+MATCH('Ficha-1'!G36,'Variables - Valoración'!$C$98:$C$100,0))</f>
        <v>#N/A</v>
      </c>
      <c r="K36" s="427"/>
      <c r="L36" s="427"/>
      <c r="M36" s="427"/>
      <c r="N36" s="427"/>
      <c r="O36" s="427"/>
      <c r="P36" s="428"/>
      <c r="Q36" s="264"/>
    </row>
    <row r="37" spans="2:17" ht="13.5" customHeight="1" x14ac:dyDescent="0.2">
      <c r="B37" s="275"/>
      <c r="C37" s="270"/>
      <c r="D37" s="270"/>
      <c r="E37" s="271"/>
      <c r="F37" s="271"/>
      <c r="G37" s="268"/>
      <c r="H37" s="268"/>
      <c r="I37" s="268"/>
      <c r="J37" s="269"/>
      <c r="K37" s="268"/>
      <c r="L37" s="268"/>
      <c r="M37" s="268"/>
      <c r="N37" s="268"/>
      <c r="O37" s="268"/>
      <c r="P37" s="268"/>
      <c r="Q37" s="264"/>
    </row>
    <row r="38" spans="2:17" ht="20.25" customHeight="1" x14ac:dyDescent="0.2">
      <c r="B38" s="275"/>
      <c r="C38" s="463" t="s">
        <v>3372</v>
      </c>
      <c r="D38" s="464"/>
      <c r="E38" s="464"/>
      <c r="F38" s="464"/>
      <c r="G38" s="464"/>
      <c r="H38" s="464"/>
      <c r="I38" s="464"/>
      <c r="J38" s="464"/>
      <c r="K38" s="464"/>
      <c r="L38" s="464"/>
      <c r="M38" s="464"/>
      <c r="N38" s="464"/>
      <c r="O38" s="464"/>
      <c r="P38" s="465"/>
      <c r="Q38" s="286"/>
    </row>
    <row r="39" spans="2:17" ht="30" customHeight="1" x14ac:dyDescent="0.2">
      <c r="B39" s="275"/>
      <c r="C39" s="471" t="s">
        <v>3466</v>
      </c>
      <c r="D39" s="472"/>
      <c r="E39" s="473"/>
      <c r="F39" s="323" t="s">
        <v>3467</v>
      </c>
      <c r="G39" s="463" t="s">
        <v>3370</v>
      </c>
      <c r="H39" s="474"/>
      <c r="I39" s="474"/>
      <c r="J39" s="474"/>
      <c r="K39" s="474"/>
      <c r="L39" s="474"/>
      <c r="M39" s="474"/>
      <c r="N39" s="474"/>
      <c r="O39" s="474"/>
      <c r="P39" s="475"/>
      <c r="Q39" s="287"/>
    </row>
    <row r="40" spans="2:17" ht="32.25" customHeight="1" x14ac:dyDescent="0.2">
      <c r="B40" s="275"/>
      <c r="C40" s="431" t="s">
        <v>3269</v>
      </c>
      <c r="D40" s="432"/>
      <c r="E40" s="433"/>
      <c r="F40" s="440"/>
      <c r="G40" s="443" t="s">
        <v>3489</v>
      </c>
      <c r="H40" s="377"/>
      <c r="I40" s="377"/>
      <c r="J40" s="350" t="e">
        <f>INDEX('VEA Actividades'!$J$3:$J$8,+MATCH('Ficha-1'!G40,'VEA Actividades'!$B$3:$B$8,0))</f>
        <v>#N/A</v>
      </c>
      <c r="K40" s="339"/>
      <c r="L40" s="426" t="s">
        <v>3371</v>
      </c>
      <c r="M40" s="426"/>
      <c r="N40" s="426"/>
      <c r="O40" s="426"/>
      <c r="P40" s="351">
        <f>INDEX('VEA Actividades'!$F$3:$F$9,+MATCH('Ficha-1'!G40,'VEA Actividades'!$B$3:$B$9,0))</f>
        <v>0</v>
      </c>
      <c r="Q40" s="264"/>
    </row>
    <row r="41" spans="2:17" ht="32.25" customHeight="1" x14ac:dyDescent="0.2">
      <c r="B41" s="275"/>
      <c r="C41" s="434"/>
      <c r="D41" s="435"/>
      <c r="E41" s="436"/>
      <c r="F41" s="441"/>
      <c r="G41" s="384" t="s">
        <v>3489</v>
      </c>
      <c r="H41" s="379"/>
      <c r="I41" s="379"/>
      <c r="J41" s="352" t="e">
        <f>INDEX('VEA Actividades'!$J$3:$J$8,+MATCH('Ficha-1'!G41,'VEA Actividades'!$B$3:$B$8,0))</f>
        <v>#N/A</v>
      </c>
      <c r="K41" s="340"/>
      <c r="L41" s="385" t="s">
        <v>3371</v>
      </c>
      <c r="M41" s="385"/>
      <c r="N41" s="385"/>
      <c r="O41" s="385"/>
      <c r="P41" s="353">
        <f>INDEX('VEA Actividades'!$F$3:$F$9,+MATCH('Ficha-1'!G41,'VEA Actividades'!$B$3:$B$9,0))</f>
        <v>0</v>
      </c>
      <c r="Q41" s="264"/>
    </row>
    <row r="42" spans="2:17" ht="32.25" customHeight="1" x14ac:dyDescent="0.2">
      <c r="B42" s="275"/>
      <c r="C42" s="434"/>
      <c r="D42" s="435"/>
      <c r="E42" s="436"/>
      <c r="F42" s="441"/>
      <c r="G42" s="384" t="s">
        <v>3489</v>
      </c>
      <c r="H42" s="379"/>
      <c r="I42" s="379"/>
      <c r="J42" s="352" t="e">
        <f>INDEX('VEA Actividades'!$J$3:$J$8,+MATCH('Ficha-1'!G42,'VEA Actividades'!$B$3:$B$8,0))</f>
        <v>#N/A</v>
      </c>
      <c r="K42" s="340"/>
      <c r="L42" s="385" t="s">
        <v>3371</v>
      </c>
      <c r="M42" s="385"/>
      <c r="N42" s="385"/>
      <c r="O42" s="385"/>
      <c r="P42" s="353">
        <f>INDEX('VEA Actividades'!$F$3:$F$9,+MATCH('Ficha-1'!G42,'VEA Actividades'!$B$3:$B$9,0))</f>
        <v>0</v>
      </c>
      <c r="Q42" s="264"/>
    </row>
    <row r="43" spans="2:17" ht="32.25" customHeight="1" x14ac:dyDescent="0.2">
      <c r="B43" s="275"/>
      <c r="C43" s="434"/>
      <c r="D43" s="435"/>
      <c r="E43" s="436"/>
      <c r="F43" s="441"/>
      <c r="G43" s="384" t="s">
        <v>3489</v>
      </c>
      <c r="H43" s="379"/>
      <c r="I43" s="379"/>
      <c r="J43" s="352" t="e">
        <f>INDEX('VEA Actividades'!$J$3:$J$8,+MATCH('Ficha-1'!G43,'VEA Actividades'!$B$3:$B$8,0))</f>
        <v>#N/A</v>
      </c>
      <c r="K43" s="340"/>
      <c r="L43" s="385" t="s">
        <v>3371</v>
      </c>
      <c r="M43" s="385"/>
      <c r="N43" s="385"/>
      <c r="O43" s="385"/>
      <c r="P43" s="353">
        <f>INDEX('VEA Actividades'!$F$3:$F$9,+MATCH('Ficha-1'!G43,'VEA Actividades'!$B$3:$B$9,0))</f>
        <v>0</v>
      </c>
      <c r="Q43" s="264"/>
    </row>
    <row r="44" spans="2:17" ht="32.25" customHeight="1" x14ac:dyDescent="0.2">
      <c r="B44" s="275"/>
      <c r="C44" s="434"/>
      <c r="D44" s="435"/>
      <c r="E44" s="436"/>
      <c r="F44" s="441"/>
      <c r="G44" s="384" t="s">
        <v>3489</v>
      </c>
      <c r="H44" s="379"/>
      <c r="I44" s="379"/>
      <c r="J44" s="352" t="e">
        <f>INDEX('VEA Actividades'!$J$3:$J$8,+MATCH('Ficha-1'!G44,'VEA Actividades'!$B$3:$B$8,0))</f>
        <v>#N/A</v>
      </c>
      <c r="K44" s="340"/>
      <c r="L44" s="385" t="s">
        <v>3371</v>
      </c>
      <c r="M44" s="385"/>
      <c r="N44" s="385"/>
      <c r="O44" s="385"/>
      <c r="P44" s="353">
        <f>INDEX('VEA Actividades'!$F$3:$F$9,+MATCH('Ficha-1'!G44,'VEA Actividades'!$B$3:$B$9,0))</f>
        <v>0</v>
      </c>
      <c r="Q44" s="264"/>
    </row>
    <row r="45" spans="2:17" ht="32.25" customHeight="1" x14ac:dyDescent="0.2">
      <c r="B45" s="275"/>
      <c r="C45" s="434"/>
      <c r="D45" s="435"/>
      <c r="E45" s="436"/>
      <c r="F45" s="441"/>
      <c r="G45" s="384" t="s">
        <v>3489</v>
      </c>
      <c r="H45" s="379"/>
      <c r="I45" s="379"/>
      <c r="J45" s="352" t="e">
        <f>INDEX('VEA Actividades'!$J$3:$J$8,+MATCH('Ficha-1'!G45,'VEA Actividades'!$B$3:$B$8,0))</f>
        <v>#N/A</v>
      </c>
      <c r="K45" s="340"/>
      <c r="L45" s="385" t="s">
        <v>3371</v>
      </c>
      <c r="M45" s="385"/>
      <c r="N45" s="385"/>
      <c r="O45" s="385"/>
      <c r="P45" s="353">
        <f>INDEX('VEA Actividades'!$F$3:$F$9,+MATCH('Ficha-1'!G45,'VEA Actividades'!$B$3:$B$9,0))</f>
        <v>0</v>
      </c>
      <c r="Q45" s="296"/>
    </row>
    <row r="46" spans="2:17" ht="32.25" customHeight="1" x14ac:dyDescent="0.2">
      <c r="B46" s="275"/>
      <c r="C46" s="437"/>
      <c r="D46" s="438"/>
      <c r="E46" s="439"/>
      <c r="F46" s="442"/>
      <c r="G46" s="381" t="s">
        <v>3476</v>
      </c>
      <c r="H46" s="382"/>
      <c r="I46" s="382"/>
      <c r="J46" s="382"/>
      <c r="K46" s="382"/>
      <c r="L46" s="382"/>
      <c r="M46" s="382"/>
      <c r="N46" s="382"/>
      <c r="O46" s="383"/>
      <c r="P46" s="354">
        <f>SUM(P40:P45)</f>
        <v>0</v>
      </c>
      <c r="Q46" s="296"/>
    </row>
    <row r="47" spans="2:17" ht="32.25" customHeight="1" x14ac:dyDescent="0.2">
      <c r="B47" s="275"/>
      <c r="C47" s="431" t="s">
        <v>3268</v>
      </c>
      <c r="D47" s="432"/>
      <c r="E47" s="433"/>
      <c r="F47" s="440"/>
      <c r="G47" s="443" t="s">
        <v>3489</v>
      </c>
      <c r="H47" s="377"/>
      <c r="I47" s="377"/>
      <c r="J47" s="350" t="e">
        <f>INDEX('VEA Actividades'!$J$3:$J$8,+MATCH('Ficha-1'!G47,'VEA Actividades'!$B$3:$B$8,0))</f>
        <v>#N/A</v>
      </c>
      <c r="K47" s="339"/>
      <c r="L47" s="426" t="s">
        <v>3371</v>
      </c>
      <c r="M47" s="426"/>
      <c r="N47" s="426"/>
      <c r="O47" s="426"/>
      <c r="P47" s="351">
        <f>INDEX('VEA Actividades'!$G$3:$G$9,+MATCH('Ficha-1'!G47,'VEA Actividades'!$B$3:$B$9,0))</f>
        <v>0</v>
      </c>
      <c r="Q47" s="296"/>
    </row>
    <row r="48" spans="2:17" ht="32.25" customHeight="1" x14ac:dyDescent="0.2">
      <c r="B48" s="275"/>
      <c r="C48" s="434"/>
      <c r="D48" s="435"/>
      <c r="E48" s="436"/>
      <c r="F48" s="441"/>
      <c r="G48" s="384" t="s">
        <v>3489</v>
      </c>
      <c r="H48" s="379"/>
      <c r="I48" s="379"/>
      <c r="J48" s="352" t="e">
        <f>INDEX('VEA Actividades'!$J$3:$J$8,+MATCH('Ficha-1'!G48,'VEA Actividades'!$B$3:$B$8,0))</f>
        <v>#N/A</v>
      </c>
      <c r="K48" s="340"/>
      <c r="L48" s="385" t="s">
        <v>3371</v>
      </c>
      <c r="M48" s="385"/>
      <c r="N48" s="385"/>
      <c r="O48" s="385"/>
      <c r="P48" s="353">
        <f>INDEX('VEA Actividades'!$G$3:$G$9,+MATCH('Ficha-1'!G48,'VEA Actividades'!$B$3:$B$9,0))</f>
        <v>0</v>
      </c>
      <c r="Q48" s="296"/>
    </row>
    <row r="49" spans="2:17" ht="32.25" customHeight="1" x14ac:dyDescent="0.2">
      <c r="B49" s="275"/>
      <c r="C49" s="434"/>
      <c r="D49" s="435"/>
      <c r="E49" s="436"/>
      <c r="F49" s="441"/>
      <c r="G49" s="384" t="s">
        <v>3489</v>
      </c>
      <c r="H49" s="379"/>
      <c r="I49" s="379"/>
      <c r="J49" s="352" t="e">
        <f>INDEX('VEA Actividades'!$J$3:$J$8,+MATCH('Ficha-1'!G49,'VEA Actividades'!$B$3:$B$8,0))</f>
        <v>#N/A</v>
      </c>
      <c r="K49" s="340"/>
      <c r="L49" s="385" t="s">
        <v>3371</v>
      </c>
      <c r="M49" s="385"/>
      <c r="N49" s="385"/>
      <c r="O49" s="385"/>
      <c r="P49" s="353">
        <f>INDEX('VEA Actividades'!$G$3:$G$9,+MATCH('Ficha-1'!G49,'VEA Actividades'!$B$3:$B$9,0))</f>
        <v>0</v>
      </c>
      <c r="Q49" s="296"/>
    </row>
    <row r="50" spans="2:17" ht="32.25" customHeight="1" x14ac:dyDescent="0.2">
      <c r="B50" s="275"/>
      <c r="C50" s="434"/>
      <c r="D50" s="435"/>
      <c r="E50" s="436"/>
      <c r="F50" s="441"/>
      <c r="G50" s="384" t="s">
        <v>3489</v>
      </c>
      <c r="H50" s="379"/>
      <c r="I50" s="379"/>
      <c r="J50" s="352" t="e">
        <f>INDEX('VEA Actividades'!$J$3:$J$8,+MATCH('Ficha-1'!G50,'VEA Actividades'!$B$3:$B$8,0))</f>
        <v>#N/A</v>
      </c>
      <c r="K50" s="340"/>
      <c r="L50" s="385" t="s">
        <v>3371</v>
      </c>
      <c r="M50" s="385"/>
      <c r="N50" s="385"/>
      <c r="O50" s="385"/>
      <c r="P50" s="353">
        <f>INDEX('VEA Actividades'!$G$3:$G$9,+MATCH('Ficha-1'!G50,'VEA Actividades'!$B$3:$B$9,0))</f>
        <v>0</v>
      </c>
      <c r="Q50" s="296"/>
    </row>
    <row r="51" spans="2:17" ht="32.25" customHeight="1" x14ac:dyDescent="0.2">
      <c r="B51" s="275"/>
      <c r="C51" s="434"/>
      <c r="D51" s="435"/>
      <c r="E51" s="436"/>
      <c r="F51" s="441"/>
      <c r="G51" s="384" t="s">
        <v>3489</v>
      </c>
      <c r="H51" s="379"/>
      <c r="I51" s="379"/>
      <c r="J51" s="352" t="e">
        <f>INDEX('VEA Actividades'!$J$3:$J$8,+MATCH('Ficha-1'!G51,'VEA Actividades'!$B$3:$B$8,0))</f>
        <v>#N/A</v>
      </c>
      <c r="K51" s="340"/>
      <c r="L51" s="385" t="s">
        <v>3371</v>
      </c>
      <c r="M51" s="385"/>
      <c r="N51" s="385"/>
      <c r="O51" s="385"/>
      <c r="P51" s="353">
        <f>INDEX('VEA Actividades'!$G$3:$G$9,+MATCH('Ficha-1'!G51,'VEA Actividades'!$B$3:$B$9,0))</f>
        <v>0</v>
      </c>
      <c r="Q51" s="296"/>
    </row>
    <row r="52" spans="2:17" ht="32.25" customHeight="1" x14ac:dyDescent="0.2">
      <c r="B52" s="275"/>
      <c r="C52" s="434"/>
      <c r="D52" s="435"/>
      <c r="E52" s="436"/>
      <c r="F52" s="441"/>
      <c r="G52" s="384" t="s">
        <v>3489</v>
      </c>
      <c r="H52" s="379"/>
      <c r="I52" s="379"/>
      <c r="J52" s="352" t="e">
        <f>INDEX('VEA Actividades'!$J$3:$J$8,+MATCH('Ficha-1'!G52,'VEA Actividades'!$B$3:$B$8,0))</f>
        <v>#N/A</v>
      </c>
      <c r="K52" s="340"/>
      <c r="L52" s="385" t="s">
        <v>3371</v>
      </c>
      <c r="M52" s="385"/>
      <c r="N52" s="385"/>
      <c r="O52" s="385"/>
      <c r="P52" s="353">
        <f>INDEX('VEA Actividades'!$G$3:$G$9,+MATCH('Ficha-1'!G52,'VEA Actividades'!$B$3:$B$9,0))</f>
        <v>0</v>
      </c>
      <c r="Q52" s="296"/>
    </row>
    <row r="53" spans="2:17" ht="32.25" customHeight="1" x14ac:dyDescent="0.2">
      <c r="B53" s="275"/>
      <c r="C53" s="437"/>
      <c r="D53" s="438"/>
      <c r="E53" s="439"/>
      <c r="F53" s="442"/>
      <c r="G53" s="381" t="s">
        <v>3477</v>
      </c>
      <c r="H53" s="382"/>
      <c r="I53" s="382"/>
      <c r="J53" s="382"/>
      <c r="K53" s="382"/>
      <c r="L53" s="382"/>
      <c r="M53" s="382"/>
      <c r="N53" s="382"/>
      <c r="O53" s="383"/>
      <c r="P53" s="354">
        <f>SUM(P47:P52)</f>
        <v>0</v>
      </c>
      <c r="Q53" s="296"/>
    </row>
    <row r="54" spans="2:17" ht="32.25" customHeight="1" x14ac:dyDescent="0.2">
      <c r="B54" s="275"/>
      <c r="C54" s="369" t="s">
        <v>3363</v>
      </c>
      <c r="D54" s="370"/>
      <c r="E54" s="370"/>
      <c r="F54" s="377"/>
      <c r="G54" s="377" t="s">
        <v>3489</v>
      </c>
      <c r="H54" s="377"/>
      <c r="I54" s="377"/>
      <c r="J54" s="350" t="e">
        <f>INDEX('VEA Actividades'!$J$3:$J$8,+MATCH('Ficha-1'!G54,'VEA Actividades'!$B$3:$B$8,0))</f>
        <v>#N/A</v>
      </c>
      <c r="K54" s="339"/>
      <c r="L54" s="426" t="s">
        <v>3371</v>
      </c>
      <c r="M54" s="426"/>
      <c r="N54" s="426"/>
      <c r="O54" s="426"/>
      <c r="P54" s="351">
        <f>INDEX('VEA Actividades'!$H$3:$H$9,+MATCH('Ficha-1'!G54,'VEA Actividades'!$B$3:$B$9,0))</f>
        <v>0</v>
      </c>
      <c r="Q54" s="296"/>
    </row>
    <row r="55" spans="2:17" ht="32.25" customHeight="1" x14ac:dyDescent="0.2">
      <c r="B55" s="275"/>
      <c r="C55" s="371"/>
      <c r="D55" s="372"/>
      <c r="E55" s="372"/>
      <c r="F55" s="378"/>
      <c r="G55" s="379" t="s">
        <v>3489</v>
      </c>
      <c r="H55" s="379"/>
      <c r="I55" s="379"/>
      <c r="J55" s="352" t="e">
        <f>INDEX('VEA Actividades'!$J$3:$J$8,+MATCH('Ficha-1'!G55,'VEA Actividades'!$B$3:$B$8,0))</f>
        <v>#N/A</v>
      </c>
      <c r="K55" s="340"/>
      <c r="L55" s="385" t="s">
        <v>3371</v>
      </c>
      <c r="M55" s="385"/>
      <c r="N55" s="385"/>
      <c r="O55" s="385"/>
      <c r="P55" s="353">
        <f>INDEX('VEA Actividades'!$H$3:$H$9,+MATCH('Ficha-1'!G55,'VEA Actividades'!$B$3:$B$9,0))</f>
        <v>0</v>
      </c>
      <c r="Q55" s="296"/>
    </row>
    <row r="56" spans="2:17" ht="32.25" customHeight="1" x14ac:dyDescent="0.2">
      <c r="B56" s="275"/>
      <c r="C56" s="371"/>
      <c r="D56" s="372"/>
      <c r="E56" s="372"/>
      <c r="F56" s="378"/>
      <c r="G56" s="379" t="s">
        <v>3489</v>
      </c>
      <c r="H56" s="379"/>
      <c r="I56" s="379"/>
      <c r="J56" s="352" t="e">
        <f>INDEX('VEA Actividades'!$J$3:$J$8,+MATCH('Ficha-1'!G56,'VEA Actividades'!$B$3:$B$8,0))</f>
        <v>#N/A</v>
      </c>
      <c r="K56" s="340"/>
      <c r="L56" s="385" t="s">
        <v>3371</v>
      </c>
      <c r="M56" s="385"/>
      <c r="N56" s="385"/>
      <c r="O56" s="385"/>
      <c r="P56" s="353">
        <f>INDEX('VEA Actividades'!$H$3:$H$9,+MATCH('Ficha-1'!G56,'VEA Actividades'!$B$3:$B$9,0))</f>
        <v>0</v>
      </c>
      <c r="Q56" s="296"/>
    </row>
    <row r="57" spans="2:17" ht="32.25" customHeight="1" x14ac:dyDescent="0.2">
      <c r="B57" s="275"/>
      <c r="C57" s="371"/>
      <c r="D57" s="372"/>
      <c r="E57" s="372"/>
      <c r="F57" s="378"/>
      <c r="G57" s="379" t="s">
        <v>3489</v>
      </c>
      <c r="H57" s="379"/>
      <c r="I57" s="379"/>
      <c r="J57" s="352" t="e">
        <f>INDEX('VEA Actividades'!$J$3:$J$8,+MATCH('Ficha-1'!G57,'VEA Actividades'!$B$3:$B$8,0))</f>
        <v>#N/A</v>
      </c>
      <c r="K57" s="340"/>
      <c r="L57" s="385" t="s">
        <v>3371</v>
      </c>
      <c r="M57" s="385"/>
      <c r="N57" s="385"/>
      <c r="O57" s="385"/>
      <c r="P57" s="353">
        <f>INDEX('VEA Actividades'!$H$3:$H$9,+MATCH('Ficha-1'!G57,'VEA Actividades'!$B$3:$B$9,0))</f>
        <v>0</v>
      </c>
      <c r="Q57" s="296"/>
    </row>
    <row r="58" spans="2:17" ht="32.25" customHeight="1" x14ac:dyDescent="0.2">
      <c r="B58" s="275"/>
      <c r="C58" s="371"/>
      <c r="D58" s="372"/>
      <c r="E58" s="372"/>
      <c r="F58" s="378"/>
      <c r="G58" s="379" t="s">
        <v>3489</v>
      </c>
      <c r="H58" s="379"/>
      <c r="I58" s="379"/>
      <c r="J58" s="352" t="e">
        <f>INDEX('VEA Actividades'!$J$3:$J$8,+MATCH('Ficha-1'!G58,'VEA Actividades'!$B$3:$B$8,0))</f>
        <v>#N/A</v>
      </c>
      <c r="K58" s="340"/>
      <c r="L58" s="385" t="s">
        <v>3371</v>
      </c>
      <c r="M58" s="385"/>
      <c r="N58" s="385"/>
      <c r="O58" s="385"/>
      <c r="P58" s="353">
        <f>INDEX('VEA Actividades'!$H$3:$H$9,+MATCH('Ficha-1'!G58,'VEA Actividades'!$B$3:$B$9,0))</f>
        <v>0</v>
      </c>
      <c r="Q58" s="296"/>
    </row>
    <row r="59" spans="2:17" ht="32.25" customHeight="1" x14ac:dyDescent="0.2">
      <c r="B59" s="275"/>
      <c r="C59" s="373"/>
      <c r="D59" s="374"/>
      <c r="E59" s="374"/>
      <c r="F59" s="379"/>
      <c r="G59" s="379" t="s">
        <v>3489</v>
      </c>
      <c r="H59" s="379"/>
      <c r="I59" s="379"/>
      <c r="J59" s="352" t="e">
        <f>INDEX('VEA Actividades'!$J$3:$J$8,+MATCH('Ficha-1'!G59,'VEA Actividades'!$B$3:$B$8,0))</f>
        <v>#N/A</v>
      </c>
      <c r="K59" s="340"/>
      <c r="L59" s="385" t="s">
        <v>3371</v>
      </c>
      <c r="M59" s="385"/>
      <c r="N59" s="385"/>
      <c r="O59" s="385"/>
      <c r="P59" s="353">
        <f>INDEX('VEA Actividades'!$H$3:$H$9,+MATCH('Ficha-1'!G59,'VEA Actividades'!$B$3:$B$9,0))</f>
        <v>0</v>
      </c>
      <c r="Q59" s="296"/>
    </row>
    <row r="60" spans="2:17" ht="32.25" customHeight="1" x14ac:dyDescent="0.2">
      <c r="B60" s="275"/>
      <c r="C60" s="375"/>
      <c r="D60" s="376"/>
      <c r="E60" s="376"/>
      <c r="F60" s="380"/>
      <c r="G60" s="381" t="s">
        <v>3478</v>
      </c>
      <c r="H60" s="382"/>
      <c r="I60" s="382"/>
      <c r="J60" s="382"/>
      <c r="K60" s="382"/>
      <c r="L60" s="382"/>
      <c r="M60" s="382"/>
      <c r="N60" s="382"/>
      <c r="O60" s="383"/>
      <c r="P60" s="354">
        <f>SUM(P54:P59)</f>
        <v>0</v>
      </c>
      <c r="Q60" s="296"/>
    </row>
    <row r="61" spans="2:17" ht="26.25" customHeight="1" x14ac:dyDescent="0.2">
      <c r="B61" s="275"/>
      <c r="C61" s="262"/>
      <c r="D61" s="262"/>
      <c r="E61" s="262"/>
      <c r="F61" s="262"/>
      <c r="G61" s="262"/>
      <c r="H61" s="262"/>
      <c r="I61" s="262"/>
      <c r="J61" s="291"/>
      <c r="K61" s="292"/>
      <c r="L61" s="262"/>
      <c r="M61" s="262"/>
      <c r="N61" s="262"/>
      <c r="O61" s="262"/>
      <c r="P61" s="262"/>
      <c r="Q61" s="264"/>
    </row>
    <row r="62" spans="2:17" ht="24" customHeight="1" x14ac:dyDescent="0.2">
      <c r="B62" s="275"/>
      <c r="C62" s="263"/>
      <c r="D62" s="263"/>
      <c r="E62" s="263"/>
      <c r="J62" s="425" t="s">
        <v>3345</v>
      </c>
      <c r="K62" s="425"/>
      <c r="L62" s="425"/>
      <c r="M62" s="425"/>
      <c r="N62" s="425"/>
      <c r="O62" s="425"/>
      <c r="P62" s="263"/>
      <c r="Q62" s="264"/>
    </row>
    <row r="63" spans="2:17" ht="32.25" customHeight="1" x14ac:dyDescent="0.2">
      <c r="B63" s="275"/>
      <c r="C63" s="263"/>
      <c r="D63" s="263"/>
      <c r="E63" s="263"/>
      <c r="J63" s="425" t="s">
        <v>3346</v>
      </c>
      <c r="K63" s="425"/>
      <c r="L63" s="425"/>
      <c r="M63" s="425"/>
      <c r="N63" s="425"/>
      <c r="O63" s="425"/>
      <c r="P63" s="263"/>
      <c r="Q63" s="264"/>
    </row>
    <row r="64" spans="2:17" ht="27.75" customHeight="1" x14ac:dyDescent="0.2">
      <c r="B64" s="275"/>
      <c r="C64" s="263"/>
      <c r="D64" s="263"/>
      <c r="E64" s="263"/>
      <c r="J64" s="479">
        <f>P46+P53+P60</f>
        <v>0</v>
      </c>
      <c r="K64" s="479"/>
      <c r="L64" s="479"/>
      <c r="M64" s="479"/>
      <c r="N64" s="479"/>
      <c r="O64" s="479"/>
      <c r="P64" s="263"/>
      <c r="Q64" s="264"/>
    </row>
    <row r="65" spans="2:17" x14ac:dyDescent="0.2">
      <c r="B65" s="288"/>
      <c r="C65" s="293"/>
      <c r="D65" s="293"/>
      <c r="E65" s="293"/>
      <c r="F65" s="293"/>
      <c r="G65" s="293"/>
      <c r="H65" s="293"/>
      <c r="I65" s="293"/>
      <c r="J65" s="293"/>
      <c r="K65" s="293"/>
      <c r="L65" s="293"/>
      <c r="M65" s="293"/>
      <c r="N65" s="293"/>
      <c r="O65" s="293"/>
      <c r="P65" s="289"/>
      <c r="Q65" s="290"/>
    </row>
  </sheetData>
  <sheetProtection algorithmName="SHA-512" hashValue="z4I0DMbCNt+8RfMRCvu1ddBGF+JaL633zVrMkqYvKgll71PFfJxlt9ogpRxs1LLuQmPw2hY7yfpUjTLI2CNvWw==" saltValue="mqvD3Aa0HK5xEtml1yReeQ==" spinCount="100000" sheet="1" objects="1" scenarios="1" insertRows="0" deleteRows="0"/>
  <customSheetViews>
    <customSheetView guid="{4DC146C0-4C32-4BEE-895C-813286D3318F}" scale="40" showPageBreaks="1" showGridLines="0" view="pageLayout" topLeftCell="A13">
      <selection activeCell="E2" sqref="E2:O2"/>
    </customSheetView>
  </customSheetViews>
  <mergeCells count="170">
    <mergeCell ref="J64:O64"/>
    <mergeCell ref="L54:O54"/>
    <mergeCell ref="G54:I54"/>
    <mergeCell ref="O34:P34"/>
    <mergeCell ref="K32:N32"/>
    <mergeCell ref="K33:N33"/>
    <mergeCell ref="O33:P33"/>
    <mergeCell ref="G33:I33"/>
    <mergeCell ref="G34:I34"/>
    <mergeCell ref="G47:I47"/>
    <mergeCell ref="G53:O53"/>
    <mergeCell ref="C39:E39"/>
    <mergeCell ref="G39:P39"/>
    <mergeCell ref="O35:P35"/>
    <mergeCell ref="G31:I31"/>
    <mergeCell ref="G32:I32"/>
    <mergeCell ref="G59:I59"/>
    <mergeCell ref="J62:O62"/>
    <mergeCell ref="J63:O63"/>
    <mergeCell ref="L59:O59"/>
    <mergeCell ref="O32:P32"/>
    <mergeCell ref="K29:N29"/>
    <mergeCell ref="O28:P28"/>
    <mergeCell ref="O29:P29"/>
    <mergeCell ref="G19:I19"/>
    <mergeCell ref="K31:N31"/>
    <mergeCell ref="O31:P31"/>
    <mergeCell ref="C38:P38"/>
    <mergeCell ref="E29:F29"/>
    <mergeCell ref="G29:I29"/>
    <mergeCell ref="J31:J32"/>
    <mergeCell ref="K20:N20"/>
    <mergeCell ref="O20:P20"/>
    <mergeCell ref="G24:I24"/>
    <mergeCell ref="G28:I28"/>
    <mergeCell ref="G30:I30"/>
    <mergeCell ref="K34:N34"/>
    <mergeCell ref="E25:F25"/>
    <mergeCell ref="O18:P18"/>
    <mergeCell ref="O19:P19"/>
    <mergeCell ref="K21:N21"/>
    <mergeCell ref="K22:N22"/>
    <mergeCell ref="K23:N23"/>
    <mergeCell ref="G3:P3"/>
    <mergeCell ref="G4:P4"/>
    <mergeCell ref="K30:N30"/>
    <mergeCell ref="O30:P30"/>
    <mergeCell ref="J9:L9"/>
    <mergeCell ref="K24:N24"/>
    <mergeCell ref="K25:N25"/>
    <mergeCell ref="K26:N26"/>
    <mergeCell ref="K27:N27"/>
    <mergeCell ref="O21:P21"/>
    <mergeCell ref="O22:P22"/>
    <mergeCell ref="O23:P23"/>
    <mergeCell ref="O24:P24"/>
    <mergeCell ref="O25:P25"/>
    <mergeCell ref="O26:P26"/>
    <mergeCell ref="O27:P27"/>
    <mergeCell ref="K28:N28"/>
    <mergeCell ref="C36:D36"/>
    <mergeCell ref="E36:F36"/>
    <mergeCell ref="E35:F35"/>
    <mergeCell ref="C40:E46"/>
    <mergeCell ref="F40:F46"/>
    <mergeCell ref="G46:O46"/>
    <mergeCell ref="C47:E53"/>
    <mergeCell ref="F47:F53"/>
    <mergeCell ref="C10:D10"/>
    <mergeCell ref="E10:I10"/>
    <mergeCell ref="J10:L10"/>
    <mergeCell ref="M10:P10"/>
    <mergeCell ref="K18:N18"/>
    <mergeCell ref="E24:F24"/>
    <mergeCell ref="C34:D35"/>
    <mergeCell ref="K19:N19"/>
    <mergeCell ref="C21:D27"/>
    <mergeCell ref="E21:F21"/>
    <mergeCell ref="E22:F22"/>
    <mergeCell ref="E23:F23"/>
    <mergeCell ref="E32:F32"/>
    <mergeCell ref="C33:D33"/>
    <mergeCell ref="E33:F33"/>
    <mergeCell ref="E34:F34"/>
    <mergeCell ref="G41:I41"/>
    <mergeCell ref="L47:O47"/>
    <mergeCell ref="L52:O52"/>
    <mergeCell ref="G35:I35"/>
    <mergeCell ref="K35:N35"/>
    <mergeCell ref="K36:N36"/>
    <mergeCell ref="G36:I36"/>
    <mergeCell ref="O36:P36"/>
    <mergeCell ref="L40:O40"/>
    <mergeCell ref="L41:O41"/>
    <mergeCell ref="L42:O42"/>
    <mergeCell ref="L43:O43"/>
    <mergeCell ref="G40:I40"/>
    <mergeCell ref="G42:I42"/>
    <mergeCell ref="G43:I43"/>
    <mergeCell ref="G44:I44"/>
    <mergeCell ref="L44:O44"/>
    <mergeCell ref="C5:E5"/>
    <mergeCell ref="F5:I5"/>
    <mergeCell ref="C17:D17"/>
    <mergeCell ref="E17:F17"/>
    <mergeCell ref="C11:D11"/>
    <mergeCell ref="C12:D12"/>
    <mergeCell ref="E12:P12"/>
    <mergeCell ref="C13:D13"/>
    <mergeCell ref="E13:P13"/>
    <mergeCell ref="C14:D14"/>
    <mergeCell ref="E14:P14"/>
    <mergeCell ref="G17:I17"/>
    <mergeCell ref="J11:L11"/>
    <mergeCell ref="K17:N17"/>
    <mergeCell ref="O17:P17"/>
    <mergeCell ref="C16:P16"/>
    <mergeCell ref="J5:P5"/>
    <mergeCell ref="C6:P6"/>
    <mergeCell ref="C7:D7"/>
    <mergeCell ref="E7:I7"/>
    <mergeCell ref="J7:M7"/>
    <mergeCell ref="C9:D9"/>
    <mergeCell ref="E9:I9"/>
    <mergeCell ref="C3:F4"/>
    <mergeCell ref="C8:D8"/>
    <mergeCell ref="E8:I8"/>
    <mergeCell ref="J8:M8"/>
    <mergeCell ref="E31:F31"/>
    <mergeCell ref="G21:I21"/>
    <mergeCell ref="G20:I20"/>
    <mergeCell ref="G22:I22"/>
    <mergeCell ref="G23:I23"/>
    <mergeCell ref="E11:I11"/>
    <mergeCell ref="E19:F19"/>
    <mergeCell ref="C18:D20"/>
    <mergeCell ref="C28:D30"/>
    <mergeCell ref="C31:D32"/>
    <mergeCell ref="E18:F18"/>
    <mergeCell ref="E20:F20"/>
    <mergeCell ref="G18:I18"/>
    <mergeCell ref="G26:I26"/>
    <mergeCell ref="G27:I27"/>
    <mergeCell ref="E28:F28"/>
    <mergeCell ref="E30:F30"/>
    <mergeCell ref="E26:F26"/>
    <mergeCell ref="E27:F27"/>
    <mergeCell ref="G25:I25"/>
    <mergeCell ref="C54:E60"/>
    <mergeCell ref="F54:F60"/>
    <mergeCell ref="G60:O60"/>
    <mergeCell ref="G45:I45"/>
    <mergeCell ref="L45:O45"/>
    <mergeCell ref="G48:I48"/>
    <mergeCell ref="L48:O48"/>
    <mergeCell ref="G49:I49"/>
    <mergeCell ref="L49:O49"/>
    <mergeCell ref="G50:I50"/>
    <mergeCell ref="L50:O50"/>
    <mergeCell ref="G51:I51"/>
    <mergeCell ref="L51:O51"/>
    <mergeCell ref="G55:I55"/>
    <mergeCell ref="L55:O55"/>
    <mergeCell ref="G56:I56"/>
    <mergeCell ref="L56:O56"/>
    <mergeCell ref="G57:I57"/>
    <mergeCell ref="L57:O57"/>
    <mergeCell ref="G58:I58"/>
    <mergeCell ref="L58:O58"/>
    <mergeCell ref="G52:I52"/>
  </mergeCells>
  <pageMargins left="0.25" right="0.25" top="0.75" bottom="0.75" header="0.3" footer="0.3"/>
  <pageSetup orientation="landscape" r:id="rId1"/>
  <headerFooter>
    <oddHeader>&amp;C&amp;"Calibri,Normal"&amp;K000000BORRADOR</oddHeader>
  </headerFooter>
  <drawing r:id="rId2"/>
  <extLst>
    <ext xmlns:x14="http://schemas.microsoft.com/office/spreadsheetml/2009/9/main" uri="{CCE6A557-97BC-4b89-ADB6-D9C93CAAB3DF}">
      <x14:dataValidations xmlns:xm="http://schemas.microsoft.com/office/excel/2006/main" xWindow="495" yWindow="656" count="15">
        <x14:dataValidation type="list" allowBlank="1" showInputMessage="1" showErrorMessage="1" promptTitle="Fauna" prompt="Estado de la fauna" xr:uid="{00000000-0002-0000-0200-000000000000}">
          <x14:formula1>
            <xm:f>'Variables - Valoración'!$C$72:$C$74</xm:f>
          </x14:formula1>
          <xm:sqref>E28:E30 F30 F28 G28:G30 H28:I28 H30:I30</xm:sqref>
        </x14:dataValidation>
        <x14:dataValidation type="list" allowBlank="1" showInputMessage="1" showErrorMessage="1" promptTitle="Flora" prompt="Tipo de flora que se presenta" xr:uid="{00000000-0002-0000-0200-000001000000}">
          <x14:formula1>
            <xm:f>'Variables - Valoración'!$C$75:$C$78</xm:f>
          </x14:formula1>
          <xm:sqref>E31:G32</xm:sqref>
        </x14:dataValidation>
        <x14:dataValidation type="list" allowBlank="1" showInputMessage="1" showErrorMessage="1" promptTitle="AIA" prompt="Tipo de área de importancia" xr:uid="{00000000-0002-0000-0200-000002000000}">
          <x14:formula1>
            <xm:f>'Variables - Valoración'!$C$10:$C$15</xm:f>
          </x14:formula1>
          <xm:sqref>E18:E20 G18:G20</xm:sqref>
        </x14:dataValidation>
        <x14:dataValidation type="list" allowBlank="1" showInputMessage="1" showErrorMessage="1" promptTitle="Suelo" prompt="Tipo de clase agrologica que se presenta en la zona" xr:uid="{00000000-0002-0000-0200-000003000000}">
          <x14:formula1>
            <xm:f>'Variables - Valoración'!$C$98:$C$100</xm:f>
          </x14:formula1>
          <xm:sqref>E36:I36</xm:sqref>
        </x14:dataValidation>
        <x14:dataValidation type="list" allowBlank="1" showInputMessage="1" showErrorMessage="1" xr:uid="{00000000-0002-0000-0200-000006000000}">
          <x14:formula1>
            <xm:f>'Servicios ecosistémicos '!$E$82:$E$85</xm:f>
          </x14:formula1>
          <xm:sqref>K36</xm:sqref>
        </x14:dataValidation>
        <x14:dataValidation type="list" allowBlank="1" showInputMessage="1" showErrorMessage="1" xr:uid="{00000000-0002-0000-0200-000007000000}">
          <x14:formula1>
            <xm:f>'Servicios ecosistémicos '!$G$17:$G$19</xm:f>
          </x14:formula1>
          <xm:sqref>P32:Q35 P20 O36:Q36 Q18:Q20 O18:O35</xm:sqref>
        </x14:dataValidation>
        <x14:dataValidation type="list" allowBlank="1" showInputMessage="1" showErrorMessage="1" xr:uid="{00000000-0002-0000-0200-000009000000}">
          <x14:formula1>
            <xm:f>'Servicios ecosistémicos '!$E$41:$E$52</xm:f>
          </x14:formula1>
          <xm:sqref>K28:K30</xm:sqref>
        </x14:dataValidation>
        <x14:dataValidation type="list" allowBlank="1" showInputMessage="1" showErrorMessage="1" promptTitle="RH" prompt="Infuencia en el área de estudio" xr:uid="{00000000-0002-0000-0200-00000A000000}">
          <x14:formula1>
            <xm:f>'Variables - Valoración'!$C$79:$C$89</xm:f>
          </x14:formula1>
          <xm:sqref>E33:I33</xm:sqref>
        </x14:dataValidation>
        <x14:dataValidation type="list" allowBlank="1" showInputMessage="1" showErrorMessage="1" promptTitle="Suelo" prompt="Tipo de clase agrologica que se presenta en la zona" xr:uid="{00000000-0002-0000-0200-00000B000000}">
          <x14:formula1>
            <xm:f>'Variables - Valoración'!$C$90:$C$97</xm:f>
          </x14:formula1>
          <xm:sqref>E34:I35</xm:sqref>
        </x14:dataValidation>
        <x14:dataValidation type="list" allowBlank="1" showInputMessage="1" showErrorMessage="1" xr:uid="{4B1287E7-EC04-4440-AE8D-434A656F5F57}">
          <x14:formula1>
            <xm:f>'Variables - Valoración'!$C$6:$C$9</xm:f>
          </x14:formula1>
          <xm:sqref>E13:Q13</xm:sqref>
        </x14:dataValidation>
        <x14:dataValidation type="list" allowBlank="1" showInputMessage="1" showErrorMessage="1" promptTitle="Cobertura Vegetal" prompt="Coberturas Vegetales corine land cover a nivel 3" xr:uid="{E83D2E5A-6827-4E05-BB72-A05724FF1360}">
          <x14:formula1>
            <xm:f>'Variables - Valoración'!$C$16:$C$71</xm:f>
          </x14:formula1>
          <xm:sqref>E21:I27</xm:sqref>
        </x14:dataValidation>
        <x14:dataValidation type="list" allowBlank="1" showInputMessage="1" showErrorMessage="1" xr:uid="{00000000-0002-0000-0200-00000C000000}">
          <x14:formula1>
            <xm:f>'Servicios ecosistémicos '!$E$55:$E$66</xm:f>
          </x14:formula1>
          <xm:sqref>K31:K35</xm:sqref>
        </x14:dataValidation>
        <x14:dataValidation type="list" allowBlank="1" showInputMessage="1" showErrorMessage="1" xr:uid="{00000000-0002-0000-0200-000004000000}">
          <x14:formula1>
            <xm:f>'Servicios ecosistémicos '!$E$17:$E$28</xm:f>
          </x14:formula1>
          <xm:sqref>K18:K27</xm:sqref>
        </x14:dataValidation>
        <x14:dataValidation type="list" allowBlank="1" showInputMessage="1" showErrorMessage="1" error="Seleccione un número de la lista" promptTitle="Lista días" prompt="Seleccione la cantidad de días que se estima que se desarrolle la actividad" xr:uid="{3918EC68-7C6F-C04E-88C2-8F10440E620F}">
          <x14:formula1>
            <xm:f>'VEA Actividades'!$A$12:$A$377</xm:f>
          </x14:formula1>
          <xm:sqref>K47:K52 K40:K45 K54:K59</xm:sqref>
        </x14:dataValidation>
        <x14:dataValidation type="list" allowBlank="1" showInputMessage="1" showErrorMessage="1" xr:uid="{94982EFB-0A44-334F-8942-207CA33D1B59}">
          <x14:formula1>
            <xm:f>'VEA Actividades'!$B$3:$B$9</xm:f>
          </x14:formula1>
          <xm:sqref>G40:I45 G47:I52 G54:I59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B2:E1693"/>
  <sheetViews>
    <sheetView topLeftCell="A846" workbookViewId="0">
      <selection activeCell="B858" sqref="B858"/>
    </sheetView>
  </sheetViews>
  <sheetFormatPr baseColWidth="10" defaultColWidth="11.5" defaultRowHeight="15" x14ac:dyDescent="0.2"/>
  <cols>
    <col min="2" max="2" width="40.5" customWidth="1"/>
    <col min="3" max="3" width="27.5" customWidth="1"/>
    <col min="4" max="4" width="33.33203125" customWidth="1"/>
    <col min="5" max="5" width="30.5" customWidth="1"/>
  </cols>
  <sheetData>
    <row r="2" spans="2:5" x14ac:dyDescent="0.2">
      <c r="B2" s="19" t="s">
        <v>88</v>
      </c>
      <c r="C2" s="19" t="s">
        <v>89</v>
      </c>
      <c r="D2" s="19" t="s">
        <v>90</v>
      </c>
      <c r="E2" s="19" t="s">
        <v>90</v>
      </c>
    </row>
    <row r="3" spans="2:5" x14ac:dyDescent="0.2">
      <c r="B3" s="20" t="s">
        <v>91</v>
      </c>
      <c r="C3" s="21"/>
      <c r="D3" s="22"/>
      <c r="E3" s="21"/>
    </row>
    <row r="4" spans="2:5" x14ac:dyDescent="0.2">
      <c r="B4" s="23" t="s">
        <v>92</v>
      </c>
      <c r="C4" s="23"/>
      <c r="D4" s="24" t="s">
        <v>93</v>
      </c>
      <c r="E4" s="23" t="s">
        <v>94</v>
      </c>
    </row>
    <row r="5" spans="2:5" x14ac:dyDescent="0.2">
      <c r="B5" s="481" t="s">
        <v>95</v>
      </c>
      <c r="C5" s="481"/>
      <c r="D5" s="481"/>
      <c r="E5" s="481"/>
    </row>
    <row r="6" spans="2:5" x14ac:dyDescent="0.2">
      <c r="B6" s="481" t="s">
        <v>96</v>
      </c>
      <c r="C6" s="481"/>
      <c r="D6" s="481"/>
      <c r="E6" s="481"/>
    </row>
    <row r="7" spans="2:5" x14ac:dyDescent="0.2">
      <c r="B7" s="481" t="s">
        <v>97</v>
      </c>
      <c r="C7" s="481"/>
      <c r="D7" s="481"/>
      <c r="E7" s="481"/>
    </row>
    <row r="8" spans="2:5" x14ac:dyDescent="0.2">
      <c r="B8" s="19" t="s">
        <v>92</v>
      </c>
      <c r="C8" s="19" t="s">
        <v>98</v>
      </c>
      <c r="D8" s="25" t="s">
        <v>93</v>
      </c>
      <c r="E8" s="19" t="s">
        <v>94</v>
      </c>
    </row>
    <row r="9" spans="2:5" x14ac:dyDescent="0.2">
      <c r="B9" s="482" t="s">
        <v>99</v>
      </c>
      <c r="C9" s="482"/>
      <c r="D9" s="482"/>
      <c r="E9" s="482"/>
    </row>
    <row r="10" spans="2:5" x14ac:dyDescent="0.2">
      <c r="B10" s="26" t="s">
        <v>100</v>
      </c>
      <c r="C10" s="27"/>
      <c r="D10" s="28"/>
      <c r="E10" s="29" t="s">
        <v>101</v>
      </c>
    </row>
    <row r="11" spans="2:5" x14ac:dyDescent="0.2">
      <c r="B11" s="30" t="s">
        <v>102</v>
      </c>
      <c r="C11" s="30"/>
      <c r="D11" s="31"/>
      <c r="E11" s="32"/>
    </row>
    <row r="12" spans="2:5" x14ac:dyDescent="0.2">
      <c r="B12" s="26" t="s">
        <v>103</v>
      </c>
      <c r="C12" s="26"/>
      <c r="D12" s="28"/>
      <c r="E12" s="29" t="s">
        <v>104</v>
      </c>
    </row>
    <row r="13" spans="2:5" x14ac:dyDescent="0.2">
      <c r="B13" s="26" t="s">
        <v>105</v>
      </c>
      <c r="C13" s="26"/>
      <c r="D13" s="28"/>
      <c r="E13" s="29" t="s">
        <v>104</v>
      </c>
    </row>
    <row r="14" spans="2:5" x14ac:dyDescent="0.2">
      <c r="B14" s="26" t="s">
        <v>106</v>
      </c>
      <c r="C14" s="26"/>
      <c r="D14" s="28"/>
      <c r="E14" s="29" t="s">
        <v>101</v>
      </c>
    </row>
    <row r="15" spans="2:5" x14ac:dyDescent="0.2">
      <c r="B15" s="26" t="s">
        <v>107</v>
      </c>
      <c r="C15" s="27"/>
      <c r="D15" s="28"/>
      <c r="E15" s="29" t="s">
        <v>101</v>
      </c>
    </row>
    <row r="16" spans="2:5" x14ac:dyDescent="0.2">
      <c r="B16" s="26" t="s">
        <v>108</v>
      </c>
      <c r="C16" s="26"/>
      <c r="D16" s="28"/>
      <c r="E16" s="29" t="s">
        <v>101</v>
      </c>
    </row>
    <row r="17" spans="2:5" x14ac:dyDescent="0.2">
      <c r="B17" s="480" t="s">
        <v>109</v>
      </c>
      <c r="C17" s="480"/>
      <c r="D17" s="480"/>
      <c r="E17" s="480"/>
    </row>
    <row r="18" spans="2:5" x14ac:dyDescent="0.2">
      <c r="B18" s="30" t="s">
        <v>110</v>
      </c>
      <c r="C18" s="30"/>
      <c r="D18" s="31"/>
      <c r="E18" s="32"/>
    </row>
    <row r="19" spans="2:5" x14ac:dyDescent="0.2">
      <c r="B19" s="26" t="s">
        <v>111</v>
      </c>
      <c r="C19" s="26"/>
      <c r="D19" s="28"/>
      <c r="E19" s="29" t="s">
        <v>112</v>
      </c>
    </row>
    <row r="20" spans="2:5" x14ac:dyDescent="0.2">
      <c r="B20" s="26" t="s">
        <v>113</v>
      </c>
      <c r="C20" s="26"/>
      <c r="D20" s="28"/>
      <c r="E20" s="29" t="s">
        <v>112</v>
      </c>
    </row>
    <row r="21" spans="2:5" x14ac:dyDescent="0.2">
      <c r="B21" s="26" t="s">
        <v>114</v>
      </c>
      <c r="C21" s="26"/>
      <c r="D21" s="28"/>
      <c r="E21" s="29" t="s">
        <v>112</v>
      </c>
    </row>
    <row r="22" spans="2:5" x14ac:dyDescent="0.2">
      <c r="B22" s="26" t="s">
        <v>115</v>
      </c>
      <c r="C22" s="26"/>
      <c r="D22" s="28"/>
      <c r="E22" s="29" t="s">
        <v>101</v>
      </c>
    </row>
    <row r="23" spans="2:5" x14ac:dyDescent="0.2">
      <c r="B23" s="26" t="s">
        <v>116</v>
      </c>
      <c r="C23" s="26"/>
      <c r="D23" s="28"/>
      <c r="E23" s="29" t="s">
        <v>101</v>
      </c>
    </row>
    <row r="24" spans="2:5" x14ac:dyDescent="0.2">
      <c r="B24" s="26" t="s">
        <v>117</v>
      </c>
      <c r="C24" s="26" t="s">
        <v>118</v>
      </c>
      <c r="D24" s="28"/>
      <c r="E24" s="29" t="s">
        <v>101</v>
      </c>
    </row>
    <row r="25" spans="2:5" x14ac:dyDescent="0.2">
      <c r="B25" s="26" t="s">
        <v>119</v>
      </c>
      <c r="C25" s="26" t="s">
        <v>120</v>
      </c>
      <c r="D25" s="28"/>
      <c r="E25" s="29" t="s">
        <v>101</v>
      </c>
    </row>
    <row r="26" spans="2:5" x14ac:dyDescent="0.2">
      <c r="B26" s="30" t="s">
        <v>121</v>
      </c>
      <c r="C26" s="30"/>
      <c r="D26" s="31"/>
      <c r="E26" s="32"/>
    </row>
    <row r="27" spans="2:5" x14ac:dyDescent="0.2">
      <c r="B27" s="26" t="s">
        <v>122</v>
      </c>
      <c r="C27" s="26"/>
      <c r="D27" s="28"/>
      <c r="E27" s="29" t="s">
        <v>101</v>
      </c>
    </row>
    <row r="28" spans="2:5" x14ac:dyDescent="0.2">
      <c r="B28" s="480" t="s">
        <v>123</v>
      </c>
      <c r="C28" s="480"/>
      <c r="D28" s="480"/>
      <c r="E28" s="480"/>
    </row>
    <row r="29" spans="2:5" x14ac:dyDescent="0.2">
      <c r="B29" s="30" t="s">
        <v>124</v>
      </c>
      <c r="C29" s="30"/>
      <c r="D29" s="31"/>
      <c r="E29" s="32"/>
    </row>
    <row r="30" spans="2:5" x14ac:dyDescent="0.2">
      <c r="B30" s="26" t="s">
        <v>125</v>
      </c>
      <c r="C30" s="26"/>
      <c r="D30" s="28"/>
      <c r="E30" s="29" t="s">
        <v>101</v>
      </c>
    </row>
    <row r="31" spans="2:5" x14ac:dyDescent="0.2">
      <c r="B31" s="480" t="s">
        <v>126</v>
      </c>
      <c r="C31" s="480"/>
      <c r="D31" s="480"/>
      <c r="E31" s="480"/>
    </row>
    <row r="32" spans="2:5" x14ac:dyDescent="0.2">
      <c r="B32" s="30" t="s">
        <v>127</v>
      </c>
      <c r="C32" s="30"/>
      <c r="D32" s="31"/>
      <c r="E32" s="32"/>
    </row>
    <row r="33" spans="2:5" x14ac:dyDescent="0.2">
      <c r="B33" s="26" t="s">
        <v>128</v>
      </c>
      <c r="C33" s="26"/>
      <c r="D33" s="28"/>
      <c r="E33" s="29" t="s">
        <v>104</v>
      </c>
    </row>
    <row r="34" spans="2:5" x14ac:dyDescent="0.2">
      <c r="B34" s="26" t="s">
        <v>129</v>
      </c>
      <c r="C34" s="26"/>
      <c r="D34" s="28"/>
      <c r="E34" s="29" t="s">
        <v>101</v>
      </c>
    </row>
    <row r="35" spans="2:5" x14ac:dyDescent="0.2">
      <c r="B35" s="26" t="s">
        <v>130</v>
      </c>
      <c r="C35" s="26"/>
      <c r="D35" s="28" t="s">
        <v>131</v>
      </c>
      <c r="E35" s="29" t="s">
        <v>101</v>
      </c>
    </row>
    <row r="36" spans="2:5" x14ac:dyDescent="0.2">
      <c r="B36" s="30" t="s">
        <v>132</v>
      </c>
      <c r="C36" s="30"/>
      <c r="D36" s="31"/>
      <c r="E36" s="32"/>
    </row>
    <row r="37" spans="2:5" x14ac:dyDescent="0.2">
      <c r="B37" s="26" t="s">
        <v>133</v>
      </c>
      <c r="C37" s="26"/>
      <c r="D37" s="28"/>
      <c r="E37" s="29" t="s">
        <v>101</v>
      </c>
    </row>
    <row r="38" spans="2:5" x14ac:dyDescent="0.2">
      <c r="B38" s="26" t="s">
        <v>134</v>
      </c>
      <c r="C38" s="26"/>
      <c r="D38" s="28"/>
      <c r="E38" s="29" t="s">
        <v>101</v>
      </c>
    </row>
    <row r="39" spans="2:5" x14ac:dyDescent="0.2">
      <c r="B39" s="480" t="s">
        <v>135</v>
      </c>
      <c r="C39" s="480"/>
      <c r="D39" s="480"/>
      <c r="E39" s="480"/>
    </row>
    <row r="40" spans="2:5" x14ac:dyDescent="0.2">
      <c r="B40" s="30" t="s">
        <v>136</v>
      </c>
      <c r="C40" s="30"/>
      <c r="D40" s="31"/>
      <c r="E40" s="32"/>
    </row>
    <row r="41" spans="2:5" x14ac:dyDescent="0.2">
      <c r="B41" s="26" t="s">
        <v>137</v>
      </c>
      <c r="C41" s="26"/>
      <c r="D41" s="28"/>
      <c r="E41" s="29" t="s">
        <v>101</v>
      </c>
    </row>
    <row r="42" spans="2:5" x14ac:dyDescent="0.2">
      <c r="B42" s="30" t="s">
        <v>138</v>
      </c>
      <c r="C42" s="30"/>
      <c r="D42" s="31"/>
      <c r="E42" s="32"/>
    </row>
    <row r="43" spans="2:5" x14ac:dyDescent="0.2">
      <c r="B43" s="26" t="s">
        <v>139</v>
      </c>
      <c r="C43" s="26"/>
      <c r="D43" s="28"/>
      <c r="E43" s="29" t="s">
        <v>101</v>
      </c>
    </row>
    <row r="44" spans="2:5" x14ac:dyDescent="0.2">
      <c r="B44" s="30" t="s">
        <v>140</v>
      </c>
      <c r="C44" s="30"/>
      <c r="D44" s="31"/>
      <c r="E44" s="32"/>
    </row>
    <row r="45" spans="2:5" x14ac:dyDescent="0.2">
      <c r="B45" s="26" t="s">
        <v>141</v>
      </c>
      <c r="C45" s="26"/>
      <c r="D45" s="28"/>
      <c r="E45" s="29" t="s">
        <v>112</v>
      </c>
    </row>
    <row r="46" spans="2:5" x14ac:dyDescent="0.2">
      <c r="B46" s="30" t="s">
        <v>142</v>
      </c>
      <c r="C46" s="30"/>
      <c r="D46" s="31"/>
      <c r="E46" s="32"/>
    </row>
    <row r="47" spans="2:5" x14ac:dyDescent="0.2">
      <c r="B47" s="26" t="s">
        <v>143</v>
      </c>
      <c r="C47" s="26"/>
      <c r="D47" s="28"/>
      <c r="E47" s="29" t="s">
        <v>101</v>
      </c>
    </row>
    <row r="48" spans="2:5" x14ac:dyDescent="0.2">
      <c r="B48" s="26" t="s">
        <v>144</v>
      </c>
      <c r="C48" s="26"/>
      <c r="D48" s="28"/>
      <c r="E48" s="29" t="s">
        <v>101</v>
      </c>
    </row>
    <row r="49" spans="2:5" x14ac:dyDescent="0.2">
      <c r="B49" s="26" t="s">
        <v>145</v>
      </c>
      <c r="C49" s="26"/>
      <c r="D49" s="28"/>
      <c r="E49" s="29" t="s">
        <v>101</v>
      </c>
    </row>
    <row r="50" spans="2:5" x14ac:dyDescent="0.2">
      <c r="B50" s="30" t="s">
        <v>146</v>
      </c>
      <c r="C50" s="30"/>
      <c r="D50" s="31"/>
      <c r="E50" s="32"/>
    </row>
    <row r="51" spans="2:5" x14ac:dyDescent="0.2">
      <c r="B51" s="26" t="s">
        <v>147</v>
      </c>
      <c r="C51" s="26"/>
      <c r="D51" s="28"/>
      <c r="E51" s="29" t="s">
        <v>112</v>
      </c>
    </row>
    <row r="52" spans="2:5" x14ac:dyDescent="0.2">
      <c r="B52" s="26" t="s">
        <v>148</v>
      </c>
      <c r="C52" s="26"/>
      <c r="D52" s="28"/>
      <c r="E52" s="29" t="s">
        <v>101</v>
      </c>
    </row>
    <row r="53" spans="2:5" x14ac:dyDescent="0.2">
      <c r="B53" s="480" t="s">
        <v>149</v>
      </c>
      <c r="C53" s="480"/>
      <c r="D53" s="480"/>
      <c r="E53" s="480"/>
    </row>
    <row r="54" spans="2:5" x14ac:dyDescent="0.2">
      <c r="B54" s="30" t="s">
        <v>150</v>
      </c>
      <c r="C54" s="30"/>
      <c r="D54" s="31"/>
      <c r="E54" s="32"/>
    </row>
    <row r="55" spans="2:5" x14ac:dyDescent="0.2">
      <c r="B55" s="26" t="s">
        <v>151</v>
      </c>
      <c r="C55" s="26"/>
      <c r="D55" s="28"/>
      <c r="E55" s="29" t="s">
        <v>101</v>
      </c>
    </row>
    <row r="56" spans="2:5" x14ac:dyDescent="0.2">
      <c r="B56" s="480" t="s">
        <v>152</v>
      </c>
      <c r="C56" s="480"/>
      <c r="D56" s="480"/>
      <c r="E56" s="480"/>
    </row>
    <row r="57" spans="2:5" x14ac:dyDescent="0.2">
      <c r="B57" s="30" t="s">
        <v>153</v>
      </c>
      <c r="C57" s="30"/>
      <c r="D57" s="31"/>
      <c r="E57" s="32"/>
    </row>
    <row r="58" spans="2:5" x14ac:dyDescent="0.2">
      <c r="B58" s="26" t="s">
        <v>154</v>
      </c>
      <c r="C58" s="26"/>
      <c r="D58" s="28"/>
      <c r="E58" s="29" t="s">
        <v>101</v>
      </c>
    </row>
    <row r="59" spans="2:5" x14ac:dyDescent="0.2">
      <c r="B59" s="26" t="s">
        <v>155</v>
      </c>
      <c r="C59" s="26"/>
      <c r="D59" s="28"/>
      <c r="E59" s="29" t="s">
        <v>101</v>
      </c>
    </row>
    <row r="60" spans="2:5" x14ac:dyDescent="0.2">
      <c r="B60" s="480" t="s">
        <v>156</v>
      </c>
      <c r="C60" s="480"/>
      <c r="D60" s="480"/>
      <c r="E60" s="480"/>
    </row>
    <row r="61" spans="2:5" x14ac:dyDescent="0.2">
      <c r="B61" s="30" t="s">
        <v>157</v>
      </c>
      <c r="C61" s="30"/>
      <c r="D61" s="31"/>
      <c r="E61" s="32"/>
    </row>
    <row r="62" spans="2:5" x14ac:dyDescent="0.2">
      <c r="B62" s="26" t="s">
        <v>158</v>
      </c>
      <c r="C62" s="26"/>
      <c r="D62" s="28"/>
      <c r="E62" s="29" t="s">
        <v>101</v>
      </c>
    </row>
    <row r="63" spans="2:5" x14ac:dyDescent="0.2">
      <c r="B63" s="480" t="s">
        <v>159</v>
      </c>
      <c r="C63" s="480"/>
      <c r="D63" s="480"/>
      <c r="E63" s="480"/>
    </row>
    <row r="64" spans="2:5" x14ac:dyDescent="0.2">
      <c r="B64" s="30" t="s">
        <v>160</v>
      </c>
      <c r="C64" s="30"/>
      <c r="D64" s="31"/>
      <c r="E64" s="32"/>
    </row>
    <row r="65" spans="2:5" x14ac:dyDescent="0.2">
      <c r="B65" s="26" t="s">
        <v>161</v>
      </c>
      <c r="C65" s="26"/>
      <c r="D65" s="28"/>
      <c r="E65" s="29" t="s">
        <v>101</v>
      </c>
    </row>
    <row r="66" spans="2:5" x14ac:dyDescent="0.2">
      <c r="B66" s="26" t="s">
        <v>162</v>
      </c>
      <c r="C66" s="26"/>
      <c r="D66" s="28"/>
      <c r="E66" s="29" t="s">
        <v>101</v>
      </c>
    </row>
    <row r="67" spans="2:5" x14ac:dyDescent="0.2">
      <c r="B67" s="26" t="s">
        <v>163</v>
      </c>
      <c r="C67" s="26"/>
      <c r="D67" s="28"/>
      <c r="E67" s="29" t="s">
        <v>101</v>
      </c>
    </row>
    <row r="68" spans="2:5" x14ac:dyDescent="0.2">
      <c r="B68" s="26" t="s">
        <v>164</v>
      </c>
      <c r="C68" s="26"/>
      <c r="D68" s="28"/>
      <c r="E68" s="29" t="s">
        <v>101</v>
      </c>
    </row>
    <row r="69" spans="2:5" x14ac:dyDescent="0.2">
      <c r="B69" s="480" t="s">
        <v>165</v>
      </c>
      <c r="C69" s="480"/>
      <c r="D69" s="480"/>
      <c r="E69" s="480"/>
    </row>
    <row r="70" spans="2:5" x14ac:dyDescent="0.2">
      <c r="B70" s="30" t="s">
        <v>166</v>
      </c>
      <c r="C70" s="30"/>
      <c r="D70" s="31"/>
      <c r="E70" s="32"/>
    </row>
    <row r="71" spans="2:5" x14ac:dyDescent="0.2">
      <c r="B71" s="26" t="s">
        <v>167</v>
      </c>
      <c r="C71" s="26"/>
      <c r="D71" s="28"/>
      <c r="E71" s="29" t="s">
        <v>112</v>
      </c>
    </row>
    <row r="72" spans="2:5" x14ac:dyDescent="0.2">
      <c r="B72" s="480" t="s">
        <v>168</v>
      </c>
      <c r="C72" s="480"/>
      <c r="D72" s="480"/>
      <c r="E72" s="480"/>
    </row>
    <row r="73" spans="2:5" x14ac:dyDescent="0.2">
      <c r="B73" s="30" t="s">
        <v>169</v>
      </c>
      <c r="C73" s="30"/>
      <c r="D73" s="31"/>
      <c r="E73" s="32"/>
    </row>
    <row r="74" spans="2:5" x14ac:dyDescent="0.2">
      <c r="B74" s="26" t="s">
        <v>170</v>
      </c>
      <c r="C74" s="26"/>
      <c r="D74" s="28"/>
      <c r="E74" s="29" t="s">
        <v>104</v>
      </c>
    </row>
    <row r="75" spans="2:5" x14ac:dyDescent="0.2">
      <c r="B75" s="26" t="s">
        <v>171</v>
      </c>
      <c r="C75" s="26"/>
      <c r="D75" s="28"/>
      <c r="E75" s="29" t="s">
        <v>101</v>
      </c>
    </row>
    <row r="76" spans="2:5" x14ac:dyDescent="0.2">
      <c r="B76" s="26" t="s">
        <v>172</v>
      </c>
      <c r="C76" s="26"/>
      <c r="D76" s="28"/>
      <c r="E76" s="29" t="s">
        <v>101</v>
      </c>
    </row>
    <row r="77" spans="2:5" x14ac:dyDescent="0.2">
      <c r="B77" s="26" t="s">
        <v>173</v>
      </c>
      <c r="C77" s="26"/>
      <c r="D77" s="28"/>
      <c r="E77" s="29" t="s">
        <v>101</v>
      </c>
    </row>
    <row r="78" spans="2:5" x14ac:dyDescent="0.2">
      <c r="B78" s="26" t="s">
        <v>174</v>
      </c>
      <c r="C78" s="26"/>
      <c r="D78" s="28"/>
      <c r="E78" s="29" t="s">
        <v>101</v>
      </c>
    </row>
    <row r="79" spans="2:5" x14ac:dyDescent="0.2">
      <c r="B79" s="481" t="s">
        <v>175</v>
      </c>
      <c r="C79" s="481"/>
      <c r="D79" s="481"/>
      <c r="E79" s="481"/>
    </row>
    <row r="80" spans="2:5" x14ac:dyDescent="0.2">
      <c r="B80" s="33" t="s">
        <v>176</v>
      </c>
      <c r="C80" s="34"/>
      <c r="D80" s="35"/>
      <c r="E80" s="34"/>
    </row>
    <row r="81" spans="2:5" x14ac:dyDescent="0.2">
      <c r="B81" s="481" t="s">
        <v>177</v>
      </c>
      <c r="C81" s="481"/>
      <c r="D81" s="481"/>
      <c r="E81" s="481"/>
    </row>
    <row r="82" spans="2:5" x14ac:dyDescent="0.2">
      <c r="B82" s="30" t="s">
        <v>178</v>
      </c>
      <c r="C82" s="30"/>
      <c r="D82" s="31"/>
      <c r="E82" s="32"/>
    </row>
    <row r="83" spans="2:5" x14ac:dyDescent="0.2">
      <c r="B83" s="36" t="s">
        <v>179</v>
      </c>
      <c r="C83" s="36"/>
      <c r="D83" s="28"/>
      <c r="E83" s="29" t="s">
        <v>101</v>
      </c>
    </row>
    <row r="84" spans="2:5" x14ac:dyDescent="0.2">
      <c r="B84" s="36" t="s">
        <v>180</v>
      </c>
      <c r="C84" s="36"/>
      <c r="D84" s="28"/>
      <c r="E84" s="29" t="s">
        <v>101</v>
      </c>
    </row>
    <row r="85" spans="2:5" x14ac:dyDescent="0.2">
      <c r="B85" s="30" t="s">
        <v>181</v>
      </c>
      <c r="C85" s="30"/>
      <c r="D85" s="31"/>
      <c r="E85" s="32"/>
    </row>
    <row r="86" spans="2:5" x14ac:dyDescent="0.2">
      <c r="B86" s="36" t="s">
        <v>182</v>
      </c>
      <c r="C86" s="36"/>
      <c r="D86" s="28"/>
      <c r="E86" s="29" t="s">
        <v>101</v>
      </c>
    </row>
    <row r="87" spans="2:5" x14ac:dyDescent="0.2">
      <c r="B87" s="36" t="s">
        <v>183</v>
      </c>
      <c r="C87" s="36" t="s">
        <v>184</v>
      </c>
      <c r="D87" s="28"/>
      <c r="E87" s="29" t="s">
        <v>101</v>
      </c>
    </row>
    <row r="88" spans="2:5" x14ac:dyDescent="0.2">
      <c r="B88" s="36" t="s">
        <v>185</v>
      </c>
      <c r="C88" s="36"/>
      <c r="D88" s="28"/>
      <c r="E88" s="29" t="s">
        <v>101</v>
      </c>
    </row>
    <row r="89" spans="2:5" x14ac:dyDescent="0.2">
      <c r="B89" s="36" t="s">
        <v>186</v>
      </c>
      <c r="C89" s="36"/>
      <c r="D89" s="28"/>
      <c r="E89" s="29" t="s">
        <v>101</v>
      </c>
    </row>
    <row r="90" spans="2:5" x14ac:dyDescent="0.2">
      <c r="B90" s="30" t="s">
        <v>187</v>
      </c>
      <c r="C90" s="30"/>
      <c r="D90" s="31"/>
      <c r="E90" s="32"/>
    </row>
    <row r="91" spans="2:5" x14ac:dyDescent="0.2">
      <c r="B91" s="36" t="s">
        <v>188</v>
      </c>
      <c r="C91" s="36"/>
      <c r="D91" s="28"/>
      <c r="E91" s="29" t="s">
        <v>101</v>
      </c>
    </row>
    <row r="92" spans="2:5" x14ac:dyDescent="0.2">
      <c r="B92" s="36" t="s">
        <v>189</v>
      </c>
      <c r="C92" s="36"/>
      <c r="D92" s="28"/>
      <c r="E92" s="29" t="s">
        <v>101</v>
      </c>
    </row>
    <row r="93" spans="2:5" x14ac:dyDescent="0.2">
      <c r="B93" s="36" t="s">
        <v>190</v>
      </c>
      <c r="C93" s="36"/>
      <c r="D93" s="28"/>
      <c r="E93" s="29" t="s">
        <v>101</v>
      </c>
    </row>
    <row r="94" spans="2:5" x14ac:dyDescent="0.2">
      <c r="B94" s="36" t="s">
        <v>191</v>
      </c>
      <c r="C94" s="36"/>
      <c r="D94" s="28"/>
      <c r="E94" s="29" t="s">
        <v>101</v>
      </c>
    </row>
    <row r="95" spans="2:5" x14ac:dyDescent="0.2">
      <c r="B95" s="30" t="s">
        <v>192</v>
      </c>
      <c r="C95" s="30"/>
      <c r="D95" s="31"/>
      <c r="E95" s="32"/>
    </row>
    <row r="96" spans="2:5" x14ac:dyDescent="0.2">
      <c r="B96" s="36" t="s">
        <v>193</v>
      </c>
      <c r="C96" s="36"/>
      <c r="D96" s="28"/>
      <c r="E96" s="29" t="s">
        <v>101</v>
      </c>
    </row>
    <row r="97" spans="2:5" x14ac:dyDescent="0.2">
      <c r="B97" s="30" t="s">
        <v>194</v>
      </c>
      <c r="C97" s="30" t="s">
        <v>195</v>
      </c>
      <c r="D97" s="31"/>
      <c r="E97" s="32"/>
    </row>
    <row r="98" spans="2:5" x14ac:dyDescent="0.2">
      <c r="B98" s="36" t="s">
        <v>196</v>
      </c>
      <c r="C98" s="36"/>
      <c r="D98" s="28"/>
      <c r="E98" s="29" t="s">
        <v>101</v>
      </c>
    </row>
    <row r="99" spans="2:5" x14ac:dyDescent="0.2">
      <c r="B99" s="30" t="s">
        <v>197</v>
      </c>
      <c r="C99" s="30"/>
      <c r="D99" s="31"/>
      <c r="E99" s="32"/>
    </row>
    <row r="100" spans="2:5" x14ac:dyDescent="0.2">
      <c r="B100" s="36" t="s">
        <v>198</v>
      </c>
      <c r="C100" s="36"/>
      <c r="D100" s="28"/>
      <c r="E100" s="29" t="s">
        <v>101</v>
      </c>
    </row>
    <row r="101" spans="2:5" x14ac:dyDescent="0.2">
      <c r="B101" s="30" t="s">
        <v>199</v>
      </c>
      <c r="C101" s="30"/>
      <c r="D101" s="31"/>
      <c r="E101" s="32"/>
    </row>
    <row r="102" spans="2:5" x14ac:dyDescent="0.2">
      <c r="B102" s="36" t="s">
        <v>200</v>
      </c>
      <c r="C102" s="36"/>
      <c r="D102" s="28"/>
      <c r="E102" s="29" t="s">
        <v>112</v>
      </c>
    </row>
    <row r="103" spans="2:5" x14ac:dyDescent="0.2">
      <c r="B103" s="36" t="s">
        <v>201</v>
      </c>
      <c r="C103" s="36" t="s">
        <v>202</v>
      </c>
      <c r="D103" s="28"/>
      <c r="E103" s="29" t="s">
        <v>112</v>
      </c>
    </row>
    <row r="104" spans="2:5" x14ac:dyDescent="0.2">
      <c r="B104" s="36" t="s">
        <v>203</v>
      </c>
      <c r="C104" s="37"/>
      <c r="D104" s="28"/>
      <c r="E104" s="29" t="s">
        <v>204</v>
      </c>
    </row>
    <row r="105" spans="2:5" x14ac:dyDescent="0.2">
      <c r="B105" s="36" t="s">
        <v>205</v>
      </c>
      <c r="C105" s="36" t="s">
        <v>206</v>
      </c>
      <c r="D105" s="28"/>
      <c r="E105" s="29" t="s">
        <v>101</v>
      </c>
    </row>
    <row r="106" spans="2:5" x14ac:dyDescent="0.2">
      <c r="B106" s="36" t="s">
        <v>207</v>
      </c>
      <c r="C106" s="36" t="s">
        <v>208</v>
      </c>
      <c r="D106" s="28"/>
      <c r="E106" s="29" t="s">
        <v>101</v>
      </c>
    </row>
    <row r="107" spans="2:5" x14ac:dyDescent="0.2">
      <c r="B107" s="36" t="s">
        <v>209</v>
      </c>
      <c r="C107" s="36" t="s">
        <v>210</v>
      </c>
      <c r="D107" s="28"/>
      <c r="E107" s="29" t="s">
        <v>101</v>
      </c>
    </row>
    <row r="108" spans="2:5" x14ac:dyDescent="0.2">
      <c r="B108" s="36" t="s">
        <v>211</v>
      </c>
      <c r="C108" s="36" t="s">
        <v>212</v>
      </c>
      <c r="D108" s="28"/>
      <c r="E108" s="29" t="s">
        <v>101</v>
      </c>
    </row>
    <row r="109" spans="2:5" x14ac:dyDescent="0.2">
      <c r="B109" s="36" t="s">
        <v>213</v>
      </c>
      <c r="C109" s="36" t="s">
        <v>214</v>
      </c>
      <c r="D109" s="28"/>
      <c r="E109" s="29" t="s">
        <v>101</v>
      </c>
    </row>
    <row r="110" spans="2:5" x14ac:dyDescent="0.2">
      <c r="B110" s="36" t="s">
        <v>215</v>
      </c>
      <c r="C110" s="36" t="s">
        <v>216</v>
      </c>
      <c r="D110" s="28"/>
      <c r="E110" s="29" t="s">
        <v>101</v>
      </c>
    </row>
    <row r="111" spans="2:5" x14ac:dyDescent="0.2">
      <c r="B111" s="36" t="s">
        <v>217</v>
      </c>
      <c r="C111" s="37"/>
      <c r="D111" s="28"/>
      <c r="E111" s="29" t="s">
        <v>101</v>
      </c>
    </row>
    <row r="112" spans="2:5" x14ac:dyDescent="0.2">
      <c r="B112" s="36" t="s">
        <v>218</v>
      </c>
      <c r="C112" s="36" t="s">
        <v>219</v>
      </c>
      <c r="D112" s="28"/>
      <c r="E112" s="29" t="s">
        <v>101</v>
      </c>
    </row>
    <row r="113" spans="2:5" x14ac:dyDescent="0.2">
      <c r="B113" s="36" t="s">
        <v>220</v>
      </c>
      <c r="C113" s="36"/>
      <c r="D113" s="28"/>
      <c r="E113" s="29" t="s">
        <v>101</v>
      </c>
    </row>
    <row r="114" spans="2:5" x14ac:dyDescent="0.2">
      <c r="B114" s="36" t="s">
        <v>221</v>
      </c>
      <c r="C114" s="36"/>
      <c r="D114" s="28"/>
      <c r="E114" s="29" t="s">
        <v>101</v>
      </c>
    </row>
    <row r="115" spans="2:5" x14ac:dyDescent="0.2">
      <c r="B115" s="36" t="s">
        <v>222</v>
      </c>
      <c r="C115" s="36"/>
      <c r="D115" s="28"/>
      <c r="E115" s="29" t="s">
        <v>101</v>
      </c>
    </row>
    <row r="116" spans="2:5" x14ac:dyDescent="0.2">
      <c r="B116" s="36" t="s">
        <v>223</v>
      </c>
      <c r="C116" s="36"/>
      <c r="D116" s="28"/>
      <c r="E116" s="29" t="s">
        <v>101</v>
      </c>
    </row>
    <row r="117" spans="2:5" x14ac:dyDescent="0.2">
      <c r="B117" s="36" t="s">
        <v>224</v>
      </c>
      <c r="C117" s="36"/>
      <c r="D117" s="28"/>
      <c r="E117" s="29" t="s">
        <v>101</v>
      </c>
    </row>
    <row r="118" spans="2:5" x14ac:dyDescent="0.2">
      <c r="B118" s="36" t="s">
        <v>225</v>
      </c>
      <c r="C118" s="36"/>
      <c r="D118" s="28"/>
      <c r="E118" s="29" t="s">
        <v>101</v>
      </c>
    </row>
    <row r="119" spans="2:5" x14ac:dyDescent="0.2">
      <c r="B119" s="36" t="s">
        <v>226</v>
      </c>
      <c r="C119" s="36" t="s">
        <v>227</v>
      </c>
      <c r="D119" s="28"/>
      <c r="E119" s="29" t="s">
        <v>101</v>
      </c>
    </row>
    <row r="120" spans="2:5" x14ac:dyDescent="0.2">
      <c r="B120" s="36" t="s">
        <v>228</v>
      </c>
      <c r="C120" s="36"/>
      <c r="D120" s="28"/>
      <c r="E120" s="29" t="s">
        <v>101</v>
      </c>
    </row>
    <row r="121" spans="2:5" x14ac:dyDescent="0.2">
      <c r="B121" s="36" t="s">
        <v>229</v>
      </c>
      <c r="C121" s="36"/>
      <c r="D121" s="28"/>
      <c r="E121" s="29" t="s">
        <v>101</v>
      </c>
    </row>
    <row r="122" spans="2:5" x14ac:dyDescent="0.2">
      <c r="B122" s="36" t="s">
        <v>230</v>
      </c>
      <c r="C122" s="36"/>
      <c r="D122" s="28"/>
      <c r="E122" s="29" t="s">
        <v>101</v>
      </c>
    </row>
    <row r="123" spans="2:5" x14ac:dyDescent="0.2">
      <c r="B123" s="36" t="s">
        <v>231</v>
      </c>
      <c r="C123" s="36"/>
      <c r="D123" s="28"/>
      <c r="E123" s="29" t="s">
        <v>101</v>
      </c>
    </row>
    <row r="124" spans="2:5" x14ac:dyDescent="0.2">
      <c r="B124" s="36" t="s">
        <v>232</v>
      </c>
      <c r="C124" s="36"/>
      <c r="D124" s="28"/>
      <c r="E124" s="29" t="s">
        <v>101</v>
      </c>
    </row>
    <row r="125" spans="2:5" x14ac:dyDescent="0.2">
      <c r="B125" s="30" t="s">
        <v>233</v>
      </c>
      <c r="C125" s="30"/>
      <c r="D125" s="31"/>
      <c r="E125" s="32"/>
    </row>
    <row r="126" spans="2:5" x14ac:dyDescent="0.2">
      <c r="B126" s="36" t="s">
        <v>234</v>
      </c>
      <c r="C126" s="36" t="s">
        <v>235</v>
      </c>
      <c r="D126" s="28"/>
      <c r="E126" s="29" t="s">
        <v>101</v>
      </c>
    </row>
    <row r="127" spans="2:5" x14ac:dyDescent="0.2">
      <c r="B127" s="36" t="s">
        <v>236</v>
      </c>
      <c r="C127" s="36"/>
      <c r="D127" s="28"/>
      <c r="E127" s="29" t="s">
        <v>101</v>
      </c>
    </row>
    <row r="128" spans="2:5" x14ac:dyDescent="0.2">
      <c r="B128" s="36" t="s">
        <v>237</v>
      </c>
      <c r="C128" s="36"/>
      <c r="D128" s="28"/>
      <c r="E128" s="29" t="s">
        <v>101</v>
      </c>
    </row>
    <row r="129" spans="2:5" x14ac:dyDescent="0.2">
      <c r="B129" s="30" t="s">
        <v>238</v>
      </c>
      <c r="C129" s="30" t="s">
        <v>239</v>
      </c>
      <c r="D129" s="31"/>
      <c r="E129" s="32"/>
    </row>
    <row r="130" spans="2:5" x14ac:dyDescent="0.2">
      <c r="B130" s="36" t="s">
        <v>240</v>
      </c>
      <c r="C130" s="36"/>
      <c r="D130" s="28"/>
      <c r="E130" s="29" t="s">
        <v>101</v>
      </c>
    </row>
    <row r="131" spans="2:5" x14ac:dyDescent="0.2">
      <c r="B131" s="30" t="s">
        <v>241</v>
      </c>
      <c r="C131" s="30"/>
      <c r="D131" s="31"/>
      <c r="E131" s="32"/>
    </row>
    <row r="132" spans="2:5" x14ac:dyDescent="0.2">
      <c r="B132" s="36" t="s">
        <v>242</v>
      </c>
      <c r="C132" s="36"/>
      <c r="D132" s="28"/>
      <c r="E132" s="29" t="s">
        <v>101</v>
      </c>
    </row>
    <row r="133" spans="2:5" x14ac:dyDescent="0.2">
      <c r="B133" s="36" t="s">
        <v>243</v>
      </c>
      <c r="C133" s="36"/>
      <c r="D133" s="28"/>
      <c r="E133" s="29" t="s">
        <v>101</v>
      </c>
    </row>
    <row r="134" spans="2:5" x14ac:dyDescent="0.2">
      <c r="B134" s="30" t="s">
        <v>244</v>
      </c>
      <c r="C134" s="30"/>
      <c r="D134" s="31"/>
      <c r="E134" s="32"/>
    </row>
    <row r="135" spans="2:5" x14ac:dyDescent="0.2">
      <c r="B135" s="36" t="s">
        <v>245</v>
      </c>
      <c r="C135" s="36"/>
      <c r="D135" s="28"/>
      <c r="E135" s="29" t="s">
        <v>101</v>
      </c>
    </row>
    <row r="136" spans="2:5" x14ac:dyDescent="0.2">
      <c r="B136" s="30" t="s">
        <v>246</v>
      </c>
      <c r="C136" s="30"/>
      <c r="D136" s="31"/>
      <c r="E136" s="32"/>
    </row>
    <row r="137" spans="2:5" x14ac:dyDescent="0.2">
      <c r="B137" s="36" t="s">
        <v>247</v>
      </c>
      <c r="C137" s="36"/>
      <c r="D137" s="28"/>
      <c r="E137" s="29" t="s">
        <v>101</v>
      </c>
    </row>
    <row r="138" spans="2:5" x14ac:dyDescent="0.2">
      <c r="B138" s="36" t="s">
        <v>248</v>
      </c>
      <c r="C138" s="36" t="s">
        <v>249</v>
      </c>
      <c r="D138" s="28"/>
      <c r="E138" s="29" t="s">
        <v>101</v>
      </c>
    </row>
    <row r="139" spans="2:5" x14ac:dyDescent="0.2">
      <c r="B139" s="30" t="s">
        <v>250</v>
      </c>
      <c r="C139" s="30"/>
      <c r="D139" s="31"/>
      <c r="E139" s="32"/>
    </row>
    <row r="140" spans="2:5" x14ac:dyDescent="0.2">
      <c r="B140" s="36" t="s">
        <v>251</v>
      </c>
      <c r="C140" s="36"/>
      <c r="D140" s="28"/>
      <c r="E140" s="29" t="s">
        <v>101</v>
      </c>
    </row>
    <row r="141" spans="2:5" x14ac:dyDescent="0.2">
      <c r="B141" s="36" t="s">
        <v>252</v>
      </c>
      <c r="C141" s="36"/>
      <c r="D141" s="28"/>
      <c r="E141" s="29" t="s">
        <v>101</v>
      </c>
    </row>
    <row r="142" spans="2:5" x14ac:dyDescent="0.2">
      <c r="B142" s="30" t="s">
        <v>253</v>
      </c>
      <c r="C142" s="30"/>
      <c r="D142" s="31"/>
      <c r="E142" s="32"/>
    </row>
    <row r="143" spans="2:5" x14ac:dyDescent="0.2">
      <c r="B143" s="36" t="s">
        <v>254</v>
      </c>
      <c r="C143" s="36"/>
      <c r="D143" s="28"/>
      <c r="E143" s="29" t="s">
        <v>101</v>
      </c>
    </row>
    <row r="144" spans="2:5" x14ac:dyDescent="0.2">
      <c r="B144" s="36" t="s">
        <v>255</v>
      </c>
      <c r="C144" s="36"/>
      <c r="D144" s="28"/>
      <c r="E144" s="29" t="s">
        <v>101</v>
      </c>
    </row>
    <row r="145" spans="2:5" x14ac:dyDescent="0.2">
      <c r="B145" s="30" t="s">
        <v>256</v>
      </c>
      <c r="C145" s="30"/>
      <c r="D145" s="31"/>
      <c r="E145" s="32"/>
    </row>
    <row r="146" spans="2:5" x14ac:dyDescent="0.2">
      <c r="B146" s="36" t="s">
        <v>257</v>
      </c>
      <c r="C146" s="36"/>
      <c r="D146" s="28"/>
      <c r="E146" s="29" t="s">
        <v>101</v>
      </c>
    </row>
    <row r="147" spans="2:5" x14ac:dyDescent="0.2">
      <c r="B147" s="480" t="s">
        <v>177</v>
      </c>
      <c r="C147" s="480"/>
      <c r="D147" s="480"/>
      <c r="E147" s="480"/>
    </row>
    <row r="148" spans="2:5" x14ac:dyDescent="0.2">
      <c r="B148" s="30" t="s">
        <v>253</v>
      </c>
      <c r="C148" s="32"/>
      <c r="D148" s="31"/>
      <c r="E148" s="29"/>
    </row>
    <row r="149" spans="2:5" x14ac:dyDescent="0.2">
      <c r="B149" s="36" t="s">
        <v>254</v>
      </c>
      <c r="C149" s="29"/>
      <c r="D149" s="28"/>
      <c r="E149" s="29" t="s">
        <v>101</v>
      </c>
    </row>
    <row r="150" spans="2:5" x14ac:dyDescent="0.2">
      <c r="B150" s="36" t="s">
        <v>255</v>
      </c>
      <c r="C150" s="29"/>
      <c r="D150" s="28"/>
      <c r="E150" s="29" t="s">
        <v>101</v>
      </c>
    </row>
    <row r="151" spans="2:5" x14ac:dyDescent="0.2">
      <c r="B151" s="480" t="s">
        <v>258</v>
      </c>
      <c r="C151" s="480"/>
      <c r="D151" s="480"/>
      <c r="E151" s="480"/>
    </row>
    <row r="152" spans="2:5" x14ac:dyDescent="0.2">
      <c r="B152" s="30" t="s">
        <v>259</v>
      </c>
      <c r="C152" s="32"/>
      <c r="D152" s="31"/>
      <c r="E152" s="29"/>
    </row>
    <row r="153" spans="2:5" x14ac:dyDescent="0.2">
      <c r="B153" s="36" t="s">
        <v>260</v>
      </c>
      <c r="C153" s="36" t="s">
        <v>261</v>
      </c>
      <c r="D153" s="28"/>
      <c r="E153" s="29" t="s">
        <v>101</v>
      </c>
    </row>
    <row r="154" spans="2:5" x14ac:dyDescent="0.2">
      <c r="B154" s="30" t="s">
        <v>241</v>
      </c>
      <c r="C154" s="32"/>
      <c r="D154" s="31"/>
      <c r="E154" s="29"/>
    </row>
    <row r="155" spans="2:5" x14ac:dyDescent="0.2">
      <c r="B155" s="36" t="s">
        <v>242</v>
      </c>
      <c r="C155" s="29"/>
      <c r="D155" s="28"/>
      <c r="E155" s="29" t="s">
        <v>101</v>
      </c>
    </row>
    <row r="156" spans="2:5" x14ac:dyDescent="0.2">
      <c r="B156" s="36" t="s">
        <v>243</v>
      </c>
      <c r="C156" s="29"/>
      <c r="D156" s="28"/>
      <c r="E156" s="29" t="s">
        <v>101</v>
      </c>
    </row>
    <row r="157" spans="2:5" x14ac:dyDescent="0.2">
      <c r="B157" s="33" t="s">
        <v>262</v>
      </c>
      <c r="C157" s="33"/>
      <c r="D157" s="35"/>
      <c r="E157" s="33"/>
    </row>
    <row r="158" spans="2:5" x14ac:dyDescent="0.2">
      <c r="B158" s="33" t="s">
        <v>263</v>
      </c>
      <c r="C158" s="33"/>
      <c r="D158" s="35"/>
      <c r="E158" s="33"/>
    </row>
    <row r="159" spans="2:5" x14ac:dyDescent="0.2">
      <c r="B159" s="33" t="s">
        <v>264</v>
      </c>
      <c r="C159" s="33"/>
      <c r="D159" s="35"/>
      <c r="E159" s="33"/>
    </row>
    <row r="160" spans="2:5" x14ac:dyDescent="0.2">
      <c r="B160" s="33" t="s">
        <v>265</v>
      </c>
      <c r="C160" s="33"/>
      <c r="D160" s="35"/>
      <c r="E160" s="33"/>
    </row>
    <row r="161" spans="2:5" x14ac:dyDescent="0.2">
      <c r="B161" s="30" t="s">
        <v>266</v>
      </c>
      <c r="C161" s="30"/>
      <c r="D161" s="31"/>
      <c r="E161" s="32"/>
    </row>
    <row r="162" spans="2:5" x14ac:dyDescent="0.2">
      <c r="B162" s="26" t="s">
        <v>267</v>
      </c>
      <c r="C162" s="26"/>
      <c r="D162" s="25" t="s">
        <v>268</v>
      </c>
      <c r="E162" s="19" t="s">
        <v>112</v>
      </c>
    </row>
    <row r="163" spans="2:5" x14ac:dyDescent="0.2">
      <c r="B163" s="26" t="s">
        <v>269</v>
      </c>
      <c r="C163" s="26"/>
      <c r="D163" s="25" t="s">
        <v>270</v>
      </c>
      <c r="E163" s="19" t="s">
        <v>112</v>
      </c>
    </row>
    <row r="164" spans="2:5" x14ac:dyDescent="0.2">
      <c r="B164" s="26" t="s">
        <v>271</v>
      </c>
      <c r="C164" s="38"/>
      <c r="D164" s="25" t="s">
        <v>272</v>
      </c>
      <c r="E164" s="19" t="s">
        <v>112</v>
      </c>
    </row>
    <row r="165" spans="2:5" x14ac:dyDescent="0.2">
      <c r="B165" s="26" t="s">
        <v>273</v>
      </c>
      <c r="C165" s="38"/>
      <c r="D165" s="25" t="s">
        <v>274</v>
      </c>
      <c r="E165" s="19" t="s">
        <v>112</v>
      </c>
    </row>
    <row r="166" spans="2:5" x14ac:dyDescent="0.2">
      <c r="B166" s="26" t="s">
        <v>275</v>
      </c>
      <c r="C166" s="38"/>
      <c r="D166" s="25"/>
      <c r="E166" s="19" t="s">
        <v>112</v>
      </c>
    </row>
    <row r="167" spans="2:5" x14ac:dyDescent="0.2">
      <c r="B167" s="26" t="s">
        <v>276</v>
      </c>
      <c r="C167" s="39" t="s">
        <v>277</v>
      </c>
      <c r="D167" s="25"/>
      <c r="E167" s="19" t="s">
        <v>112</v>
      </c>
    </row>
    <row r="168" spans="2:5" x14ac:dyDescent="0.2">
      <c r="B168" s="26" t="s">
        <v>278</v>
      </c>
      <c r="C168" s="38"/>
      <c r="D168" s="25"/>
      <c r="E168" s="19" t="s">
        <v>112</v>
      </c>
    </row>
    <row r="169" spans="2:5" x14ac:dyDescent="0.2">
      <c r="B169" s="26" t="s">
        <v>279</v>
      </c>
      <c r="C169" s="38"/>
      <c r="D169" s="25"/>
      <c r="E169" s="19" t="s">
        <v>112</v>
      </c>
    </row>
    <row r="170" spans="2:5" x14ac:dyDescent="0.2">
      <c r="B170" s="26" t="s">
        <v>280</v>
      </c>
      <c r="C170" s="26"/>
      <c r="D170" s="25"/>
      <c r="E170" s="40" t="s">
        <v>104</v>
      </c>
    </row>
    <row r="171" spans="2:5" x14ac:dyDescent="0.2">
      <c r="B171" s="26" t="s">
        <v>281</v>
      </c>
      <c r="C171" s="26"/>
      <c r="D171" s="25" t="s">
        <v>282</v>
      </c>
      <c r="E171" s="40" t="s">
        <v>104</v>
      </c>
    </row>
    <row r="172" spans="2:5" x14ac:dyDescent="0.2">
      <c r="B172" s="26" t="s">
        <v>283</v>
      </c>
      <c r="C172" s="26"/>
      <c r="D172" s="41"/>
      <c r="E172" s="40" t="s">
        <v>104</v>
      </c>
    </row>
    <row r="173" spans="2:5" x14ac:dyDescent="0.2">
      <c r="B173" s="26" t="s">
        <v>284</v>
      </c>
      <c r="C173" s="26"/>
      <c r="D173" s="41"/>
      <c r="E173" s="40" t="s">
        <v>104</v>
      </c>
    </row>
    <row r="174" spans="2:5" x14ac:dyDescent="0.2">
      <c r="B174" s="26" t="s">
        <v>285</v>
      </c>
      <c r="C174" s="26"/>
      <c r="D174" s="41"/>
      <c r="E174" s="40" t="s">
        <v>104</v>
      </c>
    </row>
    <row r="175" spans="2:5" x14ac:dyDescent="0.2">
      <c r="B175" s="26" t="s">
        <v>286</v>
      </c>
      <c r="C175" s="26"/>
      <c r="D175" s="41"/>
      <c r="E175" s="40" t="s">
        <v>104</v>
      </c>
    </row>
    <row r="176" spans="2:5" x14ac:dyDescent="0.2">
      <c r="B176" s="26" t="s">
        <v>287</v>
      </c>
      <c r="C176" s="26"/>
      <c r="D176" s="41" t="s">
        <v>288</v>
      </c>
      <c r="E176" s="40" t="s">
        <v>104</v>
      </c>
    </row>
    <row r="177" spans="2:5" x14ac:dyDescent="0.2">
      <c r="B177" s="26" t="s">
        <v>289</v>
      </c>
      <c r="C177" s="26"/>
      <c r="D177" s="41"/>
      <c r="E177" s="40" t="s">
        <v>104</v>
      </c>
    </row>
    <row r="178" spans="2:5" x14ac:dyDescent="0.2">
      <c r="B178" s="26" t="s">
        <v>290</v>
      </c>
      <c r="C178" s="26"/>
      <c r="D178" s="41" t="s">
        <v>291</v>
      </c>
      <c r="E178" s="40" t="s">
        <v>104</v>
      </c>
    </row>
    <row r="179" spans="2:5" x14ac:dyDescent="0.2">
      <c r="B179" s="26" t="s">
        <v>292</v>
      </c>
      <c r="C179" s="26"/>
      <c r="D179" s="41"/>
      <c r="E179" s="40" t="s">
        <v>101</v>
      </c>
    </row>
    <row r="180" spans="2:5" x14ac:dyDescent="0.2">
      <c r="B180" s="26" t="s">
        <v>293</v>
      </c>
      <c r="C180" s="26"/>
      <c r="D180" s="41"/>
      <c r="E180" s="40" t="s">
        <v>101</v>
      </c>
    </row>
    <row r="181" spans="2:5" x14ac:dyDescent="0.2">
      <c r="B181" s="26" t="s">
        <v>294</v>
      </c>
      <c r="C181" s="26"/>
      <c r="D181" s="41"/>
      <c r="E181" s="40" t="s">
        <v>101</v>
      </c>
    </row>
    <row r="182" spans="2:5" x14ac:dyDescent="0.2">
      <c r="B182" s="26" t="s">
        <v>295</v>
      </c>
      <c r="C182" s="26"/>
      <c r="D182" s="41"/>
      <c r="E182" s="40" t="s">
        <v>101</v>
      </c>
    </row>
    <row r="183" spans="2:5" x14ac:dyDescent="0.2">
      <c r="B183" s="33" t="s">
        <v>296</v>
      </c>
      <c r="C183" s="33"/>
      <c r="D183" s="35"/>
      <c r="E183" s="33"/>
    </row>
    <row r="184" spans="2:5" x14ac:dyDescent="0.2">
      <c r="B184" s="33" t="s">
        <v>297</v>
      </c>
      <c r="C184" s="33"/>
      <c r="D184" s="35"/>
      <c r="E184" s="33"/>
    </row>
    <row r="185" spans="2:5" x14ac:dyDescent="0.2">
      <c r="B185" s="33" t="s">
        <v>298</v>
      </c>
      <c r="C185" s="33"/>
      <c r="D185" s="35"/>
      <c r="E185" s="33"/>
    </row>
    <row r="186" spans="2:5" x14ac:dyDescent="0.2">
      <c r="B186" s="30" t="s">
        <v>299</v>
      </c>
      <c r="C186" s="30"/>
      <c r="D186" s="31"/>
      <c r="E186" s="32"/>
    </row>
    <row r="187" spans="2:5" x14ac:dyDescent="0.2">
      <c r="B187" s="26" t="s">
        <v>300</v>
      </c>
      <c r="C187" s="26"/>
      <c r="D187" s="41" t="s">
        <v>301</v>
      </c>
      <c r="E187" s="40" t="s">
        <v>101</v>
      </c>
    </row>
    <row r="188" spans="2:5" x14ac:dyDescent="0.2">
      <c r="B188" s="26" t="s">
        <v>302</v>
      </c>
      <c r="C188" s="26"/>
      <c r="D188" s="41" t="s">
        <v>303</v>
      </c>
      <c r="E188" s="40" t="s">
        <v>101</v>
      </c>
    </row>
    <row r="189" spans="2:5" x14ac:dyDescent="0.2">
      <c r="B189" s="26" t="s">
        <v>304</v>
      </c>
      <c r="C189" s="26"/>
      <c r="D189" s="41" t="s">
        <v>305</v>
      </c>
      <c r="E189" s="40" t="s">
        <v>101</v>
      </c>
    </row>
    <row r="190" spans="2:5" x14ac:dyDescent="0.2">
      <c r="B190" s="26" t="s">
        <v>306</v>
      </c>
      <c r="C190" s="26"/>
      <c r="D190" s="41" t="s">
        <v>307</v>
      </c>
      <c r="E190" s="40" t="s">
        <v>101</v>
      </c>
    </row>
    <row r="191" spans="2:5" x14ac:dyDescent="0.2">
      <c r="B191" s="33" t="s">
        <v>308</v>
      </c>
      <c r="C191" s="33"/>
      <c r="D191" s="35"/>
      <c r="E191" s="33"/>
    </row>
    <row r="192" spans="2:5" x14ac:dyDescent="0.2">
      <c r="B192" s="33" t="s">
        <v>309</v>
      </c>
      <c r="C192" s="33"/>
      <c r="D192" s="35"/>
      <c r="E192" s="33"/>
    </row>
    <row r="193" spans="2:5" x14ac:dyDescent="0.2">
      <c r="B193" s="33" t="s">
        <v>310</v>
      </c>
      <c r="C193" s="33"/>
      <c r="D193" s="35"/>
      <c r="E193" s="33"/>
    </row>
    <row r="194" spans="2:5" x14ac:dyDescent="0.2">
      <c r="B194" s="33" t="s">
        <v>311</v>
      </c>
      <c r="C194" s="33"/>
      <c r="D194" s="35"/>
      <c r="E194" s="33"/>
    </row>
    <row r="195" spans="2:5" x14ac:dyDescent="0.2">
      <c r="B195" s="30" t="s">
        <v>312</v>
      </c>
      <c r="C195" s="30"/>
      <c r="D195" s="31"/>
      <c r="E195" s="32"/>
    </row>
    <row r="196" spans="2:5" x14ac:dyDescent="0.2">
      <c r="B196" s="26" t="s">
        <v>313</v>
      </c>
      <c r="C196" s="26"/>
      <c r="D196" s="24" t="s">
        <v>314</v>
      </c>
      <c r="E196" s="29" t="s">
        <v>112</v>
      </c>
    </row>
    <row r="197" spans="2:5" x14ac:dyDescent="0.2">
      <c r="B197" s="42" t="s">
        <v>315</v>
      </c>
      <c r="C197" s="42"/>
      <c r="D197" s="43"/>
      <c r="E197" s="44" t="s">
        <v>112</v>
      </c>
    </row>
    <row r="198" spans="2:5" x14ac:dyDescent="0.2">
      <c r="B198" s="26" t="s">
        <v>316</v>
      </c>
      <c r="C198" s="26"/>
      <c r="D198" s="24" t="s">
        <v>317</v>
      </c>
      <c r="E198" s="29" t="s">
        <v>112</v>
      </c>
    </row>
    <row r="199" spans="2:5" x14ac:dyDescent="0.2">
      <c r="B199" s="26" t="s">
        <v>318</v>
      </c>
      <c r="C199" s="26"/>
      <c r="D199" s="24" t="s">
        <v>319</v>
      </c>
      <c r="E199" s="29" t="s">
        <v>112</v>
      </c>
    </row>
    <row r="200" spans="2:5" x14ac:dyDescent="0.2">
      <c r="B200" s="26" t="s">
        <v>320</v>
      </c>
      <c r="C200" s="26"/>
      <c r="D200" s="24" t="s">
        <v>321</v>
      </c>
      <c r="E200" s="29" t="s">
        <v>112</v>
      </c>
    </row>
    <row r="201" spans="2:5" x14ac:dyDescent="0.2">
      <c r="B201" s="26" t="s">
        <v>322</v>
      </c>
      <c r="C201" s="26"/>
      <c r="D201" s="24" t="s">
        <v>323</v>
      </c>
      <c r="E201" s="29" t="s">
        <v>112</v>
      </c>
    </row>
    <row r="202" spans="2:5" x14ac:dyDescent="0.2">
      <c r="B202" s="42" t="s">
        <v>324</v>
      </c>
      <c r="C202" s="42"/>
      <c r="D202" s="43"/>
      <c r="E202" s="44" t="s">
        <v>112</v>
      </c>
    </row>
    <row r="203" spans="2:5" x14ac:dyDescent="0.2">
      <c r="B203" s="26" t="s">
        <v>325</v>
      </c>
      <c r="C203" s="26"/>
      <c r="D203" s="24" t="s">
        <v>326</v>
      </c>
      <c r="E203" s="40" t="s">
        <v>104</v>
      </c>
    </row>
    <row r="204" spans="2:5" x14ac:dyDescent="0.2">
      <c r="B204" s="42" t="s">
        <v>327</v>
      </c>
      <c r="C204" s="42"/>
      <c r="D204" s="43"/>
      <c r="E204" s="45" t="s">
        <v>104</v>
      </c>
    </row>
    <row r="205" spans="2:5" x14ac:dyDescent="0.2">
      <c r="B205" s="26" t="s">
        <v>328</v>
      </c>
      <c r="C205" s="26"/>
      <c r="D205" s="24" t="s">
        <v>329</v>
      </c>
      <c r="E205" s="40" t="s">
        <v>104</v>
      </c>
    </row>
    <row r="206" spans="2:5" x14ac:dyDescent="0.2">
      <c r="B206" s="26" t="s">
        <v>330</v>
      </c>
      <c r="C206" s="26"/>
      <c r="D206" s="24" t="s">
        <v>331</v>
      </c>
      <c r="E206" s="40" t="s">
        <v>104</v>
      </c>
    </row>
    <row r="207" spans="2:5" x14ac:dyDescent="0.2">
      <c r="B207" s="42" t="s">
        <v>332</v>
      </c>
      <c r="C207" s="42"/>
      <c r="D207" s="43"/>
      <c r="E207" s="40" t="s">
        <v>104</v>
      </c>
    </row>
    <row r="208" spans="2:5" x14ac:dyDescent="0.2">
      <c r="B208" s="26" t="s">
        <v>333</v>
      </c>
      <c r="C208" s="26"/>
      <c r="D208" s="24" t="s">
        <v>334</v>
      </c>
      <c r="E208" s="40" t="s">
        <v>104</v>
      </c>
    </row>
    <row r="209" spans="2:5" x14ac:dyDescent="0.2">
      <c r="B209" s="26" t="s">
        <v>335</v>
      </c>
      <c r="C209" s="26"/>
      <c r="D209" s="24" t="s">
        <v>336</v>
      </c>
      <c r="E209" s="40" t="s">
        <v>104</v>
      </c>
    </row>
    <row r="210" spans="2:5" x14ac:dyDescent="0.2">
      <c r="B210" s="26" t="s">
        <v>337</v>
      </c>
      <c r="C210" s="26"/>
      <c r="D210" s="24" t="s">
        <v>338</v>
      </c>
      <c r="E210" s="40" t="s">
        <v>104</v>
      </c>
    </row>
    <row r="211" spans="2:5" x14ac:dyDescent="0.2">
      <c r="B211" s="26" t="s">
        <v>339</v>
      </c>
      <c r="C211" s="26"/>
      <c r="D211" s="24" t="s">
        <v>340</v>
      </c>
      <c r="E211" s="40" t="s">
        <v>104</v>
      </c>
    </row>
    <row r="212" spans="2:5" x14ac:dyDescent="0.2">
      <c r="B212" s="38" t="s">
        <v>341</v>
      </c>
      <c r="C212" s="38"/>
      <c r="D212" s="24" t="s">
        <v>342</v>
      </c>
      <c r="E212" s="40" t="s">
        <v>104</v>
      </c>
    </row>
    <row r="213" spans="2:5" x14ac:dyDescent="0.2">
      <c r="B213" s="38" t="s">
        <v>343</v>
      </c>
      <c r="C213" s="38"/>
      <c r="D213" s="24" t="s">
        <v>344</v>
      </c>
      <c r="E213" s="40" t="s">
        <v>104</v>
      </c>
    </row>
    <row r="214" spans="2:5" x14ac:dyDescent="0.2">
      <c r="B214" s="38" t="s">
        <v>345</v>
      </c>
      <c r="C214" s="39" t="s">
        <v>346</v>
      </c>
      <c r="D214" s="24" t="s">
        <v>347</v>
      </c>
      <c r="E214" s="40" t="s">
        <v>104</v>
      </c>
    </row>
    <row r="215" spans="2:5" x14ac:dyDescent="0.2">
      <c r="B215" s="46" t="s">
        <v>348</v>
      </c>
      <c r="C215" s="46"/>
      <c r="D215" s="43"/>
      <c r="E215" s="40" t="s">
        <v>104</v>
      </c>
    </row>
    <row r="216" spans="2:5" x14ac:dyDescent="0.2">
      <c r="B216" s="38" t="s">
        <v>349</v>
      </c>
      <c r="C216" s="38"/>
      <c r="D216" s="24" t="s">
        <v>350</v>
      </c>
      <c r="E216" s="40" t="s">
        <v>104</v>
      </c>
    </row>
    <row r="217" spans="2:5" x14ac:dyDescent="0.2">
      <c r="B217" s="38" t="s">
        <v>351</v>
      </c>
      <c r="C217" s="38"/>
      <c r="D217" s="24" t="s">
        <v>352</v>
      </c>
      <c r="E217" s="40" t="s">
        <v>104</v>
      </c>
    </row>
    <row r="218" spans="2:5" x14ac:dyDescent="0.2">
      <c r="B218" s="38" t="s">
        <v>353</v>
      </c>
      <c r="C218" s="38"/>
      <c r="D218" s="24" t="s">
        <v>354</v>
      </c>
      <c r="E218" s="40" t="s">
        <v>104</v>
      </c>
    </row>
    <row r="219" spans="2:5" x14ac:dyDescent="0.2">
      <c r="B219" s="26" t="s">
        <v>355</v>
      </c>
      <c r="C219" s="26"/>
      <c r="D219" s="24" t="s">
        <v>356</v>
      </c>
      <c r="E219" s="40" t="s">
        <v>104</v>
      </c>
    </row>
    <row r="220" spans="2:5" x14ac:dyDescent="0.2">
      <c r="B220" s="26" t="s">
        <v>357</v>
      </c>
      <c r="C220" s="26"/>
      <c r="D220" s="24" t="s">
        <v>358</v>
      </c>
      <c r="E220" s="40" t="s">
        <v>104</v>
      </c>
    </row>
    <row r="221" spans="2:5" x14ac:dyDescent="0.2">
      <c r="B221" s="26" t="s">
        <v>359</v>
      </c>
      <c r="C221" s="26"/>
      <c r="D221" s="24" t="s">
        <v>360</v>
      </c>
      <c r="E221" s="40" t="s">
        <v>104</v>
      </c>
    </row>
    <row r="222" spans="2:5" x14ac:dyDescent="0.2">
      <c r="B222" s="42" t="s">
        <v>361</v>
      </c>
      <c r="C222" s="42"/>
      <c r="D222" s="43"/>
      <c r="E222" s="40" t="s">
        <v>104</v>
      </c>
    </row>
    <row r="223" spans="2:5" x14ac:dyDescent="0.2">
      <c r="B223" s="26" t="s">
        <v>362</v>
      </c>
      <c r="C223" s="26"/>
      <c r="D223" s="28" t="s">
        <v>363</v>
      </c>
      <c r="E223" s="40" t="s">
        <v>104</v>
      </c>
    </row>
    <row r="224" spans="2:5" x14ac:dyDescent="0.2">
      <c r="B224" s="26" t="s">
        <v>364</v>
      </c>
      <c r="C224" s="26"/>
      <c r="D224" s="24" t="s">
        <v>365</v>
      </c>
      <c r="E224" s="40" t="s">
        <v>104</v>
      </c>
    </row>
    <row r="225" spans="2:5" x14ac:dyDescent="0.2">
      <c r="B225" s="26" t="s">
        <v>366</v>
      </c>
      <c r="C225" s="26"/>
      <c r="D225" s="28" t="s">
        <v>367</v>
      </c>
      <c r="E225" s="40" t="s">
        <v>101</v>
      </c>
    </row>
    <row r="226" spans="2:5" x14ac:dyDescent="0.2">
      <c r="B226" s="26" t="s">
        <v>368</v>
      </c>
      <c r="C226" s="26"/>
      <c r="D226" s="24" t="s">
        <v>369</v>
      </c>
      <c r="E226" s="40" t="s">
        <v>101</v>
      </c>
    </row>
    <row r="227" spans="2:5" x14ac:dyDescent="0.2">
      <c r="B227" s="42" t="s">
        <v>370</v>
      </c>
      <c r="C227" s="42"/>
      <c r="D227" s="43"/>
      <c r="E227" s="40" t="s">
        <v>101</v>
      </c>
    </row>
    <row r="228" spans="2:5" x14ac:dyDescent="0.2">
      <c r="B228" s="26" t="s">
        <v>371</v>
      </c>
      <c r="C228" s="26"/>
      <c r="D228" s="24" t="s">
        <v>372</v>
      </c>
      <c r="E228" s="40" t="s">
        <v>101</v>
      </c>
    </row>
    <row r="229" spans="2:5" x14ac:dyDescent="0.2">
      <c r="B229" s="42" t="s">
        <v>373</v>
      </c>
      <c r="C229" s="42"/>
      <c r="D229" s="47"/>
      <c r="E229" s="40" t="s">
        <v>101</v>
      </c>
    </row>
    <row r="230" spans="2:5" x14ac:dyDescent="0.2">
      <c r="B230" s="26" t="s">
        <v>374</v>
      </c>
      <c r="C230" s="26"/>
      <c r="D230" s="24" t="s">
        <v>375</v>
      </c>
      <c r="E230" s="40" t="s">
        <v>101</v>
      </c>
    </row>
    <row r="231" spans="2:5" x14ac:dyDescent="0.2">
      <c r="B231" s="26" t="s">
        <v>376</v>
      </c>
      <c r="C231" s="26"/>
      <c r="D231" s="24" t="s">
        <v>377</v>
      </c>
      <c r="E231" s="40" t="s">
        <v>101</v>
      </c>
    </row>
    <row r="232" spans="2:5" x14ac:dyDescent="0.2">
      <c r="B232" s="42" t="s">
        <v>378</v>
      </c>
      <c r="C232" s="42"/>
      <c r="D232" s="43"/>
      <c r="E232" s="40" t="s">
        <v>101</v>
      </c>
    </row>
    <row r="233" spans="2:5" x14ac:dyDescent="0.2">
      <c r="B233" s="42" t="s">
        <v>379</v>
      </c>
      <c r="C233" s="42"/>
      <c r="D233" s="43"/>
      <c r="E233" s="40" t="s">
        <v>101</v>
      </c>
    </row>
    <row r="234" spans="2:5" x14ac:dyDescent="0.2">
      <c r="B234" s="42" t="s">
        <v>380</v>
      </c>
      <c r="C234" s="42"/>
      <c r="D234" s="43"/>
      <c r="E234" s="40" t="s">
        <v>101</v>
      </c>
    </row>
    <row r="235" spans="2:5" x14ac:dyDescent="0.2">
      <c r="B235" s="48" t="s">
        <v>381</v>
      </c>
      <c r="C235" s="49" t="s">
        <v>382</v>
      </c>
      <c r="D235" s="43"/>
      <c r="E235" s="40" t="s">
        <v>101</v>
      </c>
    </row>
    <row r="236" spans="2:5" x14ac:dyDescent="0.2">
      <c r="B236" s="26" t="s">
        <v>383</v>
      </c>
      <c r="C236" s="26"/>
      <c r="D236" s="24" t="s">
        <v>384</v>
      </c>
      <c r="E236" s="40" t="s">
        <v>101</v>
      </c>
    </row>
    <row r="237" spans="2:5" x14ac:dyDescent="0.2">
      <c r="B237" s="42" t="s">
        <v>385</v>
      </c>
      <c r="C237" s="42"/>
      <c r="D237" s="43"/>
      <c r="E237" s="40" t="s">
        <v>101</v>
      </c>
    </row>
    <row r="238" spans="2:5" x14ac:dyDescent="0.2">
      <c r="B238" s="26" t="s">
        <v>386</v>
      </c>
      <c r="C238" s="26"/>
      <c r="D238" s="24" t="s">
        <v>387</v>
      </c>
      <c r="E238" s="40" t="s">
        <v>101</v>
      </c>
    </row>
    <row r="239" spans="2:5" x14ac:dyDescent="0.2">
      <c r="B239" s="26" t="s">
        <v>388</v>
      </c>
      <c r="C239" s="26"/>
      <c r="D239" s="24" t="s">
        <v>389</v>
      </c>
      <c r="E239" s="40" t="s">
        <v>101</v>
      </c>
    </row>
    <row r="240" spans="2:5" x14ac:dyDescent="0.2">
      <c r="B240" s="42" t="s">
        <v>390</v>
      </c>
      <c r="C240" s="42"/>
      <c r="D240" s="43"/>
      <c r="E240" s="40" t="s">
        <v>101</v>
      </c>
    </row>
    <row r="241" spans="2:5" x14ac:dyDescent="0.2">
      <c r="B241" s="26" t="s">
        <v>391</v>
      </c>
      <c r="C241" s="26"/>
      <c r="D241" s="24" t="s">
        <v>392</v>
      </c>
      <c r="E241" s="40" t="s">
        <v>101</v>
      </c>
    </row>
    <row r="242" spans="2:5" x14ac:dyDescent="0.2">
      <c r="B242" s="26" t="s">
        <v>393</v>
      </c>
      <c r="C242" s="26"/>
      <c r="D242" s="28" t="s">
        <v>394</v>
      </c>
      <c r="E242" s="40" t="s">
        <v>101</v>
      </c>
    </row>
    <row r="243" spans="2:5" x14ac:dyDescent="0.2">
      <c r="B243" s="26" t="s">
        <v>395</v>
      </c>
      <c r="C243" s="26"/>
      <c r="D243" s="24" t="s">
        <v>396</v>
      </c>
      <c r="E243" s="40" t="s">
        <v>101</v>
      </c>
    </row>
    <row r="244" spans="2:5" x14ac:dyDescent="0.2">
      <c r="B244" s="42" t="s">
        <v>397</v>
      </c>
      <c r="C244" s="42"/>
      <c r="D244" s="43"/>
      <c r="E244" s="40" t="s">
        <v>101</v>
      </c>
    </row>
    <row r="245" spans="2:5" x14ac:dyDescent="0.2">
      <c r="B245" s="42" t="s">
        <v>398</v>
      </c>
      <c r="C245" s="42"/>
      <c r="D245" s="43"/>
      <c r="E245" s="40" t="s">
        <v>101</v>
      </c>
    </row>
    <row r="246" spans="2:5" x14ac:dyDescent="0.2">
      <c r="B246" s="42" t="s">
        <v>399</v>
      </c>
      <c r="C246" s="42"/>
      <c r="D246" s="43"/>
      <c r="E246" s="40" t="s">
        <v>101</v>
      </c>
    </row>
    <row r="247" spans="2:5" x14ac:dyDescent="0.2">
      <c r="B247" s="38" t="s">
        <v>400</v>
      </c>
      <c r="C247" s="38"/>
      <c r="D247" s="28" t="s">
        <v>401</v>
      </c>
      <c r="E247" s="50" t="s">
        <v>101</v>
      </c>
    </row>
    <row r="248" spans="2:5" x14ac:dyDescent="0.2">
      <c r="B248" s="38" t="s">
        <v>402</v>
      </c>
      <c r="C248" s="38"/>
      <c r="D248" s="28" t="s">
        <v>403</v>
      </c>
      <c r="E248" s="29" t="s">
        <v>101</v>
      </c>
    </row>
    <row r="249" spans="2:5" x14ac:dyDescent="0.2">
      <c r="B249" s="38" t="s">
        <v>404</v>
      </c>
      <c r="C249" s="38"/>
      <c r="D249" s="51" t="s">
        <v>405</v>
      </c>
      <c r="E249" s="29" t="s">
        <v>101</v>
      </c>
    </row>
    <row r="250" spans="2:5" x14ac:dyDescent="0.2">
      <c r="B250" s="33" t="s">
        <v>406</v>
      </c>
      <c r="C250" s="33"/>
      <c r="D250" s="35"/>
      <c r="E250" s="33"/>
    </row>
    <row r="251" spans="2:5" x14ac:dyDescent="0.2">
      <c r="B251" s="33" t="s">
        <v>407</v>
      </c>
      <c r="C251" s="33"/>
      <c r="D251" s="35"/>
      <c r="E251" s="33"/>
    </row>
    <row r="252" spans="2:5" x14ac:dyDescent="0.2">
      <c r="B252" s="31" t="s">
        <v>408</v>
      </c>
      <c r="C252" s="31"/>
      <c r="D252" s="31"/>
      <c r="E252" s="32"/>
    </row>
    <row r="253" spans="2:5" x14ac:dyDescent="0.2">
      <c r="B253" s="26" t="s">
        <v>409</v>
      </c>
      <c r="C253" s="26"/>
      <c r="D253" s="28"/>
      <c r="E253" s="29" t="s">
        <v>112</v>
      </c>
    </row>
    <row r="254" spans="2:5" x14ac:dyDescent="0.2">
      <c r="B254" s="26" t="s">
        <v>410</v>
      </c>
      <c r="C254" s="26"/>
      <c r="D254" s="24"/>
      <c r="E254" s="29" t="s">
        <v>112</v>
      </c>
    </row>
    <row r="255" spans="2:5" x14ac:dyDescent="0.2">
      <c r="B255" s="26" t="s">
        <v>411</v>
      </c>
      <c r="C255" s="26"/>
      <c r="D255" s="24"/>
      <c r="E255" s="29" t="s">
        <v>112</v>
      </c>
    </row>
    <row r="256" spans="2:5" x14ac:dyDescent="0.2">
      <c r="B256" s="26" t="s">
        <v>412</v>
      </c>
      <c r="C256" s="26"/>
      <c r="D256" s="24"/>
      <c r="E256" s="29" t="s">
        <v>112</v>
      </c>
    </row>
    <row r="257" spans="2:5" x14ac:dyDescent="0.2">
      <c r="B257" s="26" t="s">
        <v>413</v>
      </c>
      <c r="C257" s="26"/>
      <c r="D257" s="24"/>
      <c r="E257" s="29" t="s">
        <v>112</v>
      </c>
    </row>
    <row r="258" spans="2:5" x14ac:dyDescent="0.2">
      <c r="B258" s="26" t="s">
        <v>414</v>
      </c>
      <c r="C258" s="26"/>
      <c r="D258" s="24"/>
      <c r="E258" s="29" t="s">
        <v>112</v>
      </c>
    </row>
    <row r="259" spans="2:5" x14ac:dyDescent="0.2">
      <c r="B259" s="26" t="s">
        <v>415</v>
      </c>
      <c r="C259" s="26"/>
      <c r="D259" s="28" t="s">
        <v>416</v>
      </c>
      <c r="E259" s="40" t="s">
        <v>104</v>
      </c>
    </row>
    <row r="260" spans="2:5" x14ac:dyDescent="0.2">
      <c r="B260" s="26" t="s">
        <v>417</v>
      </c>
      <c r="C260" s="26"/>
      <c r="D260" s="28" t="s">
        <v>416</v>
      </c>
      <c r="E260" s="40" t="s">
        <v>104</v>
      </c>
    </row>
    <row r="261" spans="2:5" x14ac:dyDescent="0.2">
      <c r="B261" s="26" t="s">
        <v>418</v>
      </c>
      <c r="C261" s="26"/>
      <c r="D261" s="28" t="s">
        <v>416</v>
      </c>
      <c r="E261" s="40" t="s">
        <v>104</v>
      </c>
    </row>
    <row r="262" spans="2:5" x14ac:dyDescent="0.2">
      <c r="B262" s="26" t="s">
        <v>419</v>
      </c>
      <c r="C262" s="26"/>
      <c r="D262" s="28"/>
      <c r="E262" s="40" t="s">
        <v>104</v>
      </c>
    </row>
    <row r="263" spans="2:5" x14ac:dyDescent="0.2">
      <c r="B263" s="26" t="s">
        <v>420</v>
      </c>
      <c r="C263" s="26"/>
      <c r="D263" s="28"/>
      <c r="E263" s="40" t="s">
        <v>104</v>
      </c>
    </row>
    <row r="264" spans="2:5" x14ac:dyDescent="0.2">
      <c r="B264" s="26" t="s">
        <v>421</v>
      </c>
      <c r="C264" s="26"/>
      <c r="D264" s="28" t="s">
        <v>422</v>
      </c>
      <c r="E264" s="40" t="s">
        <v>104</v>
      </c>
    </row>
    <row r="265" spans="2:5" x14ac:dyDescent="0.2">
      <c r="B265" s="26" t="s">
        <v>423</v>
      </c>
      <c r="C265" s="26"/>
      <c r="D265" s="24" t="s">
        <v>424</v>
      </c>
      <c r="E265" s="40" t="s">
        <v>104</v>
      </c>
    </row>
    <row r="266" spans="2:5" x14ac:dyDescent="0.2">
      <c r="B266" s="26" t="s">
        <v>425</v>
      </c>
      <c r="C266" s="26"/>
      <c r="D266" s="28"/>
      <c r="E266" s="40" t="s">
        <v>104</v>
      </c>
    </row>
    <row r="267" spans="2:5" x14ac:dyDescent="0.2">
      <c r="B267" s="26" t="s">
        <v>426</v>
      </c>
      <c r="C267" s="26"/>
      <c r="D267" s="28"/>
      <c r="E267" s="40" t="s">
        <v>104</v>
      </c>
    </row>
    <row r="268" spans="2:5" x14ac:dyDescent="0.2">
      <c r="B268" s="26" t="s">
        <v>427</v>
      </c>
      <c r="C268" s="26"/>
      <c r="D268" s="28"/>
      <c r="E268" s="40" t="s">
        <v>104</v>
      </c>
    </row>
    <row r="269" spans="2:5" x14ac:dyDescent="0.2">
      <c r="B269" s="26" t="s">
        <v>428</v>
      </c>
      <c r="C269" s="26"/>
      <c r="D269" s="28"/>
      <c r="E269" s="40" t="s">
        <v>104</v>
      </c>
    </row>
    <row r="270" spans="2:5" x14ac:dyDescent="0.2">
      <c r="B270" s="26" t="s">
        <v>429</v>
      </c>
      <c r="C270" s="26"/>
      <c r="D270" s="28"/>
      <c r="E270" s="40" t="s">
        <v>104</v>
      </c>
    </row>
    <row r="271" spans="2:5" x14ac:dyDescent="0.2">
      <c r="B271" s="26" t="s">
        <v>430</v>
      </c>
      <c r="C271" s="26"/>
      <c r="D271" s="28"/>
      <c r="E271" s="40" t="s">
        <v>104</v>
      </c>
    </row>
    <row r="272" spans="2:5" x14ac:dyDescent="0.2">
      <c r="B272" s="26" t="s">
        <v>431</v>
      </c>
      <c r="C272" s="26"/>
      <c r="D272" s="28"/>
      <c r="E272" s="40" t="s">
        <v>104</v>
      </c>
    </row>
    <row r="273" spans="2:5" x14ac:dyDescent="0.2">
      <c r="B273" s="26" t="s">
        <v>432</v>
      </c>
      <c r="C273" s="26"/>
      <c r="D273" s="28"/>
      <c r="E273" s="40" t="s">
        <v>104</v>
      </c>
    </row>
    <row r="274" spans="2:5" x14ac:dyDescent="0.2">
      <c r="B274" s="26" t="s">
        <v>433</v>
      </c>
      <c r="C274" s="26"/>
      <c r="D274" s="28"/>
      <c r="E274" s="40" t="s">
        <v>104</v>
      </c>
    </row>
    <row r="275" spans="2:5" x14ac:dyDescent="0.2">
      <c r="B275" s="26" t="s">
        <v>434</v>
      </c>
      <c r="C275" s="26"/>
      <c r="D275" s="28"/>
      <c r="E275" s="40" t="s">
        <v>104</v>
      </c>
    </row>
    <row r="276" spans="2:5" x14ac:dyDescent="0.2">
      <c r="B276" s="26" t="s">
        <v>435</v>
      </c>
      <c r="C276" s="26"/>
      <c r="D276" s="28"/>
      <c r="E276" s="40" t="s">
        <v>104</v>
      </c>
    </row>
    <row r="277" spans="2:5" x14ac:dyDescent="0.2">
      <c r="B277" s="26" t="s">
        <v>436</v>
      </c>
      <c r="C277" s="26"/>
      <c r="D277" s="28"/>
      <c r="E277" s="40" t="s">
        <v>104</v>
      </c>
    </row>
    <row r="278" spans="2:5" x14ac:dyDescent="0.2">
      <c r="B278" s="26" t="s">
        <v>437</v>
      </c>
      <c r="C278" s="26"/>
      <c r="D278" s="28"/>
      <c r="E278" s="40" t="s">
        <v>104</v>
      </c>
    </row>
    <row r="279" spans="2:5" x14ac:dyDescent="0.2">
      <c r="B279" s="26" t="s">
        <v>438</v>
      </c>
      <c r="C279" s="26"/>
      <c r="D279" s="28"/>
      <c r="E279" s="40" t="s">
        <v>104</v>
      </c>
    </row>
    <row r="280" spans="2:5" x14ac:dyDescent="0.2">
      <c r="B280" s="26" t="s">
        <v>439</v>
      </c>
      <c r="C280" s="26"/>
      <c r="D280" s="28"/>
      <c r="E280" s="40" t="s">
        <v>104</v>
      </c>
    </row>
    <row r="281" spans="2:5" x14ac:dyDescent="0.2">
      <c r="B281" s="26" t="s">
        <v>440</v>
      </c>
      <c r="C281" s="26"/>
      <c r="D281" s="28"/>
      <c r="E281" s="40" t="s">
        <v>104</v>
      </c>
    </row>
    <row r="282" spans="2:5" x14ac:dyDescent="0.2">
      <c r="B282" s="26" t="s">
        <v>441</v>
      </c>
      <c r="C282" s="26"/>
      <c r="D282" s="28"/>
      <c r="E282" s="40" t="s">
        <v>104</v>
      </c>
    </row>
    <row r="283" spans="2:5" x14ac:dyDescent="0.2">
      <c r="B283" s="26" t="s">
        <v>442</v>
      </c>
      <c r="C283" s="26"/>
      <c r="D283" s="28"/>
      <c r="E283" s="40" t="s">
        <v>104</v>
      </c>
    </row>
    <row r="284" spans="2:5" x14ac:dyDescent="0.2">
      <c r="B284" s="26" t="s">
        <v>443</v>
      </c>
      <c r="C284" s="26"/>
      <c r="D284" s="28"/>
      <c r="E284" s="40" t="s">
        <v>104</v>
      </c>
    </row>
    <row r="285" spans="2:5" x14ac:dyDescent="0.2">
      <c r="B285" s="26" t="s">
        <v>444</v>
      </c>
      <c r="C285" s="26"/>
      <c r="D285" s="28" t="s">
        <v>445</v>
      </c>
      <c r="E285" s="40" t="s">
        <v>104</v>
      </c>
    </row>
    <row r="286" spans="2:5" x14ac:dyDescent="0.2">
      <c r="B286" s="26" t="s">
        <v>446</v>
      </c>
      <c r="C286" s="26"/>
      <c r="D286" s="28"/>
      <c r="E286" s="40" t="s">
        <v>104</v>
      </c>
    </row>
    <row r="287" spans="2:5" x14ac:dyDescent="0.2">
      <c r="B287" s="26" t="s">
        <v>447</v>
      </c>
      <c r="C287" s="26"/>
      <c r="D287" s="28" t="s">
        <v>448</v>
      </c>
      <c r="E287" s="40" t="s">
        <v>104</v>
      </c>
    </row>
    <row r="288" spans="2:5" x14ac:dyDescent="0.2">
      <c r="B288" s="26" t="s">
        <v>449</v>
      </c>
      <c r="C288" s="26"/>
      <c r="D288" s="28"/>
      <c r="E288" s="40" t="s">
        <v>104</v>
      </c>
    </row>
    <row r="289" spans="2:5" x14ac:dyDescent="0.2">
      <c r="B289" s="26" t="s">
        <v>450</v>
      </c>
      <c r="C289" s="26"/>
      <c r="D289" s="28"/>
      <c r="E289" s="40" t="s">
        <v>104</v>
      </c>
    </row>
    <row r="290" spans="2:5" x14ac:dyDescent="0.2">
      <c r="B290" s="26" t="s">
        <v>451</v>
      </c>
      <c r="C290" s="26"/>
      <c r="D290" s="28"/>
      <c r="E290" s="40" t="s">
        <v>104</v>
      </c>
    </row>
    <row r="291" spans="2:5" x14ac:dyDescent="0.2">
      <c r="B291" s="26" t="s">
        <v>452</v>
      </c>
      <c r="C291" s="26"/>
      <c r="D291" s="28"/>
      <c r="E291" s="40" t="s">
        <v>104</v>
      </c>
    </row>
    <row r="292" spans="2:5" x14ac:dyDescent="0.2">
      <c r="B292" s="26" t="s">
        <v>453</v>
      </c>
      <c r="C292" s="26"/>
      <c r="D292" s="28"/>
      <c r="E292" s="40" t="s">
        <v>104</v>
      </c>
    </row>
    <row r="293" spans="2:5" x14ac:dyDescent="0.2">
      <c r="B293" s="26" t="s">
        <v>454</v>
      </c>
      <c r="C293" s="26"/>
      <c r="D293" s="28"/>
      <c r="E293" s="40" t="s">
        <v>104</v>
      </c>
    </row>
    <row r="294" spans="2:5" x14ac:dyDescent="0.2">
      <c r="B294" s="26" t="s">
        <v>455</v>
      </c>
      <c r="C294" s="26"/>
      <c r="D294" s="28"/>
      <c r="E294" s="40" t="s">
        <v>104</v>
      </c>
    </row>
    <row r="295" spans="2:5" x14ac:dyDescent="0.2">
      <c r="B295" s="26" t="s">
        <v>456</v>
      </c>
      <c r="C295" s="26"/>
      <c r="D295" s="28"/>
      <c r="E295" s="40" t="s">
        <v>104</v>
      </c>
    </row>
    <row r="296" spans="2:5" x14ac:dyDescent="0.2">
      <c r="B296" s="26" t="s">
        <v>457</v>
      </c>
      <c r="C296" s="26"/>
      <c r="D296" s="28"/>
      <c r="E296" s="40" t="s">
        <v>104</v>
      </c>
    </row>
    <row r="297" spans="2:5" x14ac:dyDescent="0.2">
      <c r="B297" s="26" t="s">
        <v>458</v>
      </c>
      <c r="C297" s="26"/>
      <c r="D297" s="28"/>
      <c r="E297" s="40" t="s">
        <v>104</v>
      </c>
    </row>
    <row r="298" spans="2:5" x14ac:dyDescent="0.2">
      <c r="B298" s="26" t="s">
        <v>459</v>
      </c>
      <c r="C298" s="26"/>
      <c r="D298" s="28"/>
      <c r="E298" s="40" t="s">
        <v>104</v>
      </c>
    </row>
    <row r="299" spans="2:5" x14ac:dyDescent="0.2">
      <c r="B299" s="26" t="s">
        <v>460</v>
      </c>
      <c r="C299" s="26"/>
      <c r="D299" s="28"/>
      <c r="E299" s="40" t="s">
        <v>104</v>
      </c>
    </row>
    <row r="300" spans="2:5" x14ac:dyDescent="0.2">
      <c r="B300" s="26" t="s">
        <v>461</v>
      </c>
      <c r="C300" s="26"/>
      <c r="D300" s="28"/>
      <c r="E300" s="40" t="s">
        <v>104</v>
      </c>
    </row>
    <row r="301" spans="2:5" x14ac:dyDescent="0.2">
      <c r="B301" s="26" t="s">
        <v>462</v>
      </c>
      <c r="C301" s="26"/>
      <c r="D301" s="28"/>
      <c r="E301" s="40" t="s">
        <v>104</v>
      </c>
    </row>
    <row r="302" spans="2:5" x14ac:dyDescent="0.2">
      <c r="B302" s="26" t="s">
        <v>463</v>
      </c>
      <c r="C302" s="26"/>
      <c r="D302" s="28"/>
      <c r="E302" s="40" t="s">
        <v>104</v>
      </c>
    </row>
    <row r="303" spans="2:5" x14ac:dyDescent="0.2">
      <c r="B303" s="26" t="s">
        <v>464</v>
      </c>
      <c r="C303" s="26"/>
      <c r="D303" s="28"/>
      <c r="E303" s="40" t="s">
        <v>104</v>
      </c>
    </row>
    <row r="304" spans="2:5" x14ac:dyDescent="0.2">
      <c r="B304" s="26" t="s">
        <v>465</v>
      </c>
      <c r="C304" s="26"/>
      <c r="D304" s="28"/>
      <c r="E304" s="40" t="s">
        <v>104</v>
      </c>
    </row>
    <row r="305" spans="2:5" x14ac:dyDescent="0.2">
      <c r="B305" s="26" t="s">
        <v>466</v>
      </c>
      <c r="C305" s="26"/>
      <c r="D305" s="28"/>
      <c r="E305" s="40" t="s">
        <v>104</v>
      </c>
    </row>
    <row r="306" spans="2:5" x14ac:dyDescent="0.2">
      <c r="B306" s="26" t="s">
        <v>467</v>
      </c>
      <c r="C306" s="26"/>
      <c r="D306" s="28"/>
      <c r="E306" s="40" t="s">
        <v>104</v>
      </c>
    </row>
    <row r="307" spans="2:5" x14ac:dyDescent="0.2">
      <c r="B307" s="26" t="s">
        <v>468</v>
      </c>
      <c r="C307" s="26"/>
      <c r="D307" s="28"/>
      <c r="E307" s="40" t="s">
        <v>104</v>
      </c>
    </row>
    <row r="308" spans="2:5" x14ac:dyDescent="0.2">
      <c r="B308" s="26" t="s">
        <v>469</v>
      </c>
      <c r="C308" s="26"/>
      <c r="D308" s="28"/>
      <c r="E308" s="40" t="s">
        <v>104</v>
      </c>
    </row>
    <row r="309" spans="2:5" x14ac:dyDescent="0.2">
      <c r="B309" s="26" t="s">
        <v>470</v>
      </c>
      <c r="C309" s="26"/>
      <c r="D309" s="28"/>
      <c r="E309" s="40" t="s">
        <v>104</v>
      </c>
    </row>
    <row r="310" spans="2:5" x14ac:dyDescent="0.2">
      <c r="B310" s="26" t="s">
        <v>471</v>
      </c>
      <c r="C310" s="26"/>
      <c r="D310" s="28"/>
      <c r="E310" s="40" t="s">
        <v>104</v>
      </c>
    </row>
    <row r="311" spans="2:5" x14ac:dyDescent="0.2">
      <c r="B311" s="26" t="s">
        <v>472</v>
      </c>
      <c r="C311" s="26"/>
      <c r="D311" s="28"/>
      <c r="E311" s="40" t="s">
        <v>104</v>
      </c>
    </row>
    <row r="312" spans="2:5" x14ac:dyDescent="0.2">
      <c r="B312" s="26" t="s">
        <v>473</v>
      </c>
      <c r="C312" s="26"/>
      <c r="D312" s="28"/>
      <c r="E312" s="40" t="s">
        <v>104</v>
      </c>
    </row>
    <row r="313" spans="2:5" x14ac:dyDescent="0.2">
      <c r="B313" s="26" t="s">
        <v>474</v>
      </c>
      <c r="C313" s="26"/>
      <c r="D313" s="28"/>
      <c r="E313" s="40" t="s">
        <v>104</v>
      </c>
    </row>
    <row r="314" spans="2:5" x14ac:dyDescent="0.2">
      <c r="B314" s="26" t="s">
        <v>475</v>
      </c>
      <c r="C314" s="26"/>
      <c r="D314" s="28"/>
      <c r="E314" s="40" t="s">
        <v>104</v>
      </c>
    </row>
    <row r="315" spans="2:5" x14ac:dyDescent="0.2">
      <c r="B315" s="26" t="s">
        <v>476</v>
      </c>
      <c r="C315" s="26"/>
      <c r="D315" s="28"/>
      <c r="E315" s="40" t="s">
        <v>104</v>
      </c>
    </row>
    <row r="316" spans="2:5" x14ac:dyDescent="0.2">
      <c r="B316" s="26" t="s">
        <v>477</v>
      </c>
      <c r="C316" s="26"/>
      <c r="D316" s="28"/>
      <c r="E316" s="40" t="s">
        <v>104</v>
      </c>
    </row>
    <row r="317" spans="2:5" x14ac:dyDescent="0.2">
      <c r="B317" s="26" t="s">
        <v>478</v>
      </c>
      <c r="C317" s="26"/>
      <c r="D317" s="28"/>
      <c r="E317" s="40" t="s">
        <v>104</v>
      </c>
    </row>
    <row r="318" spans="2:5" x14ac:dyDescent="0.2">
      <c r="B318" s="26" t="s">
        <v>479</v>
      </c>
      <c r="C318" s="26"/>
      <c r="D318" s="28"/>
      <c r="E318" s="40" t="s">
        <v>104</v>
      </c>
    </row>
    <row r="319" spans="2:5" x14ac:dyDescent="0.2">
      <c r="B319" s="26" t="s">
        <v>480</v>
      </c>
      <c r="C319" s="26"/>
      <c r="D319" s="28"/>
      <c r="E319" s="40" t="s">
        <v>104</v>
      </c>
    </row>
    <row r="320" spans="2:5" x14ac:dyDescent="0.2">
      <c r="B320" s="26" t="s">
        <v>481</v>
      </c>
      <c r="C320" s="26"/>
      <c r="D320" s="28"/>
      <c r="E320" s="40" t="s">
        <v>104</v>
      </c>
    </row>
    <row r="321" spans="2:5" x14ac:dyDescent="0.2">
      <c r="B321" s="26" t="s">
        <v>482</v>
      </c>
      <c r="C321" s="26"/>
      <c r="D321" s="28"/>
      <c r="E321" s="40" t="s">
        <v>104</v>
      </c>
    </row>
    <row r="322" spans="2:5" x14ac:dyDescent="0.2">
      <c r="B322" s="26" t="s">
        <v>483</v>
      </c>
      <c r="C322" s="26"/>
      <c r="D322" s="28"/>
      <c r="E322" s="40" t="s">
        <v>104</v>
      </c>
    </row>
    <row r="323" spans="2:5" x14ac:dyDescent="0.2">
      <c r="B323" s="26" t="s">
        <v>484</v>
      </c>
      <c r="C323" s="26"/>
      <c r="D323" s="28"/>
      <c r="E323" s="40" t="s">
        <v>101</v>
      </c>
    </row>
    <row r="324" spans="2:5" x14ac:dyDescent="0.2">
      <c r="B324" s="26" t="s">
        <v>485</v>
      </c>
      <c r="C324" s="26"/>
      <c r="D324" s="28" t="s">
        <v>416</v>
      </c>
      <c r="E324" s="40" t="s">
        <v>101</v>
      </c>
    </row>
    <row r="325" spans="2:5" x14ac:dyDescent="0.2">
      <c r="B325" s="26" t="s">
        <v>486</v>
      </c>
      <c r="C325" s="26"/>
      <c r="D325" s="28"/>
      <c r="E325" s="40" t="s">
        <v>101</v>
      </c>
    </row>
    <row r="326" spans="2:5" x14ac:dyDescent="0.2">
      <c r="B326" s="26" t="s">
        <v>487</v>
      </c>
      <c r="C326" s="26"/>
      <c r="D326" s="28"/>
      <c r="E326" s="40" t="s">
        <v>101</v>
      </c>
    </row>
    <row r="327" spans="2:5" x14ac:dyDescent="0.2">
      <c r="B327" s="26" t="s">
        <v>488</v>
      </c>
      <c r="C327" s="26"/>
      <c r="D327" s="28" t="s">
        <v>489</v>
      </c>
      <c r="E327" s="40" t="s">
        <v>101</v>
      </c>
    </row>
    <row r="328" spans="2:5" x14ac:dyDescent="0.2">
      <c r="B328" s="26" t="s">
        <v>490</v>
      </c>
      <c r="C328" s="26"/>
      <c r="D328" s="28" t="s">
        <v>491</v>
      </c>
      <c r="E328" s="40" t="s">
        <v>101</v>
      </c>
    </row>
    <row r="329" spans="2:5" x14ac:dyDescent="0.2">
      <c r="B329" s="26" t="s">
        <v>492</v>
      </c>
      <c r="C329" s="26"/>
      <c r="D329" s="28"/>
      <c r="E329" s="40" t="s">
        <v>101</v>
      </c>
    </row>
    <row r="330" spans="2:5" x14ac:dyDescent="0.2">
      <c r="B330" s="26" t="s">
        <v>493</v>
      </c>
      <c r="C330" s="26"/>
      <c r="D330" s="28"/>
      <c r="E330" s="40" t="s">
        <v>101</v>
      </c>
    </row>
    <row r="331" spans="2:5" x14ac:dyDescent="0.2">
      <c r="B331" s="26" t="s">
        <v>494</v>
      </c>
      <c r="C331" s="26"/>
      <c r="D331" s="28"/>
      <c r="E331" s="40" t="s">
        <v>101</v>
      </c>
    </row>
    <row r="332" spans="2:5" x14ac:dyDescent="0.2">
      <c r="B332" s="26" t="s">
        <v>495</v>
      </c>
      <c r="C332" s="26"/>
      <c r="D332" s="28"/>
      <c r="E332" s="40" t="s">
        <v>101</v>
      </c>
    </row>
    <row r="333" spans="2:5" x14ac:dyDescent="0.2">
      <c r="B333" s="26" t="s">
        <v>496</v>
      </c>
      <c r="C333" s="26"/>
      <c r="D333" s="28"/>
      <c r="E333" s="40" t="s">
        <v>101</v>
      </c>
    </row>
    <row r="334" spans="2:5" x14ac:dyDescent="0.2">
      <c r="B334" s="26" t="s">
        <v>497</v>
      </c>
      <c r="C334" s="26"/>
      <c r="D334" s="28"/>
      <c r="E334" s="40" t="s">
        <v>101</v>
      </c>
    </row>
    <row r="335" spans="2:5" x14ac:dyDescent="0.2">
      <c r="B335" s="26" t="s">
        <v>498</v>
      </c>
      <c r="C335" s="26"/>
      <c r="D335" s="28"/>
      <c r="E335" s="40" t="s">
        <v>101</v>
      </c>
    </row>
    <row r="336" spans="2:5" x14ac:dyDescent="0.2">
      <c r="B336" s="26" t="s">
        <v>499</v>
      </c>
      <c r="C336" s="26"/>
      <c r="D336" s="28"/>
      <c r="E336" s="40" t="s">
        <v>101</v>
      </c>
    </row>
    <row r="337" spans="2:5" x14ac:dyDescent="0.2">
      <c r="B337" s="26" t="s">
        <v>500</v>
      </c>
      <c r="C337" s="26"/>
      <c r="D337" s="28"/>
      <c r="E337" s="40" t="s">
        <v>101</v>
      </c>
    </row>
    <row r="338" spans="2:5" x14ac:dyDescent="0.2">
      <c r="B338" s="26" t="s">
        <v>501</v>
      </c>
      <c r="C338" s="26"/>
      <c r="D338" s="28" t="s">
        <v>502</v>
      </c>
      <c r="E338" s="40" t="s">
        <v>101</v>
      </c>
    </row>
    <row r="339" spans="2:5" x14ac:dyDescent="0.2">
      <c r="B339" s="26" t="s">
        <v>503</v>
      </c>
      <c r="C339" s="26"/>
      <c r="D339" s="28"/>
      <c r="E339" s="40" t="s">
        <v>101</v>
      </c>
    </row>
    <row r="340" spans="2:5" x14ac:dyDescent="0.2">
      <c r="B340" s="26" t="s">
        <v>504</v>
      </c>
      <c r="C340" s="26"/>
      <c r="D340" s="28"/>
      <c r="E340" s="40" t="s">
        <v>101</v>
      </c>
    </row>
    <row r="341" spans="2:5" x14ac:dyDescent="0.2">
      <c r="B341" s="26" t="s">
        <v>505</v>
      </c>
      <c r="C341" s="26"/>
      <c r="D341" s="28"/>
      <c r="E341" s="40" t="s">
        <v>101</v>
      </c>
    </row>
    <row r="342" spans="2:5" x14ac:dyDescent="0.2">
      <c r="B342" s="26" t="s">
        <v>506</v>
      </c>
      <c r="C342" s="26"/>
      <c r="D342" s="28"/>
      <c r="E342" s="40" t="s">
        <v>101</v>
      </c>
    </row>
    <row r="343" spans="2:5" x14ac:dyDescent="0.2">
      <c r="B343" s="26" t="s">
        <v>507</v>
      </c>
      <c r="C343" s="26"/>
      <c r="D343" s="28" t="s">
        <v>508</v>
      </c>
      <c r="E343" s="40" t="s">
        <v>101</v>
      </c>
    </row>
    <row r="344" spans="2:5" x14ac:dyDescent="0.2">
      <c r="B344" s="26" t="s">
        <v>509</v>
      </c>
      <c r="C344" s="26"/>
      <c r="D344" s="28"/>
      <c r="E344" s="40" t="s">
        <v>101</v>
      </c>
    </row>
    <row r="345" spans="2:5" x14ac:dyDescent="0.2">
      <c r="B345" s="26" t="s">
        <v>510</v>
      </c>
      <c r="C345" s="26"/>
      <c r="D345" s="28"/>
      <c r="E345" s="40" t="s">
        <v>101</v>
      </c>
    </row>
    <row r="346" spans="2:5" x14ac:dyDescent="0.2">
      <c r="B346" s="26" t="s">
        <v>511</v>
      </c>
      <c r="C346" s="26"/>
      <c r="D346" s="28"/>
      <c r="E346" s="40" t="s">
        <v>101</v>
      </c>
    </row>
    <row r="347" spans="2:5" x14ac:dyDescent="0.2">
      <c r="B347" s="26" t="s">
        <v>512</v>
      </c>
      <c r="C347" s="26"/>
      <c r="D347" s="28"/>
      <c r="E347" s="40" t="s">
        <v>101</v>
      </c>
    </row>
    <row r="348" spans="2:5" x14ac:dyDescent="0.2">
      <c r="B348" s="26" t="s">
        <v>513</v>
      </c>
      <c r="C348" s="26"/>
      <c r="D348" s="28"/>
      <c r="E348" s="40" t="s">
        <v>101</v>
      </c>
    </row>
    <row r="349" spans="2:5" x14ac:dyDescent="0.2">
      <c r="B349" s="26" t="s">
        <v>514</v>
      </c>
      <c r="C349" s="26"/>
      <c r="D349" s="28"/>
      <c r="E349" s="40" t="s">
        <v>101</v>
      </c>
    </row>
    <row r="350" spans="2:5" x14ac:dyDescent="0.2">
      <c r="B350" s="26" t="s">
        <v>515</v>
      </c>
      <c r="C350" s="26"/>
      <c r="D350" s="28"/>
      <c r="E350" s="40" t="s">
        <v>101</v>
      </c>
    </row>
    <row r="351" spans="2:5" x14ac:dyDescent="0.2">
      <c r="B351" s="26" t="s">
        <v>516</v>
      </c>
      <c r="C351" s="26"/>
      <c r="D351" s="28"/>
      <c r="E351" s="40" t="s">
        <v>101</v>
      </c>
    </row>
    <row r="352" spans="2:5" x14ac:dyDescent="0.2">
      <c r="B352" s="26" t="s">
        <v>517</v>
      </c>
      <c r="C352" s="26"/>
      <c r="D352" s="28"/>
      <c r="E352" s="40" t="s">
        <v>101</v>
      </c>
    </row>
    <row r="353" spans="2:5" x14ac:dyDescent="0.2">
      <c r="B353" s="26" t="s">
        <v>518</v>
      </c>
      <c r="C353" s="26"/>
      <c r="D353" s="28"/>
      <c r="E353" s="40" t="s">
        <v>101</v>
      </c>
    </row>
    <row r="354" spans="2:5" x14ac:dyDescent="0.2">
      <c r="B354" s="26" t="s">
        <v>519</v>
      </c>
      <c r="C354" s="26"/>
      <c r="D354" s="28"/>
      <c r="E354" s="40" t="s">
        <v>101</v>
      </c>
    </row>
    <row r="355" spans="2:5" x14ac:dyDescent="0.2">
      <c r="B355" s="26" t="s">
        <v>520</v>
      </c>
      <c r="C355" s="26"/>
      <c r="D355" s="28"/>
      <c r="E355" s="40" t="s">
        <v>101</v>
      </c>
    </row>
    <row r="356" spans="2:5" x14ac:dyDescent="0.2">
      <c r="B356" s="26" t="s">
        <v>521</v>
      </c>
      <c r="C356" s="26"/>
      <c r="D356" s="28"/>
      <c r="E356" s="40" t="s">
        <v>101</v>
      </c>
    </row>
    <row r="357" spans="2:5" x14ac:dyDescent="0.2">
      <c r="B357" s="26" t="s">
        <v>522</v>
      </c>
      <c r="C357" s="26"/>
      <c r="D357" s="28"/>
      <c r="E357" s="40" t="s">
        <v>101</v>
      </c>
    </row>
    <row r="358" spans="2:5" x14ac:dyDescent="0.2">
      <c r="B358" s="26" t="s">
        <v>523</v>
      </c>
      <c r="C358" s="26"/>
      <c r="D358" s="28"/>
      <c r="E358" s="40" t="s">
        <v>101</v>
      </c>
    </row>
    <row r="359" spans="2:5" x14ac:dyDescent="0.2">
      <c r="B359" s="26" t="s">
        <v>524</v>
      </c>
      <c r="C359" s="26"/>
      <c r="D359" s="28"/>
      <c r="E359" s="40" t="s">
        <v>101</v>
      </c>
    </row>
    <row r="360" spans="2:5" x14ac:dyDescent="0.2">
      <c r="B360" s="26" t="s">
        <v>525</v>
      </c>
      <c r="C360" s="26"/>
      <c r="D360" s="28"/>
      <c r="E360" s="40" t="s">
        <v>101</v>
      </c>
    </row>
    <row r="361" spans="2:5" x14ac:dyDescent="0.2">
      <c r="B361" s="26" t="s">
        <v>526</v>
      </c>
      <c r="C361" s="26"/>
      <c r="D361" s="28"/>
      <c r="E361" s="40" t="s">
        <v>101</v>
      </c>
    </row>
    <row r="362" spans="2:5" x14ac:dyDescent="0.2">
      <c r="B362" s="26" t="s">
        <v>527</v>
      </c>
      <c r="C362" s="26"/>
      <c r="D362" s="28"/>
      <c r="E362" s="40" t="s">
        <v>101</v>
      </c>
    </row>
    <row r="363" spans="2:5" x14ac:dyDescent="0.2">
      <c r="B363" s="26" t="s">
        <v>528</v>
      </c>
      <c r="C363" s="26"/>
      <c r="D363" s="28"/>
      <c r="E363" s="40" t="s">
        <v>101</v>
      </c>
    </row>
    <row r="364" spans="2:5" x14ac:dyDescent="0.2">
      <c r="B364" s="26" t="s">
        <v>529</v>
      </c>
      <c r="C364" s="26"/>
      <c r="D364" s="28"/>
      <c r="E364" s="40" t="s">
        <v>101</v>
      </c>
    </row>
    <row r="365" spans="2:5" x14ac:dyDescent="0.2">
      <c r="B365" s="26" t="s">
        <v>530</v>
      </c>
      <c r="C365" s="26"/>
      <c r="D365" s="28"/>
      <c r="E365" s="40" t="s">
        <v>101</v>
      </c>
    </row>
    <row r="366" spans="2:5" x14ac:dyDescent="0.2">
      <c r="B366" s="26" t="s">
        <v>531</v>
      </c>
      <c r="C366" s="26"/>
      <c r="D366" s="28"/>
      <c r="E366" s="40" t="s">
        <v>101</v>
      </c>
    </row>
    <row r="367" spans="2:5" x14ac:dyDescent="0.2">
      <c r="B367" s="26" t="s">
        <v>532</v>
      </c>
      <c r="C367" s="26"/>
      <c r="D367" s="28"/>
      <c r="E367" s="40" t="s">
        <v>101</v>
      </c>
    </row>
    <row r="368" spans="2:5" x14ac:dyDescent="0.2">
      <c r="B368" s="26" t="s">
        <v>533</v>
      </c>
      <c r="C368" s="26"/>
      <c r="D368" s="28"/>
      <c r="E368" s="40" t="s">
        <v>101</v>
      </c>
    </row>
    <row r="369" spans="2:5" x14ac:dyDescent="0.2">
      <c r="B369" s="26" t="s">
        <v>534</v>
      </c>
      <c r="C369" s="26"/>
      <c r="D369" s="28"/>
      <c r="E369" s="40" t="s">
        <v>101</v>
      </c>
    </row>
    <row r="370" spans="2:5" x14ac:dyDescent="0.2">
      <c r="B370" s="26" t="s">
        <v>535</v>
      </c>
      <c r="C370" s="26"/>
      <c r="D370" s="28"/>
      <c r="E370" s="40" t="s">
        <v>101</v>
      </c>
    </row>
    <row r="371" spans="2:5" x14ac:dyDescent="0.2">
      <c r="B371" s="26" t="s">
        <v>536</v>
      </c>
      <c r="C371" s="26"/>
      <c r="D371" s="28"/>
      <c r="E371" s="40" t="s">
        <v>101</v>
      </c>
    </row>
    <row r="372" spans="2:5" x14ac:dyDescent="0.2">
      <c r="B372" s="26" t="s">
        <v>537</v>
      </c>
      <c r="C372" s="26"/>
      <c r="D372" s="28"/>
      <c r="E372" s="40" t="s">
        <v>101</v>
      </c>
    </row>
    <row r="373" spans="2:5" x14ac:dyDescent="0.2">
      <c r="B373" s="26" t="s">
        <v>538</v>
      </c>
      <c r="C373" s="26"/>
      <c r="D373" s="28"/>
      <c r="E373" s="40" t="s">
        <v>101</v>
      </c>
    </row>
    <row r="374" spans="2:5" x14ac:dyDescent="0.2">
      <c r="B374" s="26" t="s">
        <v>539</v>
      </c>
      <c r="C374" s="26"/>
      <c r="D374" s="28"/>
      <c r="E374" s="40" t="s">
        <v>101</v>
      </c>
    </row>
    <row r="375" spans="2:5" x14ac:dyDescent="0.2">
      <c r="B375" s="26" t="s">
        <v>540</v>
      </c>
      <c r="C375" s="26"/>
      <c r="D375" s="28"/>
      <c r="E375" s="40" t="s">
        <v>101</v>
      </c>
    </row>
    <row r="376" spans="2:5" x14ac:dyDescent="0.2">
      <c r="B376" s="26" t="s">
        <v>541</v>
      </c>
      <c r="C376" s="26"/>
      <c r="D376" s="28"/>
      <c r="E376" s="40" t="s">
        <v>101</v>
      </c>
    </row>
    <row r="377" spans="2:5" x14ac:dyDescent="0.2">
      <c r="B377" s="26" t="s">
        <v>542</v>
      </c>
      <c r="C377" s="26"/>
      <c r="D377" s="28"/>
      <c r="E377" s="40" t="s">
        <v>101</v>
      </c>
    </row>
    <row r="378" spans="2:5" x14ac:dyDescent="0.2">
      <c r="B378" s="26" t="s">
        <v>543</v>
      </c>
      <c r="C378" s="26"/>
      <c r="D378" s="28"/>
      <c r="E378" s="40" t="s">
        <v>101</v>
      </c>
    </row>
    <row r="379" spans="2:5" x14ac:dyDescent="0.2">
      <c r="B379" s="26" t="s">
        <v>544</v>
      </c>
      <c r="C379" s="26"/>
      <c r="D379" s="28"/>
      <c r="E379" s="40" t="s">
        <v>101</v>
      </c>
    </row>
    <row r="380" spans="2:5" x14ac:dyDescent="0.2">
      <c r="B380" s="26" t="s">
        <v>545</v>
      </c>
      <c r="C380" s="26"/>
      <c r="D380" s="28"/>
      <c r="E380" s="40" t="s">
        <v>101</v>
      </c>
    </row>
    <row r="381" spans="2:5" x14ac:dyDescent="0.2">
      <c r="B381" s="26" t="s">
        <v>546</v>
      </c>
      <c r="C381" s="26"/>
      <c r="D381" s="28"/>
      <c r="E381" s="40" t="s">
        <v>101</v>
      </c>
    </row>
    <row r="382" spans="2:5" x14ac:dyDescent="0.2">
      <c r="B382" s="26" t="s">
        <v>547</v>
      </c>
      <c r="C382" s="26"/>
      <c r="D382" s="28"/>
      <c r="E382" s="40" t="s">
        <v>101</v>
      </c>
    </row>
    <row r="383" spans="2:5" x14ac:dyDescent="0.2">
      <c r="B383" s="26" t="s">
        <v>548</v>
      </c>
      <c r="C383" s="26"/>
      <c r="D383" s="28"/>
      <c r="E383" s="40" t="s">
        <v>101</v>
      </c>
    </row>
    <row r="384" spans="2:5" x14ac:dyDescent="0.2">
      <c r="B384" s="26" t="s">
        <v>549</v>
      </c>
      <c r="C384" s="26"/>
      <c r="D384" s="28"/>
      <c r="E384" s="40" t="s">
        <v>101</v>
      </c>
    </row>
    <row r="385" spans="2:5" x14ac:dyDescent="0.2">
      <c r="B385" s="26" t="s">
        <v>550</v>
      </c>
      <c r="C385" s="26"/>
      <c r="D385" s="28"/>
      <c r="E385" s="40" t="s">
        <v>101</v>
      </c>
    </row>
    <row r="386" spans="2:5" x14ac:dyDescent="0.2">
      <c r="B386" s="26" t="s">
        <v>551</v>
      </c>
      <c r="C386" s="26"/>
      <c r="D386" s="28"/>
      <c r="E386" s="40" t="s">
        <v>101</v>
      </c>
    </row>
    <row r="387" spans="2:5" x14ac:dyDescent="0.2">
      <c r="B387" s="26" t="s">
        <v>552</v>
      </c>
      <c r="C387" s="26"/>
      <c r="D387" s="28"/>
      <c r="E387" s="40" t="s">
        <v>101</v>
      </c>
    </row>
    <row r="388" spans="2:5" x14ac:dyDescent="0.2">
      <c r="B388" s="26" t="s">
        <v>553</v>
      </c>
      <c r="C388" s="26"/>
      <c r="D388" s="28"/>
      <c r="E388" s="40" t="s">
        <v>101</v>
      </c>
    </row>
    <row r="389" spans="2:5" x14ac:dyDescent="0.2">
      <c r="B389" s="26" t="s">
        <v>554</v>
      </c>
      <c r="C389" s="26"/>
      <c r="D389" s="28"/>
      <c r="E389" s="40" t="s">
        <v>101</v>
      </c>
    </row>
    <row r="390" spans="2:5" x14ac:dyDescent="0.2">
      <c r="B390" s="26" t="s">
        <v>555</v>
      </c>
      <c r="C390" s="26"/>
      <c r="D390" s="28"/>
      <c r="E390" s="40" t="s">
        <v>101</v>
      </c>
    </row>
    <row r="391" spans="2:5" x14ac:dyDescent="0.2">
      <c r="B391" s="26" t="s">
        <v>556</v>
      </c>
      <c r="C391" s="26"/>
      <c r="D391" s="28"/>
      <c r="E391" s="40" t="s">
        <v>101</v>
      </c>
    </row>
    <row r="392" spans="2:5" x14ac:dyDescent="0.2">
      <c r="B392" s="26" t="s">
        <v>557</v>
      </c>
      <c r="C392" s="26"/>
      <c r="D392" s="28"/>
      <c r="E392" s="40" t="s">
        <v>101</v>
      </c>
    </row>
    <row r="393" spans="2:5" x14ac:dyDescent="0.2">
      <c r="B393" s="26" t="s">
        <v>558</v>
      </c>
      <c r="C393" s="26"/>
      <c r="D393" s="28"/>
      <c r="E393" s="40" t="s">
        <v>101</v>
      </c>
    </row>
    <row r="394" spans="2:5" x14ac:dyDescent="0.2">
      <c r="B394" s="26" t="s">
        <v>559</v>
      </c>
      <c r="C394" s="26"/>
      <c r="D394" s="28"/>
      <c r="E394" s="40" t="s">
        <v>101</v>
      </c>
    </row>
    <row r="395" spans="2:5" x14ac:dyDescent="0.2">
      <c r="B395" s="26" t="s">
        <v>560</v>
      </c>
      <c r="C395" s="26"/>
      <c r="D395" s="28"/>
      <c r="E395" s="40" t="s">
        <v>101</v>
      </c>
    </row>
    <row r="396" spans="2:5" x14ac:dyDescent="0.2">
      <c r="B396" s="26" t="s">
        <v>561</v>
      </c>
      <c r="C396" s="26"/>
      <c r="D396" s="28"/>
      <c r="E396" s="40" t="s">
        <v>101</v>
      </c>
    </row>
    <row r="397" spans="2:5" x14ac:dyDescent="0.2">
      <c r="B397" s="26" t="s">
        <v>562</v>
      </c>
      <c r="C397" s="26"/>
      <c r="D397" s="28"/>
      <c r="E397" s="40" t="s">
        <v>101</v>
      </c>
    </row>
    <row r="398" spans="2:5" x14ac:dyDescent="0.2">
      <c r="B398" s="26" t="s">
        <v>563</v>
      </c>
      <c r="C398" s="26"/>
      <c r="D398" s="28"/>
      <c r="E398" s="40" t="s">
        <v>101</v>
      </c>
    </row>
    <row r="399" spans="2:5" x14ac:dyDescent="0.2">
      <c r="B399" s="26" t="s">
        <v>564</v>
      </c>
      <c r="C399" s="26"/>
      <c r="D399" s="28"/>
      <c r="E399" s="40" t="s">
        <v>101</v>
      </c>
    </row>
    <row r="400" spans="2:5" x14ac:dyDescent="0.2">
      <c r="B400" s="26" t="s">
        <v>565</v>
      </c>
      <c r="C400" s="26"/>
      <c r="D400" s="28"/>
      <c r="E400" s="40" t="s">
        <v>101</v>
      </c>
    </row>
    <row r="401" spans="2:5" x14ac:dyDescent="0.2">
      <c r="B401" s="26" t="s">
        <v>566</v>
      </c>
      <c r="C401" s="26"/>
      <c r="D401" s="28"/>
      <c r="E401" s="40" t="s">
        <v>101</v>
      </c>
    </row>
    <row r="402" spans="2:5" x14ac:dyDescent="0.2">
      <c r="B402" s="26" t="s">
        <v>567</v>
      </c>
      <c r="C402" s="26"/>
      <c r="D402" s="28"/>
      <c r="E402" s="40" t="s">
        <v>101</v>
      </c>
    </row>
    <row r="403" spans="2:5" x14ac:dyDescent="0.2">
      <c r="B403" s="26" t="s">
        <v>568</v>
      </c>
      <c r="C403" s="26"/>
      <c r="D403" s="28"/>
      <c r="E403" s="40" t="s">
        <v>101</v>
      </c>
    </row>
    <row r="404" spans="2:5" x14ac:dyDescent="0.2">
      <c r="B404" s="26" t="s">
        <v>569</v>
      </c>
      <c r="C404" s="26"/>
      <c r="D404" s="28"/>
      <c r="E404" s="40" t="s">
        <v>101</v>
      </c>
    </row>
    <row r="405" spans="2:5" x14ac:dyDescent="0.2">
      <c r="B405" s="26" t="s">
        <v>570</v>
      </c>
      <c r="C405" s="26"/>
      <c r="D405" s="28"/>
      <c r="E405" s="40" t="s">
        <v>101</v>
      </c>
    </row>
    <row r="406" spans="2:5" x14ac:dyDescent="0.2">
      <c r="B406" s="26" t="s">
        <v>571</v>
      </c>
      <c r="C406" s="26"/>
      <c r="D406" s="28"/>
      <c r="E406" s="40" t="s">
        <v>101</v>
      </c>
    </row>
    <row r="407" spans="2:5" x14ac:dyDescent="0.2">
      <c r="B407" s="26" t="s">
        <v>572</v>
      </c>
      <c r="C407" s="26"/>
      <c r="D407" s="28"/>
      <c r="E407" s="40" t="s">
        <v>101</v>
      </c>
    </row>
    <row r="408" spans="2:5" x14ac:dyDescent="0.2">
      <c r="B408" s="26" t="s">
        <v>573</v>
      </c>
      <c r="C408" s="26"/>
      <c r="D408" s="28"/>
      <c r="E408" s="40" t="s">
        <v>101</v>
      </c>
    </row>
    <row r="409" spans="2:5" x14ac:dyDescent="0.2">
      <c r="B409" s="26" t="s">
        <v>574</v>
      </c>
      <c r="C409" s="26"/>
      <c r="D409" s="28"/>
      <c r="E409" s="40" t="s">
        <v>101</v>
      </c>
    </row>
    <row r="410" spans="2:5" x14ac:dyDescent="0.2">
      <c r="B410" s="26" t="s">
        <v>575</v>
      </c>
      <c r="C410" s="26"/>
      <c r="D410" s="28"/>
      <c r="E410" s="40" t="s">
        <v>101</v>
      </c>
    </row>
    <row r="411" spans="2:5" x14ac:dyDescent="0.2">
      <c r="B411" s="26" t="s">
        <v>576</v>
      </c>
      <c r="C411" s="26"/>
      <c r="D411" s="28"/>
      <c r="E411" s="40" t="s">
        <v>101</v>
      </c>
    </row>
    <row r="412" spans="2:5" x14ac:dyDescent="0.2">
      <c r="B412" s="26" t="s">
        <v>577</v>
      </c>
      <c r="C412" s="26"/>
      <c r="D412" s="28"/>
      <c r="E412" s="40" t="s">
        <v>101</v>
      </c>
    </row>
    <row r="413" spans="2:5" x14ac:dyDescent="0.2">
      <c r="B413" s="26" t="s">
        <v>578</v>
      </c>
      <c r="C413" s="26"/>
      <c r="D413" s="28" t="s">
        <v>445</v>
      </c>
      <c r="E413" s="40" t="s">
        <v>101</v>
      </c>
    </row>
    <row r="414" spans="2:5" x14ac:dyDescent="0.2">
      <c r="B414" s="26" t="s">
        <v>579</v>
      </c>
      <c r="C414" s="26"/>
      <c r="D414" s="28"/>
      <c r="E414" s="40" t="s">
        <v>101</v>
      </c>
    </row>
    <row r="415" spans="2:5" x14ac:dyDescent="0.2">
      <c r="B415" s="26" t="s">
        <v>580</v>
      </c>
      <c r="C415" s="26"/>
      <c r="D415" s="28"/>
      <c r="E415" s="40" t="s">
        <v>101</v>
      </c>
    </row>
    <row r="416" spans="2:5" x14ac:dyDescent="0.2">
      <c r="B416" s="26" t="s">
        <v>581</v>
      </c>
      <c r="C416" s="26"/>
      <c r="D416" s="28"/>
      <c r="E416" s="40" t="s">
        <v>101</v>
      </c>
    </row>
    <row r="417" spans="2:5" x14ac:dyDescent="0.2">
      <c r="B417" s="26" t="s">
        <v>582</v>
      </c>
      <c r="C417" s="26"/>
      <c r="D417" s="28"/>
      <c r="E417" s="40" t="s">
        <v>101</v>
      </c>
    </row>
    <row r="418" spans="2:5" x14ac:dyDescent="0.2">
      <c r="B418" s="26" t="s">
        <v>583</v>
      </c>
      <c r="C418" s="26"/>
      <c r="D418" s="28"/>
      <c r="E418" s="40" t="s">
        <v>101</v>
      </c>
    </row>
    <row r="419" spans="2:5" x14ac:dyDescent="0.2">
      <c r="B419" s="26" t="s">
        <v>584</v>
      </c>
      <c r="C419" s="26"/>
      <c r="D419" s="28" t="s">
        <v>585</v>
      </c>
      <c r="E419" s="40" t="s">
        <v>101</v>
      </c>
    </row>
    <row r="420" spans="2:5" x14ac:dyDescent="0.2">
      <c r="B420" s="26" t="s">
        <v>586</v>
      </c>
      <c r="C420" s="26"/>
      <c r="D420" s="28" t="s">
        <v>587</v>
      </c>
      <c r="E420" s="40" t="s">
        <v>101</v>
      </c>
    </row>
    <row r="421" spans="2:5" x14ac:dyDescent="0.2">
      <c r="B421" s="26" t="s">
        <v>588</v>
      </c>
      <c r="C421" s="26"/>
      <c r="D421" s="28"/>
      <c r="E421" s="40" t="s">
        <v>101</v>
      </c>
    </row>
    <row r="422" spans="2:5" x14ac:dyDescent="0.2">
      <c r="B422" s="26" t="s">
        <v>589</v>
      </c>
      <c r="C422" s="26"/>
      <c r="D422" s="28"/>
      <c r="E422" s="40" t="s">
        <v>101</v>
      </c>
    </row>
    <row r="423" spans="2:5" x14ac:dyDescent="0.2">
      <c r="B423" s="26" t="s">
        <v>590</v>
      </c>
      <c r="C423" s="26"/>
      <c r="D423" s="28"/>
      <c r="E423" s="40" t="s">
        <v>101</v>
      </c>
    </row>
    <row r="424" spans="2:5" x14ac:dyDescent="0.2">
      <c r="B424" s="26" t="s">
        <v>591</v>
      </c>
      <c r="C424" s="26"/>
      <c r="D424" s="28"/>
      <c r="E424" s="40" t="s">
        <v>101</v>
      </c>
    </row>
    <row r="425" spans="2:5" x14ac:dyDescent="0.2">
      <c r="B425" s="26" t="s">
        <v>592</v>
      </c>
      <c r="C425" s="26"/>
      <c r="D425" s="28"/>
      <c r="E425" s="40" t="s">
        <v>101</v>
      </c>
    </row>
    <row r="426" spans="2:5" x14ac:dyDescent="0.2">
      <c r="B426" s="26" t="s">
        <v>593</v>
      </c>
      <c r="C426" s="26"/>
      <c r="D426" s="28"/>
      <c r="E426" s="40" t="s">
        <v>101</v>
      </c>
    </row>
    <row r="427" spans="2:5" x14ac:dyDescent="0.2">
      <c r="B427" s="26" t="s">
        <v>594</v>
      </c>
      <c r="C427" s="26"/>
      <c r="D427" s="28"/>
      <c r="E427" s="40" t="s">
        <v>101</v>
      </c>
    </row>
    <row r="428" spans="2:5" x14ac:dyDescent="0.2">
      <c r="B428" s="26" t="s">
        <v>595</v>
      </c>
      <c r="C428" s="26"/>
      <c r="D428" s="28"/>
      <c r="E428" s="40" t="s">
        <v>101</v>
      </c>
    </row>
    <row r="429" spans="2:5" x14ac:dyDescent="0.2">
      <c r="B429" s="26" t="s">
        <v>596</v>
      </c>
      <c r="C429" s="26"/>
      <c r="D429" s="28"/>
      <c r="E429" s="40" t="s">
        <v>101</v>
      </c>
    </row>
    <row r="430" spans="2:5" x14ac:dyDescent="0.2">
      <c r="B430" s="26" t="s">
        <v>597</v>
      </c>
      <c r="C430" s="26"/>
      <c r="D430" s="28"/>
      <c r="E430" s="40" t="s">
        <v>101</v>
      </c>
    </row>
    <row r="431" spans="2:5" x14ac:dyDescent="0.2">
      <c r="B431" s="26" t="s">
        <v>598</v>
      </c>
      <c r="C431" s="26"/>
      <c r="D431" s="28"/>
      <c r="E431" s="40" t="s">
        <v>101</v>
      </c>
    </row>
    <row r="432" spans="2:5" x14ac:dyDescent="0.2">
      <c r="B432" s="26" t="s">
        <v>599</v>
      </c>
      <c r="C432" s="26"/>
      <c r="D432" s="28"/>
      <c r="E432" s="40" t="s">
        <v>101</v>
      </c>
    </row>
    <row r="433" spans="2:5" x14ac:dyDescent="0.2">
      <c r="B433" s="26" t="s">
        <v>600</v>
      </c>
      <c r="C433" s="26"/>
      <c r="D433" s="28"/>
      <c r="E433" s="40" t="s">
        <v>101</v>
      </c>
    </row>
    <row r="434" spans="2:5" x14ac:dyDescent="0.2">
      <c r="B434" s="26" t="s">
        <v>601</v>
      </c>
      <c r="C434" s="26"/>
      <c r="D434" s="28"/>
      <c r="E434" s="40" t="s">
        <v>101</v>
      </c>
    </row>
    <row r="435" spans="2:5" x14ac:dyDescent="0.2">
      <c r="B435" s="26" t="s">
        <v>602</v>
      </c>
      <c r="C435" s="26"/>
      <c r="D435" s="28"/>
      <c r="E435" s="40" t="s">
        <v>101</v>
      </c>
    </row>
    <row r="436" spans="2:5" x14ac:dyDescent="0.2">
      <c r="B436" s="26" t="s">
        <v>603</v>
      </c>
      <c r="C436" s="26"/>
      <c r="D436" s="28"/>
      <c r="E436" s="40" t="s">
        <v>101</v>
      </c>
    </row>
    <row r="437" spans="2:5" x14ac:dyDescent="0.2">
      <c r="B437" s="26" t="s">
        <v>604</v>
      </c>
      <c r="C437" s="26"/>
      <c r="D437" s="28"/>
      <c r="E437" s="40" t="s">
        <v>101</v>
      </c>
    </row>
    <row r="438" spans="2:5" x14ac:dyDescent="0.2">
      <c r="B438" s="26" t="s">
        <v>605</v>
      </c>
      <c r="C438" s="26"/>
      <c r="D438" s="28"/>
      <c r="E438" s="40" t="s">
        <v>101</v>
      </c>
    </row>
    <row r="439" spans="2:5" x14ac:dyDescent="0.2">
      <c r="B439" s="26" t="s">
        <v>606</v>
      </c>
      <c r="C439" s="26"/>
      <c r="D439" s="28"/>
      <c r="E439" s="40" t="s">
        <v>101</v>
      </c>
    </row>
    <row r="440" spans="2:5" x14ac:dyDescent="0.2">
      <c r="B440" s="26" t="s">
        <v>607</v>
      </c>
      <c r="C440" s="26"/>
      <c r="D440" s="28"/>
      <c r="E440" s="40" t="s">
        <v>101</v>
      </c>
    </row>
    <row r="441" spans="2:5" x14ac:dyDescent="0.2">
      <c r="B441" s="26" t="s">
        <v>608</v>
      </c>
      <c r="C441" s="26"/>
      <c r="D441" s="28"/>
      <c r="E441" s="40" t="s">
        <v>101</v>
      </c>
    </row>
    <row r="442" spans="2:5" x14ac:dyDescent="0.2">
      <c r="B442" s="26" t="s">
        <v>609</v>
      </c>
      <c r="C442" s="26"/>
      <c r="D442" s="28"/>
      <c r="E442" s="40" t="s">
        <v>101</v>
      </c>
    </row>
    <row r="443" spans="2:5" x14ac:dyDescent="0.2">
      <c r="B443" s="26" t="s">
        <v>610</v>
      </c>
      <c r="C443" s="26"/>
      <c r="D443" s="28"/>
      <c r="E443" s="40" t="s">
        <v>101</v>
      </c>
    </row>
    <row r="444" spans="2:5" x14ac:dyDescent="0.2">
      <c r="B444" s="26" t="s">
        <v>611</v>
      </c>
      <c r="C444" s="26"/>
      <c r="D444" s="28"/>
      <c r="E444" s="40" t="s">
        <v>101</v>
      </c>
    </row>
    <row r="445" spans="2:5" x14ac:dyDescent="0.2">
      <c r="B445" s="26" t="s">
        <v>612</v>
      </c>
      <c r="C445" s="26"/>
      <c r="D445" s="28"/>
      <c r="E445" s="40" t="s">
        <v>101</v>
      </c>
    </row>
    <row r="446" spans="2:5" x14ac:dyDescent="0.2">
      <c r="B446" s="26" t="s">
        <v>613</v>
      </c>
      <c r="C446" s="26"/>
      <c r="D446" s="28"/>
      <c r="E446" s="40" t="s">
        <v>101</v>
      </c>
    </row>
    <row r="447" spans="2:5" x14ac:dyDescent="0.2">
      <c r="B447" s="26" t="s">
        <v>614</v>
      </c>
      <c r="C447" s="26"/>
      <c r="D447" s="28"/>
      <c r="E447" s="40" t="s">
        <v>101</v>
      </c>
    </row>
    <row r="448" spans="2:5" x14ac:dyDescent="0.2">
      <c r="B448" s="26" t="s">
        <v>615</v>
      </c>
      <c r="C448" s="26"/>
      <c r="D448" s="28"/>
      <c r="E448" s="40" t="s">
        <v>101</v>
      </c>
    </row>
    <row r="449" spans="2:5" x14ac:dyDescent="0.2">
      <c r="B449" s="26" t="s">
        <v>616</v>
      </c>
      <c r="C449" s="26"/>
      <c r="D449" s="28"/>
      <c r="E449" s="40" t="s">
        <v>101</v>
      </c>
    </row>
    <row r="450" spans="2:5" x14ac:dyDescent="0.2">
      <c r="B450" s="26" t="s">
        <v>617</v>
      </c>
      <c r="C450" s="26"/>
      <c r="D450" s="28"/>
      <c r="E450" s="40" t="s">
        <v>101</v>
      </c>
    </row>
    <row r="451" spans="2:5" x14ac:dyDescent="0.2">
      <c r="B451" s="26" t="s">
        <v>618</v>
      </c>
      <c r="C451" s="26"/>
      <c r="D451" s="28"/>
      <c r="E451" s="40" t="s">
        <v>101</v>
      </c>
    </row>
    <row r="452" spans="2:5" x14ac:dyDescent="0.2">
      <c r="B452" s="26" t="s">
        <v>619</v>
      </c>
      <c r="C452" s="26"/>
      <c r="D452" s="28"/>
      <c r="E452" s="40" t="s">
        <v>101</v>
      </c>
    </row>
    <row r="453" spans="2:5" x14ac:dyDescent="0.2">
      <c r="B453" s="26" t="s">
        <v>620</v>
      </c>
      <c r="C453" s="26"/>
      <c r="D453" s="28"/>
      <c r="E453" s="40" t="s">
        <v>101</v>
      </c>
    </row>
    <row r="454" spans="2:5" x14ac:dyDescent="0.2">
      <c r="B454" s="26" t="s">
        <v>621</v>
      </c>
      <c r="C454" s="26"/>
      <c r="D454" s="28"/>
      <c r="E454" s="40" t="s">
        <v>101</v>
      </c>
    </row>
    <row r="455" spans="2:5" x14ac:dyDescent="0.2">
      <c r="B455" s="26" t="s">
        <v>622</v>
      </c>
      <c r="C455" s="26"/>
      <c r="D455" s="28"/>
      <c r="E455" s="40" t="s">
        <v>101</v>
      </c>
    </row>
    <row r="456" spans="2:5" x14ac:dyDescent="0.2">
      <c r="B456" s="26" t="s">
        <v>623</v>
      </c>
      <c r="C456" s="26"/>
      <c r="D456" s="28"/>
      <c r="E456" s="40" t="s">
        <v>101</v>
      </c>
    </row>
    <row r="457" spans="2:5" x14ac:dyDescent="0.2">
      <c r="B457" s="26" t="s">
        <v>624</v>
      </c>
      <c r="C457" s="26"/>
      <c r="D457" s="28"/>
      <c r="E457" s="40" t="s">
        <v>101</v>
      </c>
    </row>
    <row r="458" spans="2:5" x14ac:dyDescent="0.2">
      <c r="B458" s="26" t="s">
        <v>625</v>
      </c>
      <c r="C458" s="26"/>
      <c r="D458" s="28"/>
      <c r="E458" s="40" t="s">
        <v>101</v>
      </c>
    </row>
    <row r="459" spans="2:5" x14ac:dyDescent="0.2">
      <c r="B459" s="26" t="s">
        <v>626</v>
      </c>
      <c r="C459" s="26"/>
      <c r="D459" s="28"/>
      <c r="E459" s="40" t="s">
        <v>101</v>
      </c>
    </row>
    <row r="460" spans="2:5" x14ac:dyDescent="0.2">
      <c r="B460" s="35" t="s">
        <v>627</v>
      </c>
      <c r="C460" s="35"/>
      <c r="D460" s="35"/>
      <c r="E460" s="35"/>
    </row>
    <row r="461" spans="2:5" x14ac:dyDescent="0.2">
      <c r="B461" s="35" t="s">
        <v>628</v>
      </c>
      <c r="C461" s="35"/>
      <c r="D461" s="35"/>
      <c r="E461" s="35"/>
    </row>
    <row r="462" spans="2:5" x14ac:dyDescent="0.2">
      <c r="B462" s="31" t="s">
        <v>629</v>
      </c>
      <c r="C462" s="31"/>
      <c r="D462" s="31"/>
      <c r="E462" s="32"/>
    </row>
    <row r="463" spans="2:5" x14ac:dyDescent="0.2">
      <c r="B463" s="26" t="s">
        <v>630</v>
      </c>
      <c r="C463" s="26"/>
      <c r="D463" s="28"/>
      <c r="E463" s="29" t="s">
        <v>112</v>
      </c>
    </row>
    <row r="464" spans="2:5" x14ac:dyDescent="0.2">
      <c r="B464" s="26" t="s">
        <v>631</v>
      </c>
      <c r="C464" s="26"/>
      <c r="D464" s="28"/>
      <c r="E464" s="29" t="s">
        <v>112</v>
      </c>
    </row>
    <row r="465" spans="2:5" x14ac:dyDescent="0.2">
      <c r="B465" s="26" t="s">
        <v>632</v>
      </c>
      <c r="C465" s="26"/>
      <c r="D465" s="28"/>
      <c r="E465" s="29" t="s">
        <v>112</v>
      </c>
    </row>
    <row r="466" spans="2:5" x14ac:dyDescent="0.2">
      <c r="B466" s="26" t="s">
        <v>633</v>
      </c>
      <c r="C466" s="26"/>
      <c r="D466" s="28"/>
      <c r="E466" s="29" t="s">
        <v>112</v>
      </c>
    </row>
    <row r="467" spans="2:5" x14ac:dyDescent="0.2">
      <c r="B467" s="26" t="s">
        <v>634</v>
      </c>
      <c r="C467" s="26"/>
      <c r="D467" s="52"/>
      <c r="E467" s="29" t="s">
        <v>112</v>
      </c>
    </row>
    <row r="468" spans="2:5" x14ac:dyDescent="0.2">
      <c r="B468" s="26" t="s">
        <v>635</v>
      </c>
      <c r="C468" s="26"/>
      <c r="D468" s="52"/>
      <c r="E468" s="29" t="s">
        <v>112</v>
      </c>
    </row>
    <row r="469" spans="2:5" x14ac:dyDescent="0.2">
      <c r="B469" s="26" t="s">
        <v>636</v>
      </c>
      <c r="C469" s="26"/>
      <c r="D469" s="52"/>
      <c r="E469" s="29" t="s">
        <v>112</v>
      </c>
    </row>
    <row r="470" spans="2:5" x14ac:dyDescent="0.2">
      <c r="B470" s="26" t="s">
        <v>637</v>
      </c>
      <c r="C470" s="26"/>
      <c r="D470" s="52"/>
      <c r="E470" s="29" t="s">
        <v>112</v>
      </c>
    </row>
    <row r="471" spans="2:5" x14ac:dyDescent="0.2">
      <c r="B471" s="26" t="s">
        <v>638</v>
      </c>
      <c r="C471" s="26"/>
      <c r="D471" s="52"/>
      <c r="E471" s="29" t="s">
        <v>112</v>
      </c>
    </row>
    <row r="472" spans="2:5" x14ac:dyDescent="0.2">
      <c r="B472" s="26" t="s">
        <v>639</v>
      </c>
      <c r="C472" s="26"/>
      <c r="D472" s="52"/>
      <c r="E472" s="29" t="s">
        <v>112</v>
      </c>
    </row>
    <row r="473" spans="2:5" x14ac:dyDescent="0.2">
      <c r="B473" s="26" t="s">
        <v>640</v>
      </c>
      <c r="C473" s="26"/>
      <c r="D473" s="52"/>
      <c r="E473" s="29" t="s">
        <v>112</v>
      </c>
    </row>
    <row r="474" spans="2:5" x14ac:dyDescent="0.2">
      <c r="B474" s="26" t="s">
        <v>641</v>
      </c>
      <c r="C474" s="26"/>
      <c r="D474" s="52"/>
      <c r="E474" s="29" t="s">
        <v>112</v>
      </c>
    </row>
    <row r="475" spans="2:5" x14ac:dyDescent="0.2">
      <c r="B475" s="26" t="s">
        <v>642</v>
      </c>
      <c r="C475" s="26"/>
      <c r="D475" s="28"/>
      <c r="E475" s="29" t="s">
        <v>112</v>
      </c>
    </row>
    <row r="476" spans="2:5" x14ac:dyDescent="0.2">
      <c r="B476" s="26" t="s">
        <v>643</v>
      </c>
      <c r="C476" s="26"/>
      <c r="D476" s="28"/>
      <c r="E476" s="29" t="s">
        <v>112</v>
      </c>
    </row>
    <row r="477" spans="2:5" x14ac:dyDescent="0.2">
      <c r="B477" s="26" t="s">
        <v>644</v>
      </c>
      <c r="C477" s="26"/>
      <c r="D477" s="28" t="s">
        <v>131</v>
      </c>
      <c r="E477" s="29" t="s">
        <v>112</v>
      </c>
    </row>
    <row r="478" spans="2:5" x14ac:dyDescent="0.2">
      <c r="B478" s="26" t="s">
        <v>645</v>
      </c>
      <c r="C478" s="26"/>
      <c r="D478" s="28"/>
      <c r="E478" s="29" t="s">
        <v>112</v>
      </c>
    </row>
    <row r="479" spans="2:5" x14ac:dyDescent="0.2">
      <c r="B479" s="26" t="s">
        <v>646</v>
      </c>
      <c r="C479" s="26"/>
      <c r="D479" s="28"/>
      <c r="E479" s="29" t="s">
        <v>112</v>
      </c>
    </row>
    <row r="480" spans="2:5" x14ac:dyDescent="0.2">
      <c r="B480" s="26" t="s">
        <v>647</v>
      </c>
      <c r="C480" s="26"/>
      <c r="D480" s="28"/>
      <c r="E480" s="29" t="s">
        <v>112</v>
      </c>
    </row>
    <row r="481" spans="2:5" x14ac:dyDescent="0.2">
      <c r="B481" s="26" t="s">
        <v>648</v>
      </c>
      <c r="C481" s="26"/>
      <c r="D481" s="28"/>
      <c r="E481" s="29" t="s">
        <v>112</v>
      </c>
    </row>
    <row r="482" spans="2:5" x14ac:dyDescent="0.2">
      <c r="B482" s="26" t="s">
        <v>649</v>
      </c>
      <c r="C482" s="26"/>
      <c r="D482" s="28"/>
      <c r="E482" s="29" t="s">
        <v>112</v>
      </c>
    </row>
    <row r="483" spans="2:5" x14ac:dyDescent="0.2">
      <c r="B483" s="26" t="s">
        <v>650</v>
      </c>
      <c r="C483" s="26"/>
      <c r="D483" s="28"/>
      <c r="E483" s="29" t="s">
        <v>112</v>
      </c>
    </row>
    <row r="484" spans="2:5" x14ac:dyDescent="0.2">
      <c r="B484" s="26" t="s">
        <v>651</v>
      </c>
      <c r="C484" s="26"/>
      <c r="D484" s="28"/>
      <c r="E484" s="29" t="s">
        <v>112</v>
      </c>
    </row>
    <row r="485" spans="2:5" x14ac:dyDescent="0.2">
      <c r="B485" s="26" t="s">
        <v>652</v>
      </c>
      <c r="C485" s="26"/>
      <c r="D485" s="28"/>
      <c r="E485" s="29" t="s">
        <v>112</v>
      </c>
    </row>
    <row r="486" spans="2:5" x14ac:dyDescent="0.2">
      <c r="B486" s="26" t="s">
        <v>653</v>
      </c>
      <c r="C486" s="26"/>
      <c r="D486" s="28"/>
      <c r="E486" s="29" t="s">
        <v>112</v>
      </c>
    </row>
    <row r="487" spans="2:5" x14ac:dyDescent="0.2">
      <c r="B487" s="26" t="s">
        <v>654</v>
      </c>
      <c r="C487" s="26"/>
      <c r="D487" s="28"/>
      <c r="E487" s="29" t="s">
        <v>112</v>
      </c>
    </row>
    <row r="488" spans="2:5" x14ac:dyDescent="0.2">
      <c r="B488" s="26" t="s">
        <v>655</v>
      </c>
      <c r="C488" s="26"/>
      <c r="D488" s="28"/>
      <c r="E488" s="29" t="s">
        <v>112</v>
      </c>
    </row>
    <row r="489" spans="2:5" x14ac:dyDescent="0.2">
      <c r="B489" s="26" t="s">
        <v>656</v>
      </c>
      <c r="C489" s="26"/>
      <c r="D489" s="28"/>
      <c r="E489" s="29" t="s">
        <v>112</v>
      </c>
    </row>
    <row r="490" spans="2:5" x14ac:dyDescent="0.2">
      <c r="B490" s="26" t="s">
        <v>657</v>
      </c>
      <c r="C490" s="26"/>
      <c r="D490" s="28"/>
      <c r="E490" s="29" t="s">
        <v>112</v>
      </c>
    </row>
    <row r="491" spans="2:5" x14ac:dyDescent="0.2">
      <c r="B491" s="26" t="s">
        <v>658</v>
      </c>
      <c r="C491" s="26"/>
      <c r="D491" s="28"/>
      <c r="E491" s="29" t="s">
        <v>112</v>
      </c>
    </row>
    <row r="492" spans="2:5" x14ac:dyDescent="0.2">
      <c r="B492" s="26" t="s">
        <v>659</v>
      </c>
      <c r="C492" s="26"/>
      <c r="D492" s="28"/>
      <c r="E492" s="29" t="s">
        <v>112</v>
      </c>
    </row>
    <row r="493" spans="2:5" x14ac:dyDescent="0.2">
      <c r="B493" s="26" t="s">
        <v>660</v>
      </c>
      <c r="C493" s="26"/>
      <c r="D493" s="28"/>
      <c r="E493" s="29" t="s">
        <v>112</v>
      </c>
    </row>
    <row r="494" spans="2:5" x14ac:dyDescent="0.2">
      <c r="B494" s="26" t="s">
        <v>661</v>
      </c>
      <c r="C494" s="26"/>
      <c r="D494" s="24"/>
      <c r="E494" s="29" t="s">
        <v>112</v>
      </c>
    </row>
    <row r="495" spans="2:5" x14ac:dyDescent="0.2">
      <c r="B495" s="26" t="s">
        <v>662</v>
      </c>
      <c r="C495" s="26"/>
      <c r="D495" s="24"/>
      <c r="E495" s="29" t="s">
        <v>112</v>
      </c>
    </row>
    <row r="496" spans="2:5" x14ac:dyDescent="0.2">
      <c r="B496" s="26" t="s">
        <v>663</v>
      </c>
      <c r="C496" s="26"/>
      <c r="D496" s="24"/>
      <c r="E496" s="29" t="s">
        <v>112</v>
      </c>
    </row>
    <row r="497" spans="2:5" x14ac:dyDescent="0.2">
      <c r="B497" s="26" t="s">
        <v>664</v>
      </c>
      <c r="C497" s="26"/>
      <c r="D497" s="28"/>
      <c r="E497" s="29" t="s">
        <v>112</v>
      </c>
    </row>
    <row r="498" spans="2:5" x14ac:dyDescent="0.2">
      <c r="B498" s="26" t="s">
        <v>665</v>
      </c>
      <c r="C498" s="26"/>
      <c r="D498" s="28"/>
      <c r="E498" s="29" t="s">
        <v>112</v>
      </c>
    </row>
    <row r="499" spans="2:5" x14ac:dyDescent="0.2">
      <c r="B499" s="26" t="s">
        <v>666</v>
      </c>
      <c r="C499" s="26"/>
      <c r="D499" s="28"/>
      <c r="E499" s="29" t="s">
        <v>112</v>
      </c>
    </row>
    <row r="500" spans="2:5" x14ac:dyDescent="0.2">
      <c r="B500" s="26" t="s">
        <v>667</v>
      </c>
      <c r="C500" s="26"/>
      <c r="D500" s="28"/>
      <c r="E500" s="29" t="s">
        <v>112</v>
      </c>
    </row>
    <row r="501" spans="2:5" x14ac:dyDescent="0.2">
      <c r="B501" s="26" t="s">
        <v>668</v>
      </c>
      <c r="C501" s="26"/>
      <c r="D501" s="28"/>
      <c r="E501" s="29" t="s">
        <v>112</v>
      </c>
    </row>
    <row r="502" spans="2:5" x14ac:dyDescent="0.2">
      <c r="B502" s="26" t="s">
        <v>669</v>
      </c>
      <c r="C502" s="26"/>
      <c r="D502" s="28"/>
      <c r="E502" s="40" t="s">
        <v>104</v>
      </c>
    </row>
    <row r="503" spans="2:5" x14ac:dyDescent="0.2">
      <c r="B503" s="26" t="s">
        <v>670</v>
      </c>
      <c r="C503" s="26"/>
      <c r="D503" s="28"/>
      <c r="E503" s="40" t="s">
        <v>104</v>
      </c>
    </row>
    <row r="504" spans="2:5" x14ac:dyDescent="0.2">
      <c r="B504" s="26" t="s">
        <v>671</v>
      </c>
      <c r="C504" s="26"/>
      <c r="D504" s="28"/>
      <c r="E504" s="40" t="s">
        <v>104</v>
      </c>
    </row>
    <row r="505" spans="2:5" x14ac:dyDescent="0.2">
      <c r="B505" s="26" t="s">
        <v>672</v>
      </c>
      <c r="C505" s="26"/>
      <c r="D505" s="28"/>
      <c r="E505" s="40" t="s">
        <v>104</v>
      </c>
    </row>
    <row r="506" spans="2:5" x14ac:dyDescent="0.2">
      <c r="B506" s="26" t="s">
        <v>673</v>
      </c>
      <c r="C506" s="26"/>
      <c r="D506" s="28"/>
      <c r="E506" s="40" t="s">
        <v>104</v>
      </c>
    </row>
    <row r="507" spans="2:5" x14ac:dyDescent="0.2">
      <c r="B507" s="26" t="s">
        <v>674</v>
      </c>
      <c r="C507" s="26"/>
      <c r="D507" s="28"/>
      <c r="E507" s="40" t="s">
        <v>104</v>
      </c>
    </row>
    <row r="508" spans="2:5" x14ac:dyDescent="0.2">
      <c r="B508" s="26" t="s">
        <v>675</v>
      </c>
      <c r="C508" s="26"/>
      <c r="D508" s="28"/>
      <c r="E508" s="40" t="s">
        <v>104</v>
      </c>
    </row>
    <row r="509" spans="2:5" x14ac:dyDescent="0.2">
      <c r="B509" s="26" t="s">
        <v>676</v>
      </c>
      <c r="C509" s="26"/>
      <c r="D509" s="28"/>
      <c r="E509" s="40" t="s">
        <v>104</v>
      </c>
    </row>
    <row r="510" spans="2:5" x14ac:dyDescent="0.2">
      <c r="B510" s="26" t="s">
        <v>677</v>
      </c>
      <c r="C510" s="26"/>
      <c r="D510" s="28"/>
      <c r="E510" s="40" t="s">
        <v>104</v>
      </c>
    </row>
    <row r="511" spans="2:5" x14ac:dyDescent="0.2">
      <c r="B511" s="26" t="s">
        <v>678</v>
      </c>
      <c r="C511" s="26"/>
      <c r="D511" s="28"/>
      <c r="E511" s="40" t="s">
        <v>104</v>
      </c>
    </row>
    <row r="512" spans="2:5" x14ac:dyDescent="0.2">
      <c r="B512" s="26" t="s">
        <v>679</v>
      </c>
      <c r="C512" s="26"/>
      <c r="D512" s="28"/>
      <c r="E512" s="40" t="s">
        <v>104</v>
      </c>
    </row>
    <row r="513" spans="2:5" x14ac:dyDescent="0.2">
      <c r="B513" s="26" t="s">
        <v>680</v>
      </c>
      <c r="C513" s="26"/>
      <c r="D513" s="28"/>
      <c r="E513" s="40" t="s">
        <v>104</v>
      </c>
    </row>
    <row r="514" spans="2:5" x14ac:dyDescent="0.2">
      <c r="B514" s="26" t="s">
        <v>681</v>
      </c>
      <c r="C514" s="26"/>
      <c r="D514" s="28"/>
      <c r="E514" s="40" t="s">
        <v>104</v>
      </c>
    </row>
    <row r="515" spans="2:5" x14ac:dyDescent="0.2">
      <c r="B515" s="26" t="s">
        <v>682</v>
      </c>
      <c r="C515" s="26"/>
      <c r="D515" s="28"/>
      <c r="E515" s="40" t="s">
        <v>104</v>
      </c>
    </row>
    <row r="516" spans="2:5" x14ac:dyDescent="0.2">
      <c r="B516" s="26" t="s">
        <v>683</v>
      </c>
      <c r="C516" s="26"/>
      <c r="D516" s="28"/>
      <c r="E516" s="40" t="s">
        <v>104</v>
      </c>
    </row>
    <row r="517" spans="2:5" x14ac:dyDescent="0.2">
      <c r="B517" s="26" t="s">
        <v>684</v>
      </c>
      <c r="C517" s="26"/>
      <c r="D517" s="28"/>
      <c r="E517" s="40" t="s">
        <v>104</v>
      </c>
    </row>
    <row r="518" spans="2:5" x14ac:dyDescent="0.2">
      <c r="B518" s="26" t="s">
        <v>685</v>
      </c>
      <c r="C518" s="26"/>
      <c r="D518" s="28"/>
      <c r="E518" s="40" t="s">
        <v>104</v>
      </c>
    </row>
    <row r="519" spans="2:5" x14ac:dyDescent="0.2">
      <c r="B519" s="26" t="s">
        <v>686</v>
      </c>
      <c r="C519" s="26"/>
      <c r="D519" s="28"/>
      <c r="E519" s="40" t="s">
        <v>104</v>
      </c>
    </row>
    <row r="520" spans="2:5" x14ac:dyDescent="0.2">
      <c r="B520" s="26" t="s">
        <v>687</v>
      </c>
      <c r="C520" s="26"/>
      <c r="D520" s="28"/>
      <c r="E520" s="40" t="s">
        <v>104</v>
      </c>
    </row>
    <row r="521" spans="2:5" x14ac:dyDescent="0.2">
      <c r="B521" s="26" t="s">
        <v>688</v>
      </c>
      <c r="C521" s="26"/>
      <c r="D521" s="28"/>
      <c r="E521" s="40" t="s">
        <v>104</v>
      </c>
    </row>
    <row r="522" spans="2:5" x14ac:dyDescent="0.2">
      <c r="B522" s="26" t="s">
        <v>689</v>
      </c>
      <c r="C522" s="26"/>
      <c r="D522" s="28"/>
      <c r="E522" s="40" t="s">
        <v>104</v>
      </c>
    </row>
    <row r="523" spans="2:5" x14ac:dyDescent="0.2">
      <c r="B523" s="26" t="s">
        <v>690</v>
      </c>
      <c r="C523" s="26"/>
      <c r="D523" s="28"/>
      <c r="E523" s="40" t="s">
        <v>104</v>
      </c>
    </row>
    <row r="524" spans="2:5" x14ac:dyDescent="0.2">
      <c r="B524" s="26" t="s">
        <v>691</v>
      </c>
      <c r="C524" s="26"/>
      <c r="D524" s="28"/>
      <c r="E524" s="40" t="s">
        <v>104</v>
      </c>
    </row>
    <row r="525" spans="2:5" x14ac:dyDescent="0.2">
      <c r="B525" s="26" t="s">
        <v>692</v>
      </c>
      <c r="C525" s="26"/>
      <c r="D525" s="28"/>
      <c r="E525" s="40" t="s">
        <v>104</v>
      </c>
    </row>
    <row r="526" spans="2:5" x14ac:dyDescent="0.2">
      <c r="B526" s="26" t="s">
        <v>693</v>
      </c>
      <c r="C526" s="26"/>
      <c r="D526" s="28"/>
      <c r="E526" s="40" t="s">
        <v>104</v>
      </c>
    </row>
    <row r="527" spans="2:5" x14ac:dyDescent="0.2">
      <c r="B527" s="26" t="s">
        <v>694</v>
      </c>
      <c r="C527" s="26"/>
      <c r="D527" s="28"/>
      <c r="E527" s="40" t="s">
        <v>104</v>
      </c>
    </row>
    <row r="528" spans="2:5" x14ac:dyDescent="0.2">
      <c r="B528" s="26" t="s">
        <v>695</v>
      </c>
      <c r="C528" s="26"/>
      <c r="D528" s="28"/>
      <c r="E528" s="40" t="s">
        <v>104</v>
      </c>
    </row>
    <row r="529" spans="2:5" x14ac:dyDescent="0.2">
      <c r="B529" s="26" t="s">
        <v>696</v>
      </c>
      <c r="C529" s="26"/>
      <c r="D529" s="28"/>
      <c r="E529" s="40" t="s">
        <v>104</v>
      </c>
    </row>
    <row r="530" spans="2:5" x14ac:dyDescent="0.2">
      <c r="B530" s="26" t="s">
        <v>697</v>
      </c>
      <c r="C530" s="26"/>
      <c r="D530" s="28"/>
      <c r="E530" s="40" t="s">
        <v>104</v>
      </c>
    </row>
    <row r="531" spans="2:5" x14ac:dyDescent="0.2">
      <c r="B531" s="26" t="s">
        <v>698</v>
      </c>
      <c r="C531" s="26"/>
      <c r="D531" s="28"/>
      <c r="E531" s="40" t="s">
        <v>104</v>
      </c>
    </row>
    <row r="532" spans="2:5" x14ac:dyDescent="0.2">
      <c r="B532" s="26" t="s">
        <v>699</v>
      </c>
      <c r="C532" s="26"/>
      <c r="D532" s="28"/>
      <c r="E532" s="40" t="s">
        <v>104</v>
      </c>
    </row>
    <row r="533" spans="2:5" x14ac:dyDescent="0.2">
      <c r="B533" s="26" t="s">
        <v>700</v>
      </c>
      <c r="C533" s="26"/>
      <c r="D533" s="28"/>
      <c r="E533" s="40" t="s">
        <v>104</v>
      </c>
    </row>
    <row r="534" spans="2:5" x14ac:dyDescent="0.2">
      <c r="B534" s="26" t="s">
        <v>701</v>
      </c>
      <c r="C534" s="26"/>
      <c r="D534" s="28"/>
      <c r="E534" s="40" t="s">
        <v>104</v>
      </c>
    </row>
    <row r="535" spans="2:5" x14ac:dyDescent="0.2">
      <c r="B535" s="26" t="s">
        <v>702</v>
      </c>
      <c r="C535" s="26"/>
      <c r="D535" s="28"/>
      <c r="E535" s="40" t="s">
        <v>104</v>
      </c>
    </row>
    <row r="536" spans="2:5" x14ac:dyDescent="0.2">
      <c r="B536" s="26" t="s">
        <v>703</v>
      </c>
      <c r="C536" s="26"/>
      <c r="D536" s="28"/>
      <c r="E536" s="40" t="s">
        <v>104</v>
      </c>
    </row>
    <row r="537" spans="2:5" x14ac:dyDescent="0.2">
      <c r="B537" s="26" t="s">
        <v>704</v>
      </c>
      <c r="C537" s="26"/>
      <c r="D537" s="28"/>
      <c r="E537" s="40" t="s">
        <v>104</v>
      </c>
    </row>
    <row r="538" spans="2:5" x14ac:dyDescent="0.2">
      <c r="B538" s="26" t="s">
        <v>705</v>
      </c>
      <c r="C538" s="26"/>
      <c r="D538" s="28"/>
      <c r="E538" s="40" t="s">
        <v>104</v>
      </c>
    </row>
    <row r="539" spans="2:5" x14ac:dyDescent="0.2">
      <c r="B539" s="26" t="s">
        <v>706</v>
      </c>
      <c r="C539" s="26"/>
      <c r="D539" s="28"/>
      <c r="E539" s="40" t="s">
        <v>104</v>
      </c>
    </row>
    <row r="540" spans="2:5" x14ac:dyDescent="0.2">
      <c r="B540" s="26" t="s">
        <v>707</v>
      </c>
      <c r="C540" s="26"/>
      <c r="D540" s="28"/>
      <c r="E540" s="40" t="s">
        <v>104</v>
      </c>
    </row>
    <row r="541" spans="2:5" x14ac:dyDescent="0.2">
      <c r="B541" s="26" t="s">
        <v>708</v>
      </c>
      <c r="C541" s="26"/>
      <c r="D541" s="28"/>
      <c r="E541" s="40" t="s">
        <v>104</v>
      </c>
    </row>
    <row r="542" spans="2:5" x14ac:dyDescent="0.2">
      <c r="B542" s="26" t="s">
        <v>709</v>
      </c>
      <c r="C542" s="26"/>
      <c r="D542" s="28"/>
      <c r="E542" s="40" t="s">
        <v>104</v>
      </c>
    </row>
    <row r="543" spans="2:5" x14ac:dyDescent="0.2">
      <c r="B543" s="26" t="s">
        <v>710</v>
      </c>
      <c r="C543" s="26"/>
      <c r="D543" s="28"/>
      <c r="E543" s="40" t="s">
        <v>104</v>
      </c>
    </row>
    <row r="544" spans="2:5" x14ac:dyDescent="0.2">
      <c r="B544" s="26" t="s">
        <v>711</v>
      </c>
      <c r="C544" s="26"/>
      <c r="D544" s="28"/>
      <c r="E544" s="40" t="s">
        <v>104</v>
      </c>
    </row>
    <row r="545" spans="2:5" x14ac:dyDescent="0.2">
      <c r="B545" s="26" t="s">
        <v>712</v>
      </c>
      <c r="C545" s="26"/>
      <c r="D545" s="28"/>
      <c r="E545" s="40" t="s">
        <v>104</v>
      </c>
    </row>
    <row r="546" spans="2:5" x14ac:dyDescent="0.2">
      <c r="B546" s="26" t="s">
        <v>713</v>
      </c>
      <c r="C546" s="26"/>
      <c r="D546" s="28"/>
      <c r="E546" s="40" t="s">
        <v>104</v>
      </c>
    </row>
    <row r="547" spans="2:5" x14ac:dyDescent="0.2">
      <c r="B547" s="26" t="s">
        <v>714</v>
      </c>
      <c r="C547" s="26"/>
      <c r="D547" s="28"/>
      <c r="E547" s="40" t="s">
        <v>104</v>
      </c>
    </row>
    <row r="548" spans="2:5" x14ac:dyDescent="0.2">
      <c r="B548" s="26" t="s">
        <v>715</v>
      </c>
      <c r="C548" s="26"/>
      <c r="D548" s="28"/>
      <c r="E548" s="40" t="s">
        <v>104</v>
      </c>
    </row>
    <row r="549" spans="2:5" x14ac:dyDescent="0.2">
      <c r="B549" s="26" t="s">
        <v>716</v>
      </c>
      <c r="C549" s="26"/>
      <c r="D549" s="28"/>
      <c r="E549" s="40" t="s">
        <v>104</v>
      </c>
    </row>
    <row r="550" spans="2:5" x14ac:dyDescent="0.2">
      <c r="B550" s="26" t="s">
        <v>717</v>
      </c>
      <c r="C550" s="26"/>
      <c r="D550" s="28"/>
      <c r="E550" s="40" t="s">
        <v>104</v>
      </c>
    </row>
    <row r="551" spans="2:5" x14ac:dyDescent="0.2">
      <c r="B551" s="26" t="s">
        <v>718</v>
      </c>
      <c r="C551" s="26"/>
      <c r="D551" s="28"/>
      <c r="E551" s="40" t="s">
        <v>104</v>
      </c>
    </row>
    <row r="552" spans="2:5" x14ac:dyDescent="0.2">
      <c r="B552" s="26" t="s">
        <v>719</v>
      </c>
      <c r="C552" s="26"/>
      <c r="D552" s="28"/>
      <c r="E552" s="40" t="s">
        <v>104</v>
      </c>
    </row>
    <row r="553" spans="2:5" x14ac:dyDescent="0.2">
      <c r="B553" s="26" t="s">
        <v>720</v>
      </c>
      <c r="C553" s="26"/>
      <c r="D553" s="28"/>
      <c r="E553" s="40" t="s">
        <v>104</v>
      </c>
    </row>
    <row r="554" spans="2:5" x14ac:dyDescent="0.2">
      <c r="B554" s="26" t="s">
        <v>721</v>
      </c>
      <c r="C554" s="26"/>
      <c r="D554" s="28"/>
      <c r="E554" s="40" t="s">
        <v>104</v>
      </c>
    </row>
    <row r="555" spans="2:5" x14ac:dyDescent="0.2">
      <c r="B555" s="26" t="s">
        <v>722</v>
      </c>
      <c r="C555" s="26"/>
      <c r="D555" s="28"/>
      <c r="E555" s="40" t="s">
        <v>104</v>
      </c>
    </row>
    <row r="556" spans="2:5" x14ac:dyDescent="0.2">
      <c r="B556" s="26" t="s">
        <v>723</v>
      </c>
      <c r="C556" s="26"/>
      <c r="D556" s="28"/>
      <c r="E556" s="40" t="s">
        <v>104</v>
      </c>
    </row>
    <row r="557" spans="2:5" x14ac:dyDescent="0.2">
      <c r="B557" s="26" t="s">
        <v>724</v>
      </c>
      <c r="C557" s="26"/>
      <c r="D557" s="28"/>
      <c r="E557" s="40" t="s">
        <v>104</v>
      </c>
    </row>
    <row r="558" spans="2:5" x14ac:dyDescent="0.2">
      <c r="B558" s="26" t="s">
        <v>725</v>
      </c>
      <c r="C558" s="26"/>
      <c r="D558" s="28"/>
      <c r="E558" s="40" t="s">
        <v>104</v>
      </c>
    </row>
    <row r="559" spans="2:5" x14ac:dyDescent="0.2">
      <c r="B559" s="26" t="s">
        <v>726</v>
      </c>
      <c r="C559" s="26"/>
      <c r="D559" s="28"/>
      <c r="E559" s="40" t="s">
        <v>104</v>
      </c>
    </row>
    <row r="560" spans="2:5" x14ac:dyDescent="0.2">
      <c r="B560" s="26" t="s">
        <v>727</v>
      </c>
      <c r="C560" s="26"/>
      <c r="D560" s="28"/>
      <c r="E560" s="40" t="s">
        <v>104</v>
      </c>
    </row>
    <row r="561" spans="2:5" x14ac:dyDescent="0.2">
      <c r="B561" s="26" t="s">
        <v>728</v>
      </c>
      <c r="C561" s="26"/>
      <c r="D561" s="28"/>
      <c r="E561" s="40" t="s">
        <v>104</v>
      </c>
    </row>
    <row r="562" spans="2:5" x14ac:dyDescent="0.2">
      <c r="B562" s="53" t="s">
        <v>729</v>
      </c>
      <c r="C562" s="53"/>
      <c r="D562" s="28"/>
      <c r="E562" s="40" t="s">
        <v>101</v>
      </c>
    </row>
    <row r="563" spans="2:5" x14ac:dyDescent="0.2">
      <c r="B563" s="53" t="s">
        <v>730</v>
      </c>
      <c r="C563" s="53"/>
      <c r="D563" s="28"/>
      <c r="E563" s="40" t="s">
        <v>101</v>
      </c>
    </row>
    <row r="564" spans="2:5" x14ac:dyDescent="0.2">
      <c r="B564" s="53" t="s">
        <v>731</v>
      </c>
      <c r="C564" s="53"/>
      <c r="D564" s="28"/>
      <c r="E564" s="40" t="s">
        <v>101</v>
      </c>
    </row>
    <row r="565" spans="2:5" x14ac:dyDescent="0.2">
      <c r="B565" s="53" t="s">
        <v>732</v>
      </c>
      <c r="C565" s="53"/>
      <c r="D565" s="28"/>
      <c r="E565" s="40" t="s">
        <v>101</v>
      </c>
    </row>
    <row r="566" spans="2:5" x14ac:dyDescent="0.2">
      <c r="B566" s="53" t="s">
        <v>733</v>
      </c>
      <c r="C566" s="53"/>
      <c r="D566" s="28"/>
      <c r="E566" s="40" t="s">
        <v>101</v>
      </c>
    </row>
    <row r="567" spans="2:5" x14ac:dyDescent="0.2">
      <c r="B567" s="53" t="s">
        <v>734</v>
      </c>
      <c r="C567" s="53"/>
      <c r="D567" s="28"/>
      <c r="E567" s="40" t="s">
        <v>101</v>
      </c>
    </row>
    <row r="568" spans="2:5" x14ac:dyDescent="0.2">
      <c r="B568" s="53" t="s">
        <v>735</v>
      </c>
      <c r="C568" s="53"/>
      <c r="D568" s="28"/>
      <c r="E568" s="40" t="s">
        <v>101</v>
      </c>
    </row>
    <row r="569" spans="2:5" x14ac:dyDescent="0.2">
      <c r="B569" s="53" t="s">
        <v>736</v>
      </c>
      <c r="C569" s="53"/>
      <c r="D569" s="28"/>
      <c r="E569" s="40" t="s">
        <v>101</v>
      </c>
    </row>
    <row r="570" spans="2:5" x14ac:dyDescent="0.2">
      <c r="B570" s="53" t="s">
        <v>737</v>
      </c>
      <c r="C570" s="53"/>
      <c r="D570" s="28"/>
      <c r="E570" s="40" t="s">
        <v>101</v>
      </c>
    </row>
    <row r="571" spans="2:5" x14ac:dyDescent="0.2">
      <c r="B571" s="53" t="s">
        <v>738</v>
      </c>
      <c r="C571" s="53"/>
      <c r="D571" s="28"/>
      <c r="E571" s="40" t="s">
        <v>101</v>
      </c>
    </row>
    <row r="572" spans="2:5" x14ac:dyDescent="0.2">
      <c r="B572" s="26" t="s">
        <v>739</v>
      </c>
      <c r="C572" s="26"/>
      <c r="D572" s="28"/>
      <c r="E572" s="40" t="s">
        <v>101</v>
      </c>
    </row>
    <row r="573" spans="2:5" x14ac:dyDescent="0.2">
      <c r="B573" s="26" t="s">
        <v>740</v>
      </c>
      <c r="C573" s="26"/>
      <c r="D573" s="28"/>
      <c r="E573" s="40" t="s">
        <v>101</v>
      </c>
    </row>
    <row r="574" spans="2:5" x14ac:dyDescent="0.2">
      <c r="B574" s="53" t="s">
        <v>741</v>
      </c>
      <c r="C574" s="53"/>
      <c r="D574" s="28"/>
      <c r="E574" s="40" t="s">
        <v>101</v>
      </c>
    </row>
    <row r="575" spans="2:5" x14ac:dyDescent="0.2">
      <c r="B575" s="53" t="s">
        <v>742</v>
      </c>
      <c r="C575" s="53"/>
      <c r="D575" s="28"/>
      <c r="E575" s="40" t="s">
        <v>101</v>
      </c>
    </row>
    <row r="576" spans="2:5" x14ac:dyDescent="0.2">
      <c r="B576" s="53" t="s">
        <v>743</v>
      </c>
      <c r="C576" s="53"/>
      <c r="D576" s="28"/>
      <c r="E576" s="40" t="s">
        <v>101</v>
      </c>
    </row>
    <row r="577" spans="2:5" x14ac:dyDescent="0.2">
      <c r="B577" s="53" t="s">
        <v>744</v>
      </c>
      <c r="C577" s="53"/>
      <c r="D577" s="28"/>
      <c r="E577" s="40" t="s">
        <v>101</v>
      </c>
    </row>
    <row r="578" spans="2:5" x14ac:dyDescent="0.2">
      <c r="B578" s="53" t="s">
        <v>745</v>
      </c>
      <c r="C578" s="53"/>
      <c r="D578" s="28"/>
      <c r="E578" s="40" t="s">
        <v>101</v>
      </c>
    </row>
    <row r="579" spans="2:5" x14ac:dyDescent="0.2">
      <c r="B579" s="53" t="s">
        <v>746</v>
      </c>
      <c r="C579" s="53"/>
      <c r="D579" s="28"/>
      <c r="E579" s="40" t="s">
        <v>101</v>
      </c>
    </row>
    <row r="580" spans="2:5" x14ac:dyDescent="0.2">
      <c r="B580" s="53" t="s">
        <v>747</v>
      </c>
      <c r="C580" s="53"/>
      <c r="D580" s="28"/>
      <c r="E580" s="40" t="s">
        <v>101</v>
      </c>
    </row>
    <row r="581" spans="2:5" x14ac:dyDescent="0.2">
      <c r="B581" s="53" t="s">
        <v>748</v>
      </c>
      <c r="C581" s="53"/>
      <c r="D581" s="28"/>
      <c r="E581" s="40" t="s">
        <v>101</v>
      </c>
    </row>
    <row r="582" spans="2:5" x14ac:dyDescent="0.2">
      <c r="B582" s="53" t="s">
        <v>749</v>
      </c>
      <c r="C582" s="53"/>
      <c r="D582" s="28"/>
      <c r="E582" s="40" t="s">
        <v>101</v>
      </c>
    </row>
    <row r="583" spans="2:5" x14ac:dyDescent="0.2">
      <c r="B583" s="53" t="s">
        <v>750</v>
      </c>
      <c r="C583" s="53"/>
      <c r="D583" s="28"/>
      <c r="E583" s="40" t="s">
        <v>101</v>
      </c>
    </row>
    <row r="584" spans="2:5" x14ac:dyDescent="0.2">
      <c r="B584" s="26" t="s">
        <v>751</v>
      </c>
      <c r="C584" s="26"/>
      <c r="D584" s="28"/>
      <c r="E584" s="40" t="s">
        <v>101</v>
      </c>
    </row>
    <row r="585" spans="2:5" x14ac:dyDescent="0.2">
      <c r="B585" s="26" t="s">
        <v>752</v>
      </c>
      <c r="C585" s="26"/>
      <c r="D585" s="28"/>
      <c r="E585" s="40" t="s">
        <v>101</v>
      </c>
    </row>
    <row r="586" spans="2:5" x14ac:dyDescent="0.2">
      <c r="B586" s="53" t="s">
        <v>753</v>
      </c>
      <c r="C586" s="53"/>
      <c r="D586" s="28"/>
      <c r="E586" s="40" t="s">
        <v>101</v>
      </c>
    </row>
    <row r="587" spans="2:5" x14ac:dyDescent="0.2">
      <c r="B587" s="53" t="s">
        <v>754</v>
      </c>
      <c r="C587" s="53"/>
      <c r="D587" s="28"/>
      <c r="E587" s="40" t="s">
        <v>101</v>
      </c>
    </row>
    <row r="588" spans="2:5" x14ac:dyDescent="0.2">
      <c r="B588" s="26" t="s">
        <v>755</v>
      </c>
      <c r="C588" s="26"/>
      <c r="D588" s="28"/>
      <c r="E588" s="40" t="s">
        <v>101</v>
      </c>
    </row>
    <row r="589" spans="2:5" x14ac:dyDescent="0.2">
      <c r="B589" s="53" t="s">
        <v>756</v>
      </c>
      <c r="C589" s="53"/>
      <c r="D589" s="28"/>
      <c r="E589" s="40" t="s">
        <v>101</v>
      </c>
    </row>
    <row r="590" spans="2:5" x14ac:dyDescent="0.2">
      <c r="B590" s="53" t="s">
        <v>757</v>
      </c>
      <c r="C590" s="53"/>
      <c r="D590" s="28"/>
      <c r="E590" s="40" t="s">
        <v>101</v>
      </c>
    </row>
    <row r="591" spans="2:5" x14ac:dyDescent="0.2">
      <c r="B591" s="53" t="s">
        <v>758</v>
      </c>
      <c r="C591" s="53"/>
      <c r="D591" s="28"/>
      <c r="E591" s="40" t="s">
        <v>101</v>
      </c>
    </row>
    <row r="592" spans="2:5" x14ac:dyDescent="0.2">
      <c r="B592" s="53" t="s">
        <v>759</v>
      </c>
      <c r="C592" s="53"/>
      <c r="D592" s="28"/>
      <c r="E592" s="40" t="s">
        <v>101</v>
      </c>
    </row>
    <row r="593" spans="2:5" x14ac:dyDescent="0.2">
      <c r="B593" s="53" t="s">
        <v>760</v>
      </c>
      <c r="C593" s="53"/>
      <c r="D593" s="28"/>
      <c r="E593" s="40" t="s">
        <v>101</v>
      </c>
    </row>
    <row r="594" spans="2:5" x14ac:dyDescent="0.2">
      <c r="B594" s="53" t="s">
        <v>761</v>
      </c>
      <c r="C594" s="53"/>
      <c r="D594" s="28"/>
      <c r="E594" s="40" t="s">
        <v>101</v>
      </c>
    </row>
    <row r="595" spans="2:5" x14ac:dyDescent="0.2">
      <c r="B595" s="53" t="s">
        <v>762</v>
      </c>
      <c r="C595" s="53"/>
      <c r="D595" s="28"/>
      <c r="E595" s="40" t="s">
        <v>101</v>
      </c>
    </row>
    <row r="596" spans="2:5" x14ac:dyDescent="0.2">
      <c r="B596" s="53" t="s">
        <v>763</v>
      </c>
      <c r="C596" s="53"/>
      <c r="D596" s="28"/>
      <c r="E596" s="40" t="s">
        <v>101</v>
      </c>
    </row>
    <row r="597" spans="2:5" x14ac:dyDescent="0.2">
      <c r="B597" s="53" t="s">
        <v>764</v>
      </c>
      <c r="C597" s="53"/>
      <c r="D597" s="28"/>
      <c r="E597" s="40" t="s">
        <v>101</v>
      </c>
    </row>
    <row r="598" spans="2:5" x14ac:dyDescent="0.2">
      <c r="B598" s="53" t="s">
        <v>765</v>
      </c>
      <c r="C598" s="53"/>
      <c r="D598" s="28"/>
      <c r="E598" s="40" t="s">
        <v>101</v>
      </c>
    </row>
    <row r="599" spans="2:5" x14ac:dyDescent="0.2">
      <c r="B599" s="53" t="s">
        <v>766</v>
      </c>
      <c r="C599" s="53"/>
      <c r="D599" s="28"/>
      <c r="E599" s="40" t="s">
        <v>101</v>
      </c>
    </row>
    <row r="600" spans="2:5" x14ac:dyDescent="0.2">
      <c r="B600" s="53" t="s">
        <v>767</v>
      </c>
      <c r="C600" s="53"/>
      <c r="D600" s="28"/>
      <c r="E600" s="40" t="s">
        <v>101</v>
      </c>
    </row>
    <row r="601" spans="2:5" x14ac:dyDescent="0.2">
      <c r="B601" s="53" t="s">
        <v>768</v>
      </c>
      <c r="C601" s="53"/>
      <c r="D601" s="28"/>
      <c r="E601" s="40" t="s">
        <v>101</v>
      </c>
    </row>
    <row r="602" spans="2:5" x14ac:dyDescent="0.2">
      <c r="B602" s="53" t="s">
        <v>769</v>
      </c>
      <c r="C602" s="53"/>
      <c r="D602" s="28"/>
      <c r="E602" s="40" t="s">
        <v>101</v>
      </c>
    </row>
    <row r="603" spans="2:5" x14ac:dyDescent="0.2">
      <c r="B603" s="53" t="s">
        <v>770</v>
      </c>
      <c r="C603" s="53"/>
      <c r="D603" s="28"/>
      <c r="E603" s="40" t="s">
        <v>101</v>
      </c>
    </row>
    <row r="604" spans="2:5" x14ac:dyDescent="0.2">
      <c r="B604" s="53" t="s">
        <v>771</v>
      </c>
      <c r="C604" s="53"/>
      <c r="D604" s="28"/>
      <c r="E604" s="40" t="s">
        <v>101</v>
      </c>
    </row>
    <row r="605" spans="2:5" x14ac:dyDescent="0.2">
      <c r="B605" s="53" t="s">
        <v>772</v>
      </c>
      <c r="C605" s="53"/>
      <c r="D605" s="28"/>
      <c r="E605" s="40" t="s">
        <v>101</v>
      </c>
    </row>
    <row r="606" spans="2:5" x14ac:dyDescent="0.2">
      <c r="B606" s="53" t="s">
        <v>773</v>
      </c>
      <c r="C606" s="53"/>
      <c r="D606" s="28"/>
      <c r="E606" s="40" t="s">
        <v>101</v>
      </c>
    </row>
    <row r="607" spans="2:5" x14ac:dyDescent="0.2">
      <c r="B607" s="53" t="s">
        <v>774</v>
      </c>
      <c r="C607" s="53"/>
      <c r="D607" s="28"/>
      <c r="E607" s="40" t="s">
        <v>101</v>
      </c>
    </row>
    <row r="608" spans="2:5" x14ac:dyDescent="0.2">
      <c r="B608" s="53" t="s">
        <v>775</v>
      </c>
      <c r="C608" s="53"/>
      <c r="D608" s="28"/>
      <c r="E608" s="40" t="s">
        <v>101</v>
      </c>
    </row>
    <row r="609" spans="2:5" x14ac:dyDescent="0.2">
      <c r="B609" s="53" t="s">
        <v>776</v>
      </c>
      <c r="C609" s="53"/>
      <c r="D609" s="28"/>
      <c r="E609" s="40" t="s">
        <v>101</v>
      </c>
    </row>
    <row r="610" spans="2:5" x14ac:dyDescent="0.2">
      <c r="B610" s="53" t="s">
        <v>777</v>
      </c>
      <c r="C610" s="53"/>
      <c r="D610" s="28"/>
      <c r="E610" s="40" t="s">
        <v>101</v>
      </c>
    </row>
    <row r="611" spans="2:5" x14ac:dyDescent="0.2">
      <c r="B611" s="53" t="s">
        <v>778</v>
      </c>
      <c r="C611" s="53"/>
      <c r="D611" s="28"/>
      <c r="E611" s="40" t="s">
        <v>101</v>
      </c>
    </row>
    <row r="612" spans="2:5" x14ac:dyDescent="0.2">
      <c r="B612" s="53" t="s">
        <v>779</v>
      </c>
      <c r="C612" s="53"/>
      <c r="D612" s="28"/>
      <c r="E612" s="40" t="s">
        <v>101</v>
      </c>
    </row>
    <row r="613" spans="2:5" x14ac:dyDescent="0.2">
      <c r="B613" s="53" t="s">
        <v>780</v>
      </c>
      <c r="C613" s="53"/>
      <c r="D613" s="28"/>
      <c r="E613" s="40" t="s">
        <v>101</v>
      </c>
    </row>
    <row r="614" spans="2:5" x14ac:dyDescent="0.2">
      <c r="B614" s="53" t="s">
        <v>781</v>
      </c>
      <c r="C614" s="53"/>
      <c r="D614" s="28"/>
      <c r="E614" s="40" t="s">
        <v>101</v>
      </c>
    </row>
    <row r="615" spans="2:5" x14ac:dyDescent="0.2">
      <c r="B615" s="53" t="s">
        <v>782</v>
      </c>
      <c r="C615" s="53"/>
      <c r="D615" s="28"/>
      <c r="E615" s="40" t="s">
        <v>101</v>
      </c>
    </row>
    <row r="616" spans="2:5" x14ac:dyDescent="0.2">
      <c r="B616" s="53" t="s">
        <v>783</v>
      </c>
      <c r="C616" s="53"/>
      <c r="D616" s="28"/>
      <c r="E616" s="40" t="s">
        <v>101</v>
      </c>
    </row>
    <row r="617" spans="2:5" x14ac:dyDescent="0.2">
      <c r="B617" s="53" t="s">
        <v>784</v>
      </c>
      <c r="C617" s="53"/>
      <c r="D617" s="28"/>
      <c r="E617" s="40" t="s">
        <v>101</v>
      </c>
    </row>
    <row r="618" spans="2:5" x14ac:dyDescent="0.2">
      <c r="B618" s="53" t="s">
        <v>785</v>
      </c>
      <c r="C618" s="53"/>
      <c r="D618" s="28"/>
      <c r="E618" s="40" t="s">
        <v>101</v>
      </c>
    </row>
    <row r="619" spans="2:5" x14ac:dyDescent="0.2">
      <c r="B619" s="53" t="s">
        <v>786</v>
      </c>
      <c r="C619" s="53"/>
      <c r="D619" s="28"/>
      <c r="E619" s="40" t="s">
        <v>101</v>
      </c>
    </row>
    <row r="620" spans="2:5" x14ac:dyDescent="0.2">
      <c r="B620" s="53" t="s">
        <v>787</v>
      </c>
      <c r="C620" s="53"/>
      <c r="D620" s="28"/>
      <c r="E620" s="40" t="s">
        <v>101</v>
      </c>
    </row>
    <row r="621" spans="2:5" x14ac:dyDescent="0.2">
      <c r="B621" s="53" t="s">
        <v>788</v>
      </c>
      <c r="C621" s="53"/>
      <c r="D621" s="28"/>
      <c r="E621" s="40" t="s">
        <v>101</v>
      </c>
    </row>
    <row r="622" spans="2:5" x14ac:dyDescent="0.2">
      <c r="B622" s="53" t="s">
        <v>789</v>
      </c>
      <c r="C622" s="53"/>
      <c r="D622" s="28"/>
      <c r="E622" s="40" t="s">
        <v>101</v>
      </c>
    </row>
    <row r="623" spans="2:5" x14ac:dyDescent="0.2">
      <c r="B623" s="33" t="s">
        <v>790</v>
      </c>
      <c r="C623" s="33"/>
      <c r="D623" s="35"/>
      <c r="E623" s="33"/>
    </row>
    <row r="624" spans="2:5" x14ac:dyDescent="0.2">
      <c r="B624" s="33" t="s">
        <v>791</v>
      </c>
      <c r="C624" s="33"/>
      <c r="D624" s="35"/>
      <c r="E624" s="33"/>
    </row>
    <row r="625" spans="2:5" x14ac:dyDescent="0.2">
      <c r="B625" s="30" t="s">
        <v>792</v>
      </c>
      <c r="C625" s="30"/>
      <c r="D625" s="31"/>
      <c r="E625" s="32"/>
    </row>
    <row r="626" spans="2:5" x14ac:dyDescent="0.2">
      <c r="B626" s="36" t="s">
        <v>793</v>
      </c>
      <c r="C626" s="36"/>
      <c r="D626" s="25" t="s">
        <v>794</v>
      </c>
      <c r="E626" s="19" t="s">
        <v>112</v>
      </c>
    </row>
    <row r="627" spans="2:5" x14ac:dyDescent="0.2">
      <c r="B627" s="36" t="s">
        <v>795</v>
      </c>
      <c r="C627" s="36"/>
      <c r="D627" s="54"/>
      <c r="E627" s="19" t="s">
        <v>112</v>
      </c>
    </row>
    <row r="628" spans="2:5" x14ac:dyDescent="0.2">
      <c r="B628" s="36" t="s">
        <v>796</v>
      </c>
      <c r="C628" s="36"/>
      <c r="D628" s="54"/>
      <c r="E628" s="40" t="s">
        <v>104</v>
      </c>
    </row>
    <row r="629" spans="2:5" x14ac:dyDescent="0.2">
      <c r="B629" s="36" t="s">
        <v>797</v>
      </c>
      <c r="C629" s="36"/>
      <c r="D629" s="25" t="s">
        <v>798</v>
      </c>
      <c r="E629" s="40" t="s">
        <v>104</v>
      </c>
    </row>
    <row r="630" spans="2:5" x14ac:dyDescent="0.2">
      <c r="B630" s="36" t="s">
        <v>799</v>
      </c>
      <c r="C630" s="36"/>
      <c r="D630" s="25" t="s">
        <v>800</v>
      </c>
      <c r="E630" s="40" t="s">
        <v>104</v>
      </c>
    </row>
    <row r="631" spans="2:5" x14ac:dyDescent="0.2">
      <c r="B631" s="36" t="s">
        <v>801</v>
      </c>
      <c r="C631" s="36"/>
      <c r="D631" s="54"/>
      <c r="E631" s="40" t="s">
        <v>104</v>
      </c>
    </row>
    <row r="632" spans="2:5" x14ac:dyDescent="0.2">
      <c r="B632" s="36" t="s">
        <v>802</v>
      </c>
      <c r="C632" s="36"/>
      <c r="D632" s="54"/>
      <c r="E632" s="40" t="s">
        <v>104</v>
      </c>
    </row>
    <row r="633" spans="2:5" x14ac:dyDescent="0.2">
      <c r="B633" s="36" t="s">
        <v>803</v>
      </c>
      <c r="C633" s="36"/>
      <c r="D633" s="25" t="s">
        <v>804</v>
      </c>
      <c r="E633" s="40" t="s">
        <v>104</v>
      </c>
    </row>
    <row r="634" spans="2:5" x14ac:dyDescent="0.2">
      <c r="B634" s="36" t="s">
        <v>805</v>
      </c>
      <c r="C634" s="36"/>
      <c r="D634" s="54"/>
      <c r="E634" s="40" t="s">
        <v>104</v>
      </c>
    </row>
    <row r="635" spans="2:5" x14ac:dyDescent="0.2">
      <c r="B635" s="36" t="s">
        <v>806</v>
      </c>
      <c r="C635" s="36"/>
      <c r="D635" s="25" t="s">
        <v>807</v>
      </c>
      <c r="E635" s="40" t="s">
        <v>104</v>
      </c>
    </row>
    <row r="636" spans="2:5" x14ac:dyDescent="0.2">
      <c r="B636" s="36" t="s">
        <v>808</v>
      </c>
      <c r="C636" s="36"/>
      <c r="D636" s="54"/>
      <c r="E636" s="40" t="s">
        <v>104</v>
      </c>
    </row>
    <row r="637" spans="2:5" x14ac:dyDescent="0.2">
      <c r="B637" s="36" t="s">
        <v>809</v>
      </c>
      <c r="C637" s="36"/>
      <c r="D637" s="54"/>
      <c r="E637" s="40" t="s">
        <v>104</v>
      </c>
    </row>
    <row r="638" spans="2:5" x14ac:dyDescent="0.2">
      <c r="B638" s="36" t="s">
        <v>810</v>
      </c>
      <c r="C638" s="36"/>
      <c r="D638" s="54"/>
      <c r="E638" s="40" t="s">
        <v>104</v>
      </c>
    </row>
    <row r="639" spans="2:5" x14ac:dyDescent="0.2">
      <c r="B639" s="36" t="s">
        <v>811</v>
      </c>
      <c r="C639" s="36"/>
      <c r="D639" s="25" t="s">
        <v>812</v>
      </c>
      <c r="E639" s="40" t="s">
        <v>101</v>
      </c>
    </row>
    <row r="640" spans="2:5" x14ac:dyDescent="0.2">
      <c r="B640" s="36" t="s">
        <v>813</v>
      </c>
      <c r="C640" s="36"/>
      <c r="D640" s="54"/>
      <c r="E640" s="40" t="s">
        <v>101</v>
      </c>
    </row>
    <row r="641" spans="2:5" x14ac:dyDescent="0.2">
      <c r="B641" s="36" t="s">
        <v>814</v>
      </c>
      <c r="C641" s="36"/>
      <c r="D641" s="54"/>
      <c r="E641" s="40" t="s">
        <v>101</v>
      </c>
    </row>
    <row r="642" spans="2:5" x14ac:dyDescent="0.2">
      <c r="B642" s="36" t="s">
        <v>815</v>
      </c>
      <c r="C642" s="36"/>
      <c r="D642" s="54"/>
      <c r="E642" s="40" t="s">
        <v>101</v>
      </c>
    </row>
    <row r="643" spans="2:5" x14ac:dyDescent="0.2">
      <c r="B643" s="36" t="s">
        <v>816</v>
      </c>
      <c r="C643" s="36"/>
      <c r="D643" s="25" t="s">
        <v>817</v>
      </c>
      <c r="E643" s="40" t="s">
        <v>101</v>
      </c>
    </row>
    <row r="644" spans="2:5" x14ac:dyDescent="0.2">
      <c r="B644" s="36" t="s">
        <v>818</v>
      </c>
      <c r="C644" s="36"/>
      <c r="D644" s="54"/>
      <c r="E644" s="40" t="s">
        <v>101</v>
      </c>
    </row>
    <row r="645" spans="2:5" x14ac:dyDescent="0.2">
      <c r="B645" s="36" t="s">
        <v>819</v>
      </c>
      <c r="C645" s="36"/>
      <c r="D645" s="54"/>
      <c r="E645" s="40" t="s">
        <v>101</v>
      </c>
    </row>
    <row r="646" spans="2:5" x14ac:dyDescent="0.2">
      <c r="B646" s="36" t="s">
        <v>820</v>
      </c>
      <c r="C646" s="36"/>
      <c r="D646" s="25" t="s">
        <v>821</v>
      </c>
      <c r="E646" s="40" t="s">
        <v>101</v>
      </c>
    </row>
    <row r="647" spans="2:5" x14ac:dyDescent="0.2">
      <c r="B647" s="36" t="s">
        <v>822</v>
      </c>
      <c r="C647" s="36"/>
      <c r="D647" s="54"/>
      <c r="E647" s="40" t="s">
        <v>101</v>
      </c>
    </row>
    <row r="648" spans="2:5" x14ac:dyDescent="0.2">
      <c r="B648" s="36" t="s">
        <v>823</v>
      </c>
      <c r="C648" s="36"/>
      <c r="D648" s="54"/>
      <c r="E648" s="40" t="s">
        <v>101</v>
      </c>
    </row>
    <row r="649" spans="2:5" x14ac:dyDescent="0.2">
      <c r="B649" s="36" t="s">
        <v>824</v>
      </c>
      <c r="C649" s="36"/>
      <c r="D649" s="54"/>
      <c r="E649" s="40" t="s">
        <v>101</v>
      </c>
    </row>
    <row r="650" spans="2:5" x14ac:dyDescent="0.2">
      <c r="B650" s="36" t="s">
        <v>825</v>
      </c>
      <c r="C650" s="36"/>
      <c r="D650" s="54"/>
      <c r="E650" s="40" t="s">
        <v>101</v>
      </c>
    </row>
    <row r="651" spans="2:5" x14ac:dyDescent="0.2">
      <c r="B651" s="36" t="s">
        <v>826</v>
      </c>
      <c r="C651" s="36"/>
      <c r="D651" s="54"/>
      <c r="E651" s="40" t="s">
        <v>101</v>
      </c>
    </row>
    <row r="652" spans="2:5" x14ac:dyDescent="0.2">
      <c r="B652" s="36" t="s">
        <v>827</v>
      </c>
      <c r="C652" s="36"/>
      <c r="D652" s="25" t="s">
        <v>828</v>
      </c>
      <c r="E652" s="40" t="s">
        <v>101</v>
      </c>
    </row>
    <row r="653" spans="2:5" x14ac:dyDescent="0.2">
      <c r="B653" s="36" t="s">
        <v>829</v>
      </c>
      <c r="C653" s="36"/>
      <c r="D653" s="25" t="s">
        <v>830</v>
      </c>
      <c r="E653" s="40" t="s">
        <v>101</v>
      </c>
    </row>
    <row r="654" spans="2:5" x14ac:dyDescent="0.2">
      <c r="B654" s="33" t="s">
        <v>831</v>
      </c>
      <c r="C654" s="33"/>
      <c r="D654" s="35"/>
      <c r="E654" s="33"/>
    </row>
    <row r="655" spans="2:5" x14ac:dyDescent="0.2">
      <c r="B655" s="33" t="s">
        <v>832</v>
      </c>
      <c r="C655" s="33"/>
      <c r="D655" s="35"/>
      <c r="E655" s="33"/>
    </row>
    <row r="656" spans="2:5" x14ac:dyDescent="0.2">
      <c r="B656" s="30" t="s">
        <v>833</v>
      </c>
      <c r="C656" s="30"/>
      <c r="D656" s="31"/>
      <c r="E656" s="32"/>
    </row>
    <row r="657" spans="2:5" x14ac:dyDescent="0.2">
      <c r="B657" s="26" t="s">
        <v>834</v>
      </c>
      <c r="C657" s="26"/>
      <c r="D657" s="41" t="s">
        <v>835</v>
      </c>
      <c r="E657" s="29" t="s">
        <v>112</v>
      </c>
    </row>
    <row r="658" spans="2:5" x14ac:dyDescent="0.2">
      <c r="B658" s="26" t="s">
        <v>836</v>
      </c>
      <c r="C658" s="26"/>
      <c r="D658" s="41" t="s">
        <v>837</v>
      </c>
      <c r="E658" s="29" t="s">
        <v>112</v>
      </c>
    </row>
    <row r="659" spans="2:5" x14ac:dyDescent="0.2">
      <c r="B659" s="26" t="s">
        <v>838</v>
      </c>
      <c r="C659" s="26"/>
      <c r="D659" s="41" t="s">
        <v>839</v>
      </c>
      <c r="E659" s="29" t="s">
        <v>112</v>
      </c>
    </row>
    <row r="660" spans="2:5" x14ac:dyDescent="0.2">
      <c r="B660" s="26" t="s">
        <v>840</v>
      </c>
      <c r="C660" s="26"/>
      <c r="D660" s="41" t="s">
        <v>841</v>
      </c>
      <c r="E660" s="29" t="s">
        <v>112</v>
      </c>
    </row>
    <row r="661" spans="2:5" x14ac:dyDescent="0.2">
      <c r="B661" s="26" t="s">
        <v>842</v>
      </c>
      <c r="C661" s="26"/>
      <c r="D661" s="41" t="s">
        <v>843</v>
      </c>
      <c r="E661" s="29" t="s">
        <v>112</v>
      </c>
    </row>
    <row r="662" spans="2:5" x14ac:dyDescent="0.2">
      <c r="B662" s="26" t="s">
        <v>844</v>
      </c>
      <c r="C662" s="26"/>
      <c r="D662" s="41"/>
      <c r="E662" s="29" t="s">
        <v>112</v>
      </c>
    </row>
    <row r="663" spans="2:5" x14ac:dyDescent="0.2">
      <c r="B663" s="26" t="s">
        <v>845</v>
      </c>
      <c r="C663" s="26"/>
      <c r="D663" s="41" t="s">
        <v>846</v>
      </c>
      <c r="E663" s="29" t="s">
        <v>112</v>
      </c>
    </row>
    <row r="664" spans="2:5" x14ac:dyDescent="0.2">
      <c r="B664" s="36" t="s">
        <v>847</v>
      </c>
      <c r="C664" s="26"/>
      <c r="D664" s="55"/>
      <c r="E664" s="19" t="s">
        <v>112</v>
      </c>
    </row>
    <row r="665" spans="2:5" x14ac:dyDescent="0.2">
      <c r="B665" s="26" t="s">
        <v>848</v>
      </c>
      <c r="C665" s="26"/>
      <c r="D665" s="41" t="s">
        <v>849</v>
      </c>
      <c r="E665" s="29" t="s">
        <v>112</v>
      </c>
    </row>
    <row r="666" spans="2:5" x14ac:dyDescent="0.2">
      <c r="B666" s="26" t="s">
        <v>850</v>
      </c>
      <c r="C666" s="26"/>
      <c r="D666" s="41" t="s">
        <v>851</v>
      </c>
      <c r="E666" s="29" t="s">
        <v>112</v>
      </c>
    </row>
    <row r="667" spans="2:5" x14ac:dyDescent="0.2">
      <c r="B667" s="26" t="s">
        <v>852</v>
      </c>
      <c r="C667" s="26"/>
      <c r="D667" s="41" t="s">
        <v>853</v>
      </c>
      <c r="E667" s="29" t="s">
        <v>112</v>
      </c>
    </row>
    <row r="668" spans="2:5" x14ac:dyDescent="0.2">
      <c r="B668" s="26" t="s">
        <v>854</v>
      </c>
      <c r="C668" s="26"/>
      <c r="D668" s="41" t="s">
        <v>855</v>
      </c>
      <c r="E668" s="29" t="s">
        <v>112</v>
      </c>
    </row>
    <row r="669" spans="2:5" x14ac:dyDescent="0.2">
      <c r="B669" s="26" t="s">
        <v>856</v>
      </c>
      <c r="C669" s="26"/>
      <c r="D669" s="41" t="s">
        <v>857</v>
      </c>
      <c r="E669" s="29" t="s">
        <v>112</v>
      </c>
    </row>
    <row r="670" spans="2:5" x14ac:dyDescent="0.2">
      <c r="B670" s="26" t="s">
        <v>858</v>
      </c>
      <c r="C670" s="26"/>
      <c r="D670" s="41" t="s">
        <v>859</v>
      </c>
      <c r="E670" s="29" t="s">
        <v>112</v>
      </c>
    </row>
    <row r="671" spans="2:5" x14ac:dyDescent="0.2">
      <c r="B671" s="26" t="s">
        <v>860</v>
      </c>
      <c r="C671" s="38"/>
      <c r="D671" s="41" t="s">
        <v>861</v>
      </c>
      <c r="E671" s="40" t="s">
        <v>104</v>
      </c>
    </row>
    <row r="672" spans="2:5" x14ac:dyDescent="0.2">
      <c r="B672" s="26" t="s">
        <v>862</v>
      </c>
      <c r="C672" s="38"/>
      <c r="D672" s="41" t="s">
        <v>863</v>
      </c>
      <c r="E672" s="40" t="s">
        <v>104</v>
      </c>
    </row>
    <row r="673" spans="2:5" x14ac:dyDescent="0.2">
      <c r="B673" s="26" t="s">
        <v>864</v>
      </c>
      <c r="C673" s="38"/>
      <c r="D673" s="41" t="s">
        <v>865</v>
      </c>
      <c r="E673" s="40" t="s">
        <v>104</v>
      </c>
    </row>
    <row r="674" spans="2:5" x14ac:dyDescent="0.2">
      <c r="B674" s="36" t="s">
        <v>866</v>
      </c>
      <c r="C674" s="39" t="s">
        <v>867</v>
      </c>
      <c r="D674" s="41" t="s">
        <v>868</v>
      </c>
      <c r="E674" s="40" t="s">
        <v>104</v>
      </c>
    </row>
    <row r="675" spans="2:5" x14ac:dyDescent="0.2">
      <c r="B675" s="26" t="s">
        <v>869</v>
      </c>
      <c r="C675" s="38"/>
      <c r="D675" s="41" t="s">
        <v>870</v>
      </c>
      <c r="E675" s="40" t="s">
        <v>104</v>
      </c>
    </row>
    <row r="676" spans="2:5" x14ac:dyDescent="0.2">
      <c r="B676" s="26" t="s">
        <v>871</v>
      </c>
      <c r="C676" s="38"/>
      <c r="D676" s="41" t="s">
        <v>872</v>
      </c>
      <c r="E676" s="40" t="s">
        <v>104</v>
      </c>
    </row>
    <row r="677" spans="2:5" x14ac:dyDescent="0.2">
      <c r="B677" s="26" t="s">
        <v>873</v>
      </c>
      <c r="C677" s="38"/>
      <c r="D677" s="41" t="s">
        <v>874</v>
      </c>
      <c r="E677" s="40" t="s">
        <v>104</v>
      </c>
    </row>
    <row r="678" spans="2:5" x14ac:dyDescent="0.2">
      <c r="B678" s="26" t="s">
        <v>875</v>
      </c>
      <c r="C678" s="38"/>
      <c r="D678" s="41" t="s">
        <v>876</v>
      </c>
      <c r="E678" s="40" t="s">
        <v>104</v>
      </c>
    </row>
    <row r="679" spans="2:5" x14ac:dyDescent="0.2">
      <c r="B679" s="26" t="s">
        <v>877</v>
      </c>
      <c r="C679" s="38"/>
      <c r="D679" s="41" t="s">
        <v>878</v>
      </c>
      <c r="E679" s="40" t="s">
        <v>104</v>
      </c>
    </row>
    <row r="680" spans="2:5" x14ac:dyDescent="0.2">
      <c r="B680" s="26" t="s">
        <v>879</v>
      </c>
      <c r="C680" s="38"/>
      <c r="D680" s="41" t="s">
        <v>880</v>
      </c>
      <c r="E680" s="40" t="s">
        <v>104</v>
      </c>
    </row>
    <row r="681" spans="2:5" x14ac:dyDescent="0.2">
      <c r="B681" s="26" t="s">
        <v>881</v>
      </c>
      <c r="C681" s="38"/>
      <c r="D681" s="41" t="s">
        <v>882</v>
      </c>
      <c r="E681" s="40" t="s">
        <v>104</v>
      </c>
    </row>
    <row r="682" spans="2:5" x14ac:dyDescent="0.2">
      <c r="B682" s="26" t="s">
        <v>883</v>
      </c>
      <c r="C682" s="38"/>
      <c r="D682" s="41" t="s">
        <v>884</v>
      </c>
      <c r="E682" s="40" t="s">
        <v>104</v>
      </c>
    </row>
    <row r="683" spans="2:5" x14ac:dyDescent="0.2">
      <c r="B683" s="36" t="s">
        <v>885</v>
      </c>
      <c r="C683" s="39" t="s">
        <v>886</v>
      </c>
      <c r="D683" s="55" t="s">
        <v>887</v>
      </c>
      <c r="E683" s="40" t="s">
        <v>104</v>
      </c>
    </row>
    <row r="684" spans="2:5" x14ac:dyDescent="0.2">
      <c r="B684" s="36" t="s">
        <v>888</v>
      </c>
      <c r="C684" s="26"/>
      <c r="D684" s="55"/>
      <c r="E684" s="40" t="s">
        <v>104</v>
      </c>
    </row>
    <row r="685" spans="2:5" x14ac:dyDescent="0.2">
      <c r="B685" s="26" t="s">
        <v>889</v>
      </c>
      <c r="C685" s="26"/>
      <c r="D685" s="41" t="s">
        <v>890</v>
      </c>
      <c r="E685" s="40" t="s">
        <v>104</v>
      </c>
    </row>
    <row r="686" spans="2:5" x14ac:dyDescent="0.2">
      <c r="B686" s="26" t="s">
        <v>891</v>
      </c>
      <c r="C686" s="26"/>
      <c r="D686" s="41" t="s">
        <v>892</v>
      </c>
      <c r="E686" s="40" t="s">
        <v>104</v>
      </c>
    </row>
    <row r="687" spans="2:5" x14ac:dyDescent="0.2">
      <c r="B687" s="26" t="s">
        <v>893</v>
      </c>
      <c r="C687" s="26"/>
      <c r="D687" s="41" t="s">
        <v>894</v>
      </c>
      <c r="E687" s="40" t="s">
        <v>104</v>
      </c>
    </row>
    <row r="688" spans="2:5" x14ac:dyDescent="0.2">
      <c r="B688" s="26" t="s">
        <v>895</v>
      </c>
      <c r="C688" s="26"/>
      <c r="D688" s="41" t="s">
        <v>896</v>
      </c>
      <c r="E688" s="40" t="s">
        <v>104</v>
      </c>
    </row>
    <row r="689" spans="2:5" x14ac:dyDescent="0.2">
      <c r="B689" s="26" t="s">
        <v>897</v>
      </c>
      <c r="C689" s="26"/>
      <c r="D689" s="41" t="s">
        <v>898</v>
      </c>
      <c r="E689" s="40" t="s">
        <v>101</v>
      </c>
    </row>
    <row r="690" spans="2:5" x14ac:dyDescent="0.2">
      <c r="B690" s="30" t="s">
        <v>899</v>
      </c>
      <c r="C690" s="30"/>
      <c r="D690" s="31"/>
      <c r="E690" s="32"/>
    </row>
    <row r="691" spans="2:5" x14ac:dyDescent="0.2">
      <c r="B691" s="26" t="s">
        <v>900</v>
      </c>
      <c r="C691" s="26"/>
      <c r="D691" s="41" t="s">
        <v>901</v>
      </c>
      <c r="E691" s="29" t="s">
        <v>112</v>
      </c>
    </row>
    <row r="692" spans="2:5" x14ac:dyDescent="0.2">
      <c r="B692" s="26" t="s">
        <v>902</v>
      </c>
      <c r="C692" s="26"/>
      <c r="D692" s="41" t="s">
        <v>903</v>
      </c>
      <c r="E692" s="40" t="s">
        <v>104</v>
      </c>
    </row>
    <row r="693" spans="2:5" x14ac:dyDescent="0.2">
      <c r="B693" s="26" t="s">
        <v>904</v>
      </c>
      <c r="C693" s="26"/>
      <c r="D693" s="41" t="s">
        <v>905</v>
      </c>
      <c r="E693" s="40" t="s">
        <v>104</v>
      </c>
    </row>
    <row r="694" spans="2:5" x14ac:dyDescent="0.2">
      <c r="B694" s="26" t="s">
        <v>906</v>
      </c>
      <c r="C694" s="26"/>
      <c r="D694" s="41" t="s">
        <v>907</v>
      </c>
      <c r="E694" s="40" t="s">
        <v>101</v>
      </c>
    </row>
    <row r="695" spans="2:5" x14ac:dyDescent="0.2">
      <c r="B695" s="26" t="s">
        <v>908</v>
      </c>
      <c r="C695" s="26"/>
      <c r="D695" s="41" t="s">
        <v>909</v>
      </c>
      <c r="E695" s="40" t="s">
        <v>101</v>
      </c>
    </row>
    <row r="696" spans="2:5" x14ac:dyDescent="0.2">
      <c r="B696" s="26" t="s">
        <v>910</v>
      </c>
      <c r="C696" s="26"/>
      <c r="D696" s="41" t="s">
        <v>911</v>
      </c>
      <c r="E696" s="40" t="s">
        <v>101</v>
      </c>
    </row>
    <row r="697" spans="2:5" x14ac:dyDescent="0.2">
      <c r="B697" s="26" t="s">
        <v>912</v>
      </c>
      <c r="C697" s="26"/>
      <c r="D697" s="41" t="s">
        <v>913</v>
      </c>
      <c r="E697" s="40" t="s">
        <v>101</v>
      </c>
    </row>
    <row r="698" spans="2:5" x14ac:dyDescent="0.2">
      <c r="B698" s="26" t="s">
        <v>914</v>
      </c>
      <c r="C698" s="26"/>
      <c r="D698" s="41" t="s">
        <v>915</v>
      </c>
      <c r="E698" s="40" t="s">
        <v>101</v>
      </c>
    </row>
    <row r="699" spans="2:5" x14ac:dyDescent="0.2">
      <c r="B699" s="33" t="s">
        <v>916</v>
      </c>
      <c r="C699" s="33"/>
      <c r="D699" s="35"/>
      <c r="E699" s="33"/>
    </row>
    <row r="700" spans="2:5" x14ac:dyDescent="0.2">
      <c r="B700" s="30" t="s">
        <v>917</v>
      </c>
      <c r="C700" s="30"/>
      <c r="D700" s="31"/>
      <c r="E700" s="32"/>
    </row>
    <row r="701" spans="2:5" x14ac:dyDescent="0.2">
      <c r="B701" s="26" t="s">
        <v>918</v>
      </c>
      <c r="C701" s="26"/>
      <c r="D701" s="41" t="s">
        <v>919</v>
      </c>
      <c r="E701" s="29" t="s">
        <v>112</v>
      </c>
    </row>
    <row r="702" spans="2:5" x14ac:dyDescent="0.2">
      <c r="B702" s="26" t="s">
        <v>920</v>
      </c>
      <c r="C702" s="26"/>
      <c r="D702" s="41" t="s">
        <v>921</v>
      </c>
      <c r="E702" s="29" t="s">
        <v>112</v>
      </c>
    </row>
    <row r="703" spans="2:5" x14ac:dyDescent="0.2">
      <c r="B703" s="26" t="s">
        <v>922</v>
      </c>
      <c r="C703" s="26"/>
      <c r="D703" s="41" t="s">
        <v>923</v>
      </c>
      <c r="E703" s="29" t="s">
        <v>112</v>
      </c>
    </row>
    <row r="704" spans="2:5" x14ac:dyDescent="0.2">
      <c r="B704" s="26" t="s">
        <v>924</v>
      </c>
      <c r="C704" s="26"/>
      <c r="D704" s="41" t="s">
        <v>925</v>
      </c>
      <c r="E704" s="40" t="s">
        <v>104</v>
      </c>
    </row>
    <row r="705" spans="2:5" x14ac:dyDescent="0.2">
      <c r="B705" s="33" t="s">
        <v>926</v>
      </c>
      <c r="C705" s="33"/>
      <c r="D705" s="35"/>
      <c r="E705" s="33"/>
    </row>
    <row r="706" spans="2:5" x14ac:dyDescent="0.2">
      <c r="B706" s="33" t="s">
        <v>927</v>
      </c>
      <c r="C706" s="33"/>
      <c r="D706" s="35"/>
      <c r="E706" s="33"/>
    </row>
    <row r="707" spans="2:5" x14ac:dyDescent="0.2">
      <c r="B707" s="30" t="s">
        <v>928</v>
      </c>
      <c r="C707" s="30"/>
      <c r="D707" s="31"/>
      <c r="E707" s="32"/>
    </row>
    <row r="708" spans="2:5" x14ac:dyDescent="0.2">
      <c r="B708" s="26" t="s">
        <v>929</v>
      </c>
      <c r="C708" s="26"/>
      <c r="D708" s="41" t="s">
        <v>930</v>
      </c>
      <c r="E708" s="40" t="s">
        <v>104</v>
      </c>
    </row>
    <row r="709" spans="2:5" x14ac:dyDescent="0.2">
      <c r="B709" s="33" t="s">
        <v>931</v>
      </c>
      <c r="C709" s="33"/>
      <c r="D709" s="35"/>
      <c r="E709" s="33"/>
    </row>
    <row r="710" spans="2:5" x14ac:dyDescent="0.2">
      <c r="B710" s="30" t="s">
        <v>932</v>
      </c>
      <c r="C710" s="30"/>
      <c r="D710" s="31"/>
      <c r="E710" s="32"/>
    </row>
    <row r="711" spans="2:5" x14ac:dyDescent="0.2">
      <c r="B711" s="26" t="s">
        <v>933</v>
      </c>
      <c r="C711" s="26"/>
      <c r="D711" s="41" t="s">
        <v>934</v>
      </c>
      <c r="E711" s="40" t="s">
        <v>101</v>
      </c>
    </row>
    <row r="712" spans="2:5" x14ac:dyDescent="0.2">
      <c r="B712" s="26" t="s">
        <v>935</v>
      </c>
      <c r="C712" s="26"/>
      <c r="D712" s="41" t="s">
        <v>936</v>
      </c>
      <c r="E712" s="40" t="s">
        <v>101</v>
      </c>
    </row>
    <row r="713" spans="2:5" x14ac:dyDescent="0.2">
      <c r="B713" s="33" t="s">
        <v>937</v>
      </c>
      <c r="C713" s="33"/>
      <c r="D713" s="35"/>
      <c r="E713" s="33"/>
    </row>
    <row r="714" spans="2:5" x14ac:dyDescent="0.2">
      <c r="B714" s="33" t="s">
        <v>938</v>
      </c>
      <c r="C714" s="33"/>
      <c r="D714" s="35"/>
      <c r="E714" s="33"/>
    </row>
    <row r="715" spans="2:5" x14ac:dyDescent="0.2">
      <c r="B715" s="30" t="s">
        <v>939</v>
      </c>
      <c r="C715" s="30"/>
      <c r="D715" s="31"/>
      <c r="E715" s="32"/>
    </row>
    <row r="716" spans="2:5" x14ac:dyDescent="0.2">
      <c r="B716" s="26" t="s">
        <v>940</v>
      </c>
      <c r="C716" s="26"/>
      <c r="D716" s="41" t="s">
        <v>941</v>
      </c>
      <c r="E716" s="40" t="s">
        <v>104</v>
      </c>
    </row>
    <row r="717" spans="2:5" x14ac:dyDescent="0.2">
      <c r="B717" s="26" t="s">
        <v>942</v>
      </c>
      <c r="C717" s="26"/>
      <c r="D717" s="41" t="s">
        <v>943</v>
      </c>
      <c r="E717" s="40" t="s">
        <v>101</v>
      </c>
    </row>
    <row r="718" spans="2:5" x14ac:dyDescent="0.2">
      <c r="B718" s="26" t="s">
        <v>944</v>
      </c>
      <c r="C718" s="26"/>
      <c r="D718" s="41" t="s">
        <v>945</v>
      </c>
      <c r="E718" s="40" t="s">
        <v>101</v>
      </c>
    </row>
    <row r="719" spans="2:5" x14ac:dyDescent="0.2">
      <c r="B719" s="56" t="s">
        <v>946</v>
      </c>
      <c r="C719" s="56"/>
      <c r="D719" s="31"/>
      <c r="E719" s="32"/>
    </row>
    <row r="720" spans="2:5" x14ac:dyDescent="0.2">
      <c r="B720" s="57" t="s">
        <v>947</v>
      </c>
      <c r="C720" s="57"/>
      <c r="D720" s="28"/>
      <c r="E720" s="29" t="s">
        <v>112</v>
      </c>
    </row>
    <row r="721" spans="2:5" x14ac:dyDescent="0.2">
      <c r="B721" s="58" t="s">
        <v>948</v>
      </c>
      <c r="C721" s="58"/>
      <c r="D721" s="28"/>
      <c r="E721" s="29" t="s">
        <v>112</v>
      </c>
    </row>
    <row r="722" spans="2:5" x14ac:dyDescent="0.2">
      <c r="B722" s="58" t="s">
        <v>949</v>
      </c>
      <c r="C722" s="58"/>
      <c r="D722" s="28"/>
      <c r="E722" s="29" t="s">
        <v>112</v>
      </c>
    </row>
    <row r="723" spans="2:5" x14ac:dyDescent="0.2">
      <c r="B723" s="58" t="s">
        <v>950</v>
      </c>
      <c r="C723" s="58"/>
      <c r="D723" s="28"/>
      <c r="E723" s="29" t="s">
        <v>112</v>
      </c>
    </row>
    <row r="724" spans="2:5" x14ac:dyDescent="0.2">
      <c r="B724" s="57" t="s">
        <v>951</v>
      </c>
      <c r="C724" s="57"/>
      <c r="D724" s="28"/>
      <c r="E724" s="29" t="s">
        <v>112</v>
      </c>
    </row>
    <row r="725" spans="2:5" x14ac:dyDescent="0.2">
      <c r="B725" s="33" t="s">
        <v>952</v>
      </c>
      <c r="C725" s="33"/>
      <c r="D725" s="35"/>
      <c r="E725" s="33"/>
    </row>
    <row r="726" spans="2:5" x14ac:dyDescent="0.2">
      <c r="B726" s="30" t="s">
        <v>953</v>
      </c>
      <c r="C726" s="30"/>
      <c r="D726" s="31"/>
      <c r="E726" s="32"/>
    </row>
    <row r="727" spans="2:5" x14ac:dyDescent="0.2">
      <c r="B727" s="26" t="s">
        <v>954</v>
      </c>
      <c r="C727" s="26"/>
      <c r="D727" s="41" t="s">
        <v>372</v>
      </c>
      <c r="E727" s="40" t="s">
        <v>101</v>
      </c>
    </row>
    <row r="728" spans="2:5" x14ac:dyDescent="0.2">
      <c r="B728" s="33" t="s">
        <v>955</v>
      </c>
      <c r="C728" s="33"/>
      <c r="D728" s="35"/>
      <c r="E728" s="33"/>
    </row>
    <row r="729" spans="2:5" x14ac:dyDescent="0.2">
      <c r="B729" s="30" t="s">
        <v>956</v>
      </c>
      <c r="C729" s="30"/>
      <c r="D729" s="31"/>
      <c r="E729" s="32"/>
    </row>
    <row r="730" spans="2:5" x14ac:dyDescent="0.2">
      <c r="B730" s="26" t="s">
        <v>957</v>
      </c>
      <c r="C730" s="26"/>
      <c r="D730" s="24" t="s">
        <v>958</v>
      </c>
      <c r="E730" s="29" t="s">
        <v>112</v>
      </c>
    </row>
    <row r="731" spans="2:5" x14ac:dyDescent="0.2">
      <c r="B731" s="26" t="s">
        <v>959</v>
      </c>
      <c r="C731" s="26"/>
      <c r="D731" s="24" t="s">
        <v>960</v>
      </c>
      <c r="E731" s="29" t="s">
        <v>112</v>
      </c>
    </row>
    <row r="732" spans="2:5" x14ac:dyDescent="0.2">
      <c r="B732" s="26" t="s">
        <v>961</v>
      </c>
      <c r="C732" s="26"/>
      <c r="D732" s="24" t="s">
        <v>962</v>
      </c>
      <c r="E732" s="40" t="s">
        <v>104</v>
      </c>
    </row>
    <row r="733" spans="2:5" x14ac:dyDescent="0.2">
      <c r="B733" s="26" t="s">
        <v>963</v>
      </c>
      <c r="C733" s="26"/>
      <c r="D733" s="24" t="s">
        <v>964</v>
      </c>
      <c r="E733" s="40" t="s">
        <v>104</v>
      </c>
    </row>
    <row r="734" spans="2:5" x14ac:dyDescent="0.2">
      <c r="B734" s="26" t="s">
        <v>965</v>
      </c>
      <c r="C734" s="26"/>
      <c r="D734" s="24" t="s">
        <v>966</v>
      </c>
      <c r="E734" s="40" t="s">
        <v>104</v>
      </c>
    </row>
    <row r="735" spans="2:5" x14ac:dyDescent="0.2">
      <c r="B735" s="26" t="s">
        <v>967</v>
      </c>
      <c r="C735" s="26"/>
      <c r="D735" s="24" t="s">
        <v>968</v>
      </c>
      <c r="E735" s="40" t="s">
        <v>104</v>
      </c>
    </row>
    <row r="736" spans="2:5" x14ac:dyDescent="0.2">
      <c r="B736" s="26" t="s">
        <v>969</v>
      </c>
      <c r="C736" s="26"/>
      <c r="D736" s="24" t="s">
        <v>970</v>
      </c>
      <c r="E736" s="40" t="s">
        <v>104</v>
      </c>
    </row>
    <row r="737" spans="2:5" x14ac:dyDescent="0.2">
      <c r="B737" s="26" t="s">
        <v>971</v>
      </c>
      <c r="C737" s="26"/>
      <c r="D737" s="24" t="s">
        <v>972</v>
      </c>
      <c r="E737" s="40" t="s">
        <v>104</v>
      </c>
    </row>
    <row r="738" spans="2:5" x14ac:dyDescent="0.2">
      <c r="B738" s="26" t="s">
        <v>973</v>
      </c>
      <c r="C738" s="26"/>
      <c r="D738" s="24" t="s">
        <v>974</v>
      </c>
      <c r="E738" s="40" t="s">
        <v>104</v>
      </c>
    </row>
    <row r="739" spans="2:5" x14ac:dyDescent="0.2">
      <c r="B739" s="26" t="s">
        <v>975</v>
      </c>
      <c r="C739" s="26"/>
      <c r="D739" s="28" t="s">
        <v>976</v>
      </c>
      <c r="E739" s="40" t="s">
        <v>101</v>
      </c>
    </row>
    <row r="740" spans="2:5" x14ac:dyDescent="0.2">
      <c r="B740" s="26" t="s">
        <v>977</v>
      </c>
      <c r="C740" s="26"/>
      <c r="D740" s="28" t="s">
        <v>978</v>
      </c>
      <c r="E740" s="40" t="s">
        <v>101</v>
      </c>
    </row>
    <row r="741" spans="2:5" x14ac:dyDescent="0.2">
      <c r="B741" s="26" t="s">
        <v>979</v>
      </c>
      <c r="C741" s="26"/>
      <c r="D741" s="28" t="s">
        <v>980</v>
      </c>
      <c r="E741" s="40" t="s">
        <v>101</v>
      </c>
    </row>
    <row r="742" spans="2:5" x14ac:dyDescent="0.2">
      <c r="B742" s="26" t="s">
        <v>981</v>
      </c>
      <c r="C742" s="26"/>
      <c r="D742" s="28" t="s">
        <v>982</v>
      </c>
      <c r="E742" s="40" t="s">
        <v>101</v>
      </c>
    </row>
    <row r="743" spans="2:5" x14ac:dyDescent="0.2">
      <c r="B743" s="26" t="s">
        <v>983</v>
      </c>
      <c r="C743" s="26"/>
      <c r="D743" s="28" t="s">
        <v>984</v>
      </c>
      <c r="E743" s="40" t="s">
        <v>101</v>
      </c>
    </row>
    <row r="744" spans="2:5" x14ac:dyDescent="0.2">
      <c r="B744" s="26" t="s">
        <v>985</v>
      </c>
      <c r="C744" s="26"/>
      <c r="D744" s="28" t="s">
        <v>986</v>
      </c>
      <c r="E744" s="40" t="s">
        <v>101</v>
      </c>
    </row>
    <row r="745" spans="2:5" x14ac:dyDescent="0.2">
      <c r="B745" s="26" t="s">
        <v>987</v>
      </c>
      <c r="C745" s="26"/>
      <c r="D745" s="28" t="s">
        <v>988</v>
      </c>
      <c r="E745" s="40" t="s">
        <v>101</v>
      </c>
    </row>
    <row r="746" spans="2:5" x14ac:dyDescent="0.2">
      <c r="B746" s="26" t="s">
        <v>989</v>
      </c>
      <c r="C746" s="26"/>
      <c r="D746" s="28" t="s">
        <v>990</v>
      </c>
      <c r="E746" s="40" t="s">
        <v>101</v>
      </c>
    </row>
    <row r="747" spans="2:5" x14ac:dyDescent="0.2">
      <c r="B747" s="26" t="s">
        <v>991</v>
      </c>
      <c r="C747" s="26"/>
      <c r="D747" s="28" t="s">
        <v>992</v>
      </c>
      <c r="E747" s="40" t="s">
        <v>101</v>
      </c>
    </row>
    <row r="748" spans="2:5" x14ac:dyDescent="0.2">
      <c r="B748" s="26" t="s">
        <v>993</v>
      </c>
      <c r="C748" s="26"/>
      <c r="D748" s="28" t="s">
        <v>994</v>
      </c>
      <c r="E748" s="40" t="s">
        <v>101</v>
      </c>
    </row>
    <row r="749" spans="2:5" x14ac:dyDescent="0.2">
      <c r="B749" s="26" t="s">
        <v>995</v>
      </c>
      <c r="C749" s="26"/>
      <c r="D749" s="28" t="s">
        <v>996</v>
      </c>
      <c r="E749" s="40" t="s">
        <v>101</v>
      </c>
    </row>
    <row r="750" spans="2:5" x14ac:dyDescent="0.2">
      <c r="B750" s="26" t="s">
        <v>997</v>
      </c>
      <c r="C750" s="26"/>
      <c r="D750" s="28" t="s">
        <v>998</v>
      </c>
      <c r="E750" s="40" t="s">
        <v>101</v>
      </c>
    </row>
    <row r="751" spans="2:5" x14ac:dyDescent="0.2">
      <c r="B751" s="26" t="s">
        <v>999</v>
      </c>
      <c r="C751" s="26"/>
      <c r="D751" s="28" t="s">
        <v>1000</v>
      </c>
      <c r="E751" s="40" t="s">
        <v>101</v>
      </c>
    </row>
    <row r="752" spans="2:5" x14ac:dyDescent="0.2">
      <c r="B752" s="26" t="s">
        <v>1001</v>
      </c>
      <c r="C752" s="26"/>
      <c r="D752" s="28" t="s">
        <v>1002</v>
      </c>
      <c r="E752" s="40" t="s">
        <v>101</v>
      </c>
    </row>
    <row r="753" spans="2:5" x14ac:dyDescent="0.2">
      <c r="B753" s="33" t="s">
        <v>1003</v>
      </c>
      <c r="C753" s="33"/>
      <c r="D753" s="35"/>
      <c r="E753" s="33"/>
    </row>
    <row r="754" spans="2:5" x14ac:dyDescent="0.2">
      <c r="B754" s="33" t="s">
        <v>1004</v>
      </c>
      <c r="C754" s="33"/>
      <c r="D754" s="35"/>
      <c r="E754" s="33"/>
    </row>
    <row r="755" spans="2:5" x14ac:dyDescent="0.2">
      <c r="B755" s="30" t="s">
        <v>1005</v>
      </c>
      <c r="C755" s="30"/>
      <c r="D755" s="31"/>
      <c r="E755" s="32"/>
    </row>
    <row r="756" spans="2:5" x14ac:dyDescent="0.2">
      <c r="B756" s="36" t="s">
        <v>1006</v>
      </c>
      <c r="C756" s="36"/>
      <c r="D756" s="54"/>
      <c r="E756" s="29" t="s">
        <v>112</v>
      </c>
    </row>
    <row r="757" spans="2:5" x14ac:dyDescent="0.2">
      <c r="B757" s="36" t="s">
        <v>1007</v>
      </c>
      <c r="C757" s="36"/>
      <c r="D757" s="54"/>
      <c r="E757" s="40" t="s">
        <v>104</v>
      </c>
    </row>
    <row r="758" spans="2:5" x14ac:dyDescent="0.2">
      <c r="B758" s="36" t="s">
        <v>1008</v>
      </c>
      <c r="C758" s="36"/>
      <c r="D758" s="54"/>
      <c r="E758" s="40" t="s">
        <v>104</v>
      </c>
    </row>
    <row r="759" spans="2:5" x14ac:dyDescent="0.2">
      <c r="B759" s="36" t="s">
        <v>1009</v>
      </c>
      <c r="C759" s="36"/>
      <c r="D759" s="25" t="s">
        <v>1010</v>
      </c>
      <c r="E759" s="40" t="s">
        <v>104</v>
      </c>
    </row>
    <row r="760" spans="2:5" x14ac:dyDescent="0.2">
      <c r="B760" s="36" t="s">
        <v>1011</v>
      </c>
      <c r="C760" s="36"/>
      <c r="D760" s="54"/>
      <c r="E760" s="40" t="s">
        <v>101</v>
      </c>
    </row>
    <row r="761" spans="2:5" x14ac:dyDescent="0.2">
      <c r="B761" s="36" t="s">
        <v>1012</v>
      </c>
      <c r="C761" s="36"/>
      <c r="D761" s="54"/>
      <c r="E761" s="40" t="s">
        <v>101</v>
      </c>
    </row>
    <row r="762" spans="2:5" x14ac:dyDescent="0.2">
      <c r="B762" s="36" t="s">
        <v>1013</v>
      </c>
      <c r="C762" s="36"/>
      <c r="D762" s="25" t="s">
        <v>1014</v>
      </c>
      <c r="E762" s="40" t="s">
        <v>101</v>
      </c>
    </row>
    <row r="763" spans="2:5" x14ac:dyDescent="0.2">
      <c r="B763" s="36" t="s">
        <v>1015</v>
      </c>
      <c r="C763" s="36"/>
      <c r="D763" s="54"/>
      <c r="E763" s="40" t="s">
        <v>101</v>
      </c>
    </row>
    <row r="764" spans="2:5" x14ac:dyDescent="0.2">
      <c r="B764" s="36" t="s">
        <v>1016</v>
      </c>
      <c r="C764" s="36"/>
      <c r="D764" s="54"/>
      <c r="E764" s="40" t="s">
        <v>101</v>
      </c>
    </row>
    <row r="765" spans="2:5" x14ac:dyDescent="0.2">
      <c r="B765" s="36" t="s">
        <v>1017</v>
      </c>
      <c r="C765" s="36"/>
      <c r="D765" s="25" t="s">
        <v>1018</v>
      </c>
      <c r="E765" s="40" t="s">
        <v>101</v>
      </c>
    </row>
    <row r="766" spans="2:5" x14ac:dyDescent="0.2">
      <c r="B766" s="36" t="s">
        <v>1019</v>
      </c>
      <c r="C766" s="36"/>
      <c r="D766" s="54"/>
      <c r="E766" s="40" t="s">
        <v>101</v>
      </c>
    </row>
    <row r="767" spans="2:5" x14ac:dyDescent="0.2">
      <c r="B767" s="33" t="s">
        <v>1020</v>
      </c>
      <c r="C767" s="33"/>
      <c r="D767" s="35"/>
      <c r="E767" s="33"/>
    </row>
    <row r="768" spans="2:5" x14ac:dyDescent="0.2">
      <c r="B768" s="30" t="s">
        <v>1021</v>
      </c>
      <c r="C768" s="30"/>
      <c r="D768" s="31"/>
      <c r="E768" s="32"/>
    </row>
    <row r="769" spans="2:5" x14ac:dyDescent="0.2">
      <c r="B769" s="26" t="s">
        <v>1022</v>
      </c>
      <c r="C769" s="26"/>
      <c r="D769" s="24" t="s">
        <v>1023</v>
      </c>
      <c r="E769" s="40" t="s">
        <v>104</v>
      </c>
    </row>
    <row r="770" spans="2:5" x14ac:dyDescent="0.2">
      <c r="B770" s="26" t="s">
        <v>1024</v>
      </c>
      <c r="C770" s="26"/>
      <c r="D770" s="24" t="s">
        <v>1025</v>
      </c>
      <c r="E770" s="40" t="s">
        <v>104</v>
      </c>
    </row>
    <row r="771" spans="2:5" x14ac:dyDescent="0.2">
      <c r="B771" s="26" t="s">
        <v>1026</v>
      </c>
      <c r="C771" s="26"/>
      <c r="D771" s="24" t="s">
        <v>1027</v>
      </c>
      <c r="E771" s="40" t="s">
        <v>104</v>
      </c>
    </row>
    <row r="772" spans="2:5" x14ac:dyDescent="0.2">
      <c r="B772" s="26" t="s">
        <v>1028</v>
      </c>
      <c r="C772" s="26"/>
      <c r="D772" s="24" t="s">
        <v>1029</v>
      </c>
      <c r="E772" s="40" t="s">
        <v>101</v>
      </c>
    </row>
    <row r="773" spans="2:5" x14ac:dyDescent="0.2">
      <c r="B773" s="26" t="s">
        <v>1030</v>
      </c>
      <c r="C773" s="26"/>
      <c r="D773" s="24" t="s">
        <v>1031</v>
      </c>
      <c r="E773" s="40" t="s">
        <v>101</v>
      </c>
    </row>
    <row r="774" spans="2:5" x14ac:dyDescent="0.2">
      <c r="B774" s="30" t="s">
        <v>1032</v>
      </c>
      <c r="C774" s="30"/>
      <c r="D774" s="31"/>
      <c r="E774" s="32"/>
    </row>
    <row r="775" spans="2:5" x14ac:dyDescent="0.2">
      <c r="B775" s="26" t="s">
        <v>1033</v>
      </c>
      <c r="C775" s="26"/>
      <c r="D775" s="24" t="s">
        <v>1034</v>
      </c>
      <c r="E775" s="40" t="s">
        <v>104</v>
      </c>
    </row>
    <row r="776" spans="2:5" x14ac:dyDescent="0.2">
      <c r="B776" s="26" t="s">
        <v>1035</v>
      </c>
      <c r="C776" s="26"/>
      <c r="D776" s="24" t="s">
        <v>1036</v>
      </c>
      <c r="E776" s="40" t="s">
        <v>101</v>
      </c>
    </row>
    <row r="777" spans="2:5" x14ac:dyDescent="0.2">
      <c r="B777" s="33" t="s">
        <v>1037</v>
      </c>
      <c r="C777" s="33"/>
      <c r="D777" s="35"/>
      <c r="E777" s="33"/>
    </row>
    <row r="778" spans="2:5" x14ac:dyDescent="0.2">
      <c r="B778" s="30" t="s">
        <v>1038</v>
      </c>
      <c r="C778" s="30"/>
      <c r="D778" s="31"/>
      <c r="E778" s="32"/>
    </row>
    <row r="779" spans="2:5" x14ac:dyDescent="0.2">
      <c r="B779" s="26" t="s">
        <v>1039</v>
      </c>
      <c r="C779" s="26"/>
      <c r="D779" s="24" t="s">
        <v>1040</v>
      </c>
      <c r="E779" s="29" t="s">
        <v>112</v>
      </c>
    </row>
    <row r="780" spans="2:5" x14ac:dyDescent="0.2">
      <c r="B780" s="33" t="s">
        <v>1041</v>
      </c>
      <c r="C780" s="33"/>
      <c r="D780" s="35"/>
      <c r="E780" s="33"/>
    </row>
    <row r="781" spans="2:5" x14ac:dyDescent="0.2">
      <c r="B781" s="30" t="s">
        <v>1042</v>
      </c>
      <c r="C781" s="30"/>
      <c r="D781" s="31"/>
      <c r="E781" s="32"/>
    </row>
    <row r="782" spans="2:5" x14ac:dyDescent="0.2">
      <c r="B782" s="26" t="s">
        <v>1043</v>
      </c>
      <c r="C782" s="26"/>
      <c r="D782" s="24" t="s">
        <v>1044</v>
      </c>
      <c r="E782" s="40" t="s">
        <v>101</v>
      </c>
    </row>
    <row r="783" spans="2:5" x14ac:dyDescent="0.2">
      <c r="B783" s="33" t="s">
        <v>1045</v>
      </c>
      <c r="C783" s="33"/>
      <c r="D783" s="35"/>
      <c r="E783" s="33"/>
    </row>
    <row r="784" spans="2:5" x14ac:dyDescent="0.2">
      <c r="B784" s="30" t="s">
        <v>1046</v>
      </c>
      <c r="C784" s="30"/>
      <c r="D784" s="31"/>
      <c r="E784" s="32"/>
    </row>
    <row r="785" spans="2:5" x14ac:dyDescent="0.2">
      <c r="B785" s="36" t="s">
        <v>1047</v>
      </c>
      <c r="C785" s="36"/>
      <c r="D785" s="54"/>
      <c r="E785" s="29" t="s">
        <v>112</v>
      </c>
    </row>
    <row r="786" spans="2:5" x14ac:dyDescent="0.2">
      <c r="B786" s="36" t="s">
        <v>1048</v>
      </c>
      <c r="C786" s="36"/>
      <c r="D786" s="54"/>
      <c r="E786" s="29" t="s">
        <v>112</v>
      </c>
    </row>
    <row r="787" spans="2:5" x14ac:dyDescent="0.2">
      <c r="B787" s="36" t="s">
        <v>1049</v>
      </c>
      <c r="C787" s="36"/>
      <c r="D787" s="54"/>
      <c r="E787" s="29" t="s">
        <v>112</v>
      </c>
    </row>
    <row r="788" spans="2:5" x14ac:dyDescent="0.2">
      <c r="B788" s="36" t="s">
        <v>1050</v>
      </c>
      <c r="C788" s="36"/>
      <c r="D788" s="54"/>
      <c r="E788" s="29" t="s">
        <v>112</v>
      </c>
    </row>
    <row r="789" spans="2:5" x14ac:dyDescent="0.2">
      <c r="B789" s="36" t="s">
        <v>1051</v>
      </c>
      <c r="C789" s="36"/>
      <c r="D789" s="54"/>
      <c r="E789" s="29" t="s">
        <v>112</v>
      </c>
    </row>
    <row r="790" spans="2:5" x14ac:dyDescent="0.2">
      <c r="B790" s="36" t="s">
        <v>1052</v>
      </c>
      <c r="C790" s="36"/>
      <c r="D790" s="25" t="s">
        <v>1053</v>
      </c>
      <c r="E790" s="29" t="s">
        <v>112</v>
      </c>
    </row>
    <row r="791" spans="2:5" x14ac:dyDescent="0.2">
      <c r="B791" s="36" t="s">
        <v>1054</v>
      </c>
      <c r="C791" s="36"/>
      <c r="D791" s="54"/>
      <c r="E791" s="29" t="s">
        <v>112</v>
      </c>
    </row>
    <row r="792" spans="2:5" x14ac:dyDescent="0.2">
      <c r="B792" s="36" t="s">
        <v>1055</v>
      </c>
      <c r="C792" s="36"/>
      <c r="D792" s="54"/>
      <c r="E792" s="29" t="s">
        <v>112</v>
      </c>
    </row>
    <row r="793" spans="2:5" x14ac:dyDescent="0.2">
      <c r="B793" s="36" t="s">
        <v>1056</v>
      </c>
      <c r="C793" s="36"/>
      <c r="D793" s="25" t="s">
        <v>1057</v>
      </c>
      <c r="E793" s="40" t="s">
        <v>104</v>
      </c>
    </row>
    <row r="794" spans="2:5" x14ac:dyDescent="0.2">
      <c r="B794" s="36" t="s">
        <v>1058</v>
      </c>
      <c r="C794" s="36"/>
      <c r="D794" s="54"/>
      <c r="E794" s="40" t="s">
        <v>104</v>
      </c>
    </row>
    <row r="795" spans="2:5" x14ac:dyDescent="0.2">
      <c r="B795" s="36" t="s">
        <v>1059</v>
      </c>
      <c r="C795" s="36"/>
      <c r="D795" s="25" t="s">
        <v>1060</v>
      </c>
      <c r="E795" s="40" t="s">
        <v>104</v>
      </c>
    </row>
    <row r="796" spans="2:5" x14ac:dyDescent="0.2">
      <c r="B796" s="36" t="s">
        <v>1061</v>
      </c>
      <c r="C796" s="36"/>
      <c r="D796" s="54"/>
      <c r="E796" s="40" t="s">
        <v>104</v>
      </c>
    </row>
    <row r="797" spans="2:5" x14ac:dyDescent="0.2">
      <c r="B797" s="36" t="s">
        <v>1062</v>
      </c>
      <c r="C797" s="36"/>
      <c r="D797" s="54"/>
      <c r="E797" s="40" t="s">
        <v>104</v>
      </c>
    </row>
    <row r="798" spans="2:5" x14ac:dyDescent="0.2">
      <c r="B798" s="36" t="s">
        <v>1063</v>
      </c>
      <c r="C798" s="36"/>
      <c r="D798" s="54"/>
      <c r="E798" s="40" t="s">
        <v>104</v>
      </c>
    </row>
    <row r="799" spans="2:5" x14ac:dyDescent="0.2">
      <c r="B799" s="36" t="s">
        <v>1064</v>
      </c>
      <c r="C799" s="36"/>
      <c r="D799" s="25" t="s">
        <v>1065</v>
      </c>
      <c r="E799" s="40" t="s">
        <v>104</v>
      </c>
    </row>
    <row r="800" spans="2:5" x14ac:dyDescent="0.2">
      <c r="B800" s="36" t="s">
        <v>1066</v>
      </c>
      <c r="C800" s="36"/>
      <c r="D800" s="54"/>
      <c r="E800" s="40" t="s">
        <v>104</v>
      </c>
    </row>
    <row r="801" spans="2:5" x14ac:dyDescent="0.2">
      <c r="B801" s="36" t="s">
        <v>1067</v>
      </c>
      <c r="C801" s="36"/>
      <c r="D801" s="25" t="s">
        <v>1065</v>
      </c>
      <c r="E801" s="40" t="s">
        <v>104</v>
      </c>
    </row>
    <row r="802" spans="2:5" x14ac:dyDescent="0.2">
      <c r="B802" s="36" t="s">
        <v>1068</v>
      </c>
      <c r="C802" s="36"/>
      <c r="D802" s="54"/>
      <c r="E802" s="40" t="s">
        <v>104</v>
      </c>
    </row>
    <row r="803" spans="2:5" x14ac:dyDescent="0.2">
      <c r="B803" s="36" t="s">
        <v>1069</v>
      </c>
      <c r="C803" s="36"/>
      <c r="D803" s="54"/>
      <c r="E803" s="40" t="s">
        <v>104</v>
      </c>
    </row>
    <row r="804" spans="2:5" x14ac:dyDescent="0.2">
      <c r="B804" s="36" t="s">
        <v>1070</v>
      </c>
      <c r="C804" s="36"/>
      <c r="D804" s="54"/>
      <c r="E804" s="40" t="s">
        <v>104</v>
      </c>
    </row>
    <row r="805" spans="2:5" x14ac:dyDescent="0.2">
      <c r="B805" s="36" t="s">
        <v>1071</v>
      </c>
      <c r="C805" s="36"/>
      <c r="D805" s="54"/>
      <c r="E805" s="40" t="s">
        <v>104</v>
      </c>
    </row>
    <row r="806" spans="2:5" x14ac:dyDescent="0.2">
      <c r="B806" s="36" t="s">
        <v>1072</v>
      </c>
      <c r="C806" s="36"/>
      <c r="D806" s="25" t="s">
        <v>1073</v>
      </c>
      <c r="E806" s="40" t="s">
        <v>104</v>
      </c>
    </row>
    <row r="807" spans="2:5" x14ac:dyDescent="0.2">
      <c r="B807" s="36" t="s">
        <v>1074</v>
      </c>
      <c r="C807" s="36"/>
      <c r="D807" s="54"/>
      <c r="E807" s="40" t="s">
        <v>101</v>
      </c>
    </row>
    <row r="808" spans="2:5" x14ac:dyDescent="0.2">
      <c r="B808" s="36" t="s">
        <v>1075</v>
      </c>
      <c r="C808" s="36"/>
      <c r="D808" s="54"/>
      <c r="E808" s="40" t="s">
        <v>101</v>
      </c>
    </row>
    <row r="809" spans="2:5" x14ac:dyDescent="0.2">
      <c r="B809" s="36" t="s">
        <v>1076</v>
      </c>
      <c r="C809" s="36"/>
      <c r="D809" s="54"/>
      <c r="E809" s="40" t="s">
        <v>101</v>
      </c>
    </row>
    <row r="810" spans="2:5" x14ac:dyDescent="0.2">
      <c r="B810" s="36" t="s">
        <v>1077</v>
      </c>
      <c r="C810" s="36"/>
      <c r="D810" s="54"/>
      <c r="E810" s="40" t="s">
        <v>101</v>
      </c>
    </row>
    <row r="811" spans="2:5" x14ac:dyDescent="0.2">
      <c r="B811" s="36" t="s">
        <v>1078</v>
      </c>
      <c r="C811" s="36"/>
      <c r="D811" s="54"/>
      <c r="E811" s="40" t="s">
        <v>101</v>
      </c>
    </row>
    <row r="812" spans="2:5" x14ac:dyDescent="0.2">
      <c r="B812" s="36" t="s">
        <v>1079</v>
      </c>
      <c r="C812" s="36"/>
      <c r="D812" s="54"/>
      <c r="E812" s="40" t="s">
        <v>101</v>
      </c>
    </row>
    <row r="813" spans="2:5" x14ac:dyDescent="0.2">
      <c r="B813" s="36" t="s">
        <v>1080</v>
      </c>
      <c r="C813" s="36"/>
      <c r="D813" s="54"/>
      <c r="E813" s="40" t="s">
        <v>101</v>
      </c>
    </row>
    <row r="814" spans="2:5" x14ac:dyDescent="0.2">
      <c r="B814" s="36" t="s">
        <v>1081</v>
      </c>
      <c r="C814" s="36"/>
      <c r="D814" s="54"/>
      <c r="E814" s="40" t="s">
        <v>101</v>
      </c>
    </row>
    <row r="815" spans="2:5" x14ac:dyDescent="0.2">
      <c r="B815" s="36" t="s">
        <v>1082</v>
      </c>
      <c r="C815" s="36"/>
      <c r="D815" s="54"/>
      <c r="E815" s="40" t="s">
        <v>101</v>
      </c>
    </row>
    <row r="816" spans="2:5" x14ac:dyDescent="0.2">
      <c r="B816" s="36" t="s">
        <v>1083</v>
      </c>
      <c r="C816" s="36"/>
      <c r="D816" s="54"/>
      <c r="E816" s="40" t="s">
        <v>101</v>
      </c>
    </row>
    <row r="817" spans="2:5" x14ac:dyDescent="0.2">
      <c r="B817" s="36" t="s">
        <v>1084</v>
      </c>
      <c r="C817" s="36"/>
      <c r="D817" s="54"/>
      <c r="E817" s="40" t="s">
        <v>101</v>
      </c>
    </row>
    <row r="818" spans="2:5" x14ac:dyDescent="0.2">
      <c r="B818" s="36" t="s">
        <v>1085</v>
      </c>
      <c r="C818" s="36"/>
      <c r="D818" s="25" t="s">
        <v>1086</v>
      </c>
      <c r="E818" s="40" t="s">
        <v>101</v>
      </c>
    </row>
    <row r="819" spans="2:5" x14ac:dyDescent="0.2">
      <c r="B819" s="33" t="s">
        <v>1087</v>
      </c>
      <c r="C819" s="33"/>
      <c r="D819" s="35"/>
      <c r="E819" s="33"/>
    </row>
    <row r="820" spans="2:5" x14ac:dyDescent="0.2">
      <c r="B820" s="30" t="s">
        <v>1088</v>
      </c>
      <c r="C820" s="30"/>
      <c r="D820" s="31"/>
      <c r="E820" s="32"/>
    </row>
    <row r="821" spans="2:5" x14ac:dyDescent="0.2">
      <c r="B821" s="26" t="s">
        <v>1089</v>
      </c>
      <c r="C821" s="26"/>
      <c r="D821" s="24" t="s">
        <v>1090</v>
      </c>
      <c r="E821" s="29" t="s">
        <v>112</v>
      </c>
    </row>
    <row r="822" spans="2:5" x14ac:dyDescent="0.2">
      <c r="B822" s="26" t="s">
        <v>1091</v>
      </c>
      <c r="C822" s="26"/>
      <c r="D822" s="24" t="s">
        <v>1092</v>
      </c>
      <c r="E822" s="40" t="s">
        <v>104</v>
      </c>
    </row>
    <row r="823" spans="2:5" x14ac:dyDescent="0.2">
      <c r="B823" s="30" t="s">
        <v>1093</v>
      </c>
      <c r="C823" s="30"/>
      <c r="D823" s="31"/>
      <c r="E823" s="32"/>
    </row>
    <row r="824" spans="2:5" x14ac:dyDescent="0.2">
      <c r="B824" s="26" t="s">
        <v>1094</v>
      </c>
      <c r="C824" s="26"/>
      <c r="D824" s="59" t="s">
        <v>1095</v>
      </c>
      <c r="E824" s="29" t="s">
        <v>112</v>
      </c>
    </row>
    <row r="825" spans="2:5" x14ac:dyDescent="0.2">
      <c r="B825" s="26" t="s">
        <v>1096</v>
      </c>
      <c r="C825" s="26"/>
      <c r="D825" s="59" t="s">
        <v>1097</v>
      </c>
      <c r="E825" s="40" t="s">
        <v>104</v>
      </c>
    </row>
    <row r="826" spans="2:5" x14ac:dyDescent="0.2">
      <c r="B826" s="33" t="s">
        <v>1098</v>
      </c>
      <c r="C826" s="33"/>
      <c r="D826" s="35"/>
      <c r="E826" s="33"/>
    </row>
    <row r="827" spans="2:5" x14ac:dyDescent="0.2">
      <c r="B827" s="33" t="s">
        <v>1099</v>
      </c>
      <c r="C827" s="33"/>
      <c r="D827" s="35"/>
      <c r="E827" s="33"/>
    </row>
    <row r="828" spans="2:5" x14ac:dyDescent="0.2">
      <c r="B828" s="30" t="s">
        <v>1100</v>
      </c>
      <c r="C828" s="30"/>
      <c r="D828" s="31"/>
      <c r="E828" s="32"/>
    </row>
    <row r="829" spans="2:5" x14ac:dyDescent="0.2">
      <c r="B829" s="26" t="s">
        <v>1101</v>
      </c>
      <c r="C829" s="26"/>
      <c r="D829" s="24" t="s">
        <v>1102</v>
      </c>
      <c r="E829" s="29" t="s">
        <v>112</v>
      </c>
    </row>
    <row r="830" spans="2:5" x14ac:dyDescent="0.2">
      <c r="B830" s="26" t="s">
        <v>1103</v>
      </c>
      <c r="C830" s="26"/>
      <c r="D830" s="24" t="s">
        <v>1104</v>
      </c>
      <c r="E830" s="29" t="s">
        <v>112</v>
      </c>
    </row>
    <row r="831" spans="2:5" x14ac:dyDescent="0.2">
      <c r="B831" s="26" t="s">
        <v>1105</v>
      </c>
      <c r="C831" s="26"/>
      <c r="D831" s="24" t="s">
        <v>1106</v>
      </c>
      <c r="E831" s="29" t="s">
        <v>112</v>
      </c>
    </row>
    <row r="832" spans="2:5" x14ac:dyDescent="0.2">
      <c r="B832" s="26" t="s">
        <v>1107</v>
      </c>
      <c r="C832" s="26"/>
      <c r="D832" s="24" t="s">
        <v>1108</v>
      </c>
      <c r="E832" s="29" t="s">
        <v>112</v>
      </c>
    </row>
    <row r="833" spans="2:5" x14ac:dyDescent="0.2">
      <c r="B833" s="26" t="s">
        <v>1109</v>
      </c>
      <c r="C833" s="26"/>
      <c r="D833" s="24" t="s">
        <v>1110</v>
      </c>
      <c r="E833" s="29" t="s">
        <v>112</v>
      </c>
    </row>
    <row r="834" spans="2:5" x14ac:dyDescent="0.2">
      <c r="B834" s="26" t="s">
        <v>1111</v>
      </c>
      <c r="C834" s="26"/>
      <c r="D834" s="24" t="s">
        <v>1112</v>
      </c>
      <c r="E834" s="29" t="s">
        <v>112</v>
      </c>
    </row>
    <row r="835" spans="2:5" x14ac:dyDescent="0.2">
      <c r="B835" s="26" t="s">
        <v>1113</v>
      </c>
      <c r="C835" s="26"/>
      <c r="D835" s="24" t="s">
        <v>1114</v>
      </c>
      <c r="E835" s="29" t="s">
        <v>112</v>
      </c>
    </row>
    <row r="836" spans="2:5" x14ac:dyDescent="0.2">
      <c r="B836" s="26" t="s">
        <v>1115</v>
      </c>
      <c r="C836" s="26"/>
      <c r="D836" s="24" t="s">
        <v>1116</v>
      </c>
      <c r="E836" s="40" t="s">
        <v>104</v>
      </c>
    </row>
    <row r="837" spans="2:5" x14ac:dyDescent="0.2">
      <c r="B837" s="26" t="s">
        <v>1117</v>
      </c>
      <c r="C837" s="26"/>
      <c r="D837" s="24" t="s">
        <v>1118</v>
      </c>
      <c r="E837" s="40" t="s">
        <v>104</v>
      </c>
    </row>
    <row r="838" spans="2:5" x14ac:dyDescent="0.2">
      <c r="B838" s="26" t="s">
        <v>1119</v>
      </c>
      <c r="C838" s="26"/>
      <c r="D838" s="24" t="s">
        <v>1120</v>
      </c>
      <c r="E838" s="40" t="s">
        <v>104</v>
      </c>
    </row>
    <row r="839" spans="2:5" x14ac:dyDescent="0.2">
      <c r="B839" s="26" t="s">
        <v>1121</v>
      </c>
      <c r="C839" s="26"/>
      <c r="D839" s="24" t="s">
        <v>1122</v>
      </c>
      <c r="E839" s="40" t="s">
        <v>104</v>
      </c>
    </row>
    <row r="840" spans="2:5" x14ac:dyDescent="0.2">
      <c r="B840" s="26" t="s">
        <v>1123</v>
      </c>
      <c r="C840" s="26"/>
      <c r="D840" s="24" t="s">
        <v>1124</v>
      </c>
      <c r="E840" s="40" t="s">
        <v>104</v>
      </c>
    </row>
    <row r="841" spans="2:5" x14ac:dyDescent="0.2">
      <c r="B841" s="26" t="s">
        <v>1125</v>
      </c>
      <c r="C841" s="26"/>
      <c r="D841" s="24" t="s">
        <v>1126</v>
      </c>
      <c r="E841" s="40" t="s">
        <v>104</v>
      </c>
    </row>
    <row r="842" spans="2:5" x14ac:dyDescent="0.2">
      <c r="B842" s="26" t="s">
        <v>1127</v>
      </c>
      <c r="C842" s="26"/>
      <c r="D842" s="24" t="s">
        <v>1128</v>
      </c>
      <c r="E842" s="40" t="s">
        <v>104</v>
      </c>
    </row>
    <row r="843" spans="2:5" x14ac:dyDescent="0.2">
      <c r="B843" s="26" t="s">
        <v>1129</v>
      </c>
      <c r="C843" s="26"/>
      <c r="D843" s="24" t="s">
        <v>1130</v>
      </c>
      <c r="E843" s="40" t="s">
        <v>104</v>
      </c>
    </row>
    <row r="844" spans="2:5" x14ac:dyDescent="0.2">
      <c r="B844" s="26" t="s">
        <v>1131</v>
      </c>
      <c r="C844" s="26"/>
      <c r="D844" s="24" t="s">
        <v>1132</v>
      </c>
      <c r="E844" s="40" t="s">
        <v>104</v>
      </c>
    </row>
    <row r="845" spans="2:5" x14ac:dyDescent="0.2">
      <c r="B845" s="26" t="s">
        <v>1133</v>
      </c>
      <c r="C845" s="26"/>
      <c r="D845" s="24" t="s">
        <v>1134</v>
      </c>
      <c r="E845" s="40" t="s">
        <v>104</v>
      </c>
    </row>
    <row r="846" spans="2:5" x14ac:dyDescent="0.2">
      <c r="B846" s="26" t="s">
        <v>1135</v>
      </c>
      <c r="C846" s="26"/>
      <c r="D846" s="24" t="s">
        <v>1136</v>
      </c>
      <c r="E846" s="40" t="s">
        <v>104</v>
      </c>
    </row>
    <row r="847" spans="2:5" x14ac:dyDescent="0.2">
      <c r="B847" s="26" t="s">
        <v>1137</v>
      </c>
      <c r="C847" s="26"/>
      <c r="D847" s="24" t="s">
        <v>1138</v>
      </c>
      <c r="E847" s="40" t="s">
        <v>104</v>
      </c>
    </row>
    <row r="848" spans="2:5" x14ac:dyDescent="0.2">
      <c r="B848" s="26" t="s">
        <v>1139</v>
      </c>
      <c r="C848" s="26"/>
      <c r="D848" s="24" t="s">
        <v>1140</v>
      </c>
      <c r="E848" s="40" t="s">
        <v>104</v>
      </c>
    </row>
    <row r="849" spans="2:5" x14ac:dyDescent="0.2">
      <c r="B849" s="26" t="s">
        <v>1141</v>
      </c>
      <c r="C849" s="26"/>
      <c r="D849" s="24" t="s">
        <v>1142</v>
      </c>
      <c r="E849" s="40" t="s">
        <v>104</v>
      </c>
    </row>
    <row r="850" spans="2:5" x14ac:dyDescent="0.2">
      <c r="B850" s="26" t="s">
        <v>1143</v>
      </c>
      <c r="C850" s="26"/>
      <c r="D850" s="24" t="s">
        <v>1144</v>
      </c>
      <c r="E850" s="40" t="s">
        <v>104</v>
      </c>
    </row>
    <row r="851" spans="2:5" x14ac:dyDescent="0.2">
      <c r="B851" s="26" t="s">
        <v>1145</v>
      </c>
      <c r="C851" s="26"/>
      <c r="D851" s="24" t="s">
        <v>1146</v>
      </c>
      <c r="E851" s="40" t="s">
        <v>104</v>
      </c>
    </row>
    <row r="852" spans="2:5" x14ac:dyDescent="0.2">
      <c r="B852" s="26" t="s">
        <v>1147</v>
      </c>
      <c r="C852" s="26"/>
      <c r="D852" s="24" t="s">
        <v>1148</v>
      </c>
      <c r="E852" s="40" t="s">
        <v>104</v>
      </c>
    </row>
    <row r="853" spans="2:5" x14ac:dyDescent="0.2">
      <c r="B853" s="26" t="s">
        <v>1149</v>
      </c>
      <c r="C853" s="26"/>
      <c r="D853" s="24" t="s">
        <v>1150</v>
      </c>
      <c r="E853" s="40" t="s">
        <v>101</v>
      </c>
    </row>
    <row r="854" spans="2:5" x14ac:dyDescent="0.2">
      <c r="B854" s="26" t="s">
        <v>1151</v>
      </c>
      <c r="C854" s="26"/>
      <c r="D854" s="24" t="s">
        <v>1152</v>
      </c>
      <c r="E854" s="40" t="s">
        <v>101</v>
      </c>
    </row>
    <row r="855" spans="2:5" x14ac:dyDescent="0.2">
      <c r="B855" s="26" t="s">
        <v>1153</v>
      </c>
      <c r="C855" s="26"/>
      <c r="D855" s="24" t="s">
        <v>1154</v>
      </c>
      <c r="E855" s="40" t="s">
        <v>101</v>
      </c>
    </row>
    <row r="856" spans="2:5" x14ac:dyDescent="0.2">
      <c r="B856" s="26" t="s">
        <v>1155</v>
      </c>
      <c r="C856" s="26"/>
      <c r="D856" s="24" t="s">
        <v>1156</v>
      </c>
      <c r="E856" s="40" t="s">
        <v>101</v>
      </c>
    </row>
    <row r="857" spans="2:5" x14ac:dyDescent="0.2">
      <c r="B857" s="26" t="s">
        <v>1157</v>
      </c>
      <c r="C857" s="26"/>
      <c r="D857" s="24" t="s">
        <v>1158</v>
      </c>
      <c r="E857" s="40" t="s">
        <v>101</v>
      </c>
    </row>
    <row r="858" spans="2:5" x14ac:dyDescent="0.2">
      <c r="B858" s="26" t="s">
        <v>1159</v>
      </c>
      <c r="C858" s="26"/>
      <c r="D858" s="24" t="s">
        <v>1160</v>
      </c>
      <c r="E858" s="40" t="s">
        <v>101</v>
      </c>
    </row>
    <row r="859" spans="2:5" x14ac:dyDescent="0.2">
      <c r="B859" s="26" t="s">
        <v>1161</v>
      </c>
      <c r="C859" s="26"/>
      <c r="D859" s="24" t="s">
        <v>1162</v>
      </c>
      <c r="E859" s="40" t="s">
        <v>101</v>
      </c>
    </row>
    <row r="860" spans="2:5" x14ac:dyDescent="0.2">
      <c r="B860" s="26" t="s">
        <v>1163</v>
      </c>
      <c r="C860" s="26"/>
      <c r="D860" s="24" t="s">
        <v>1164</v>
      </c>
      <c r="E860" s="40" t="s">
        <v>101</v>
      </c>
    </row>
    <row r="861" spans="2:5" x14ac:dyDescent="0.2">
      <c r="B861" s="26" t="s">
        <v>1165</v>
      </c>
      <c r="C861" s="26"/>
      <c r="D861" s="24" t="s">
        <v>1166</v>
      </c>
      <c r="E861" s="40" t="s">
        <v>101</v>
      </c>
    </row>
    <row r="862" spans="2:5" x14ac:dyDescent="0.2">
      <c r="B862" s="26" t="s">
        <v>1167</v>
      </c>
      <c r="C862" s="26"/>
      <c r="D862" s="24" t="s">
        <v>1168</v>
      </c>
      <c r="E862" s="40" t="s">
        <v>101</v>
      </c>
    </row>
    <row r="863" spans="2:5" x14ac:dyDescent="0.2">
      <c r="B863" s="26" t="s">
        <v>1169</v>
      </c>
      <c r="C863" s="26"/>
      <c r="D863" s="24" t="s">
        <v>1170</v>
      </c>
      <c r="E863" s="40" t="s">
        <v>101</v>
      </c>
    </row>
    <row r="864" spans="2:5" x14ac:dyDescent="0.2">
      <c r="B864" s="26" t="s">
        <v>1171</v>
      </c>
      <c r="C864" s="26"/>
      <c r="D864" s="24" t="s">
        <v>1172</v>
      </c>
      <c r="E864" s="40" t="s">
        <v>101</v>
      </c>
    </row>
    <row r="865" spans="2:5" x14ac:dyDescent="0.2">
      <c r="B865" s="26" t="s">
        <v>1173</v>
      </c>
      <c r="C865" s="26"/>
      <c r="D865" s="24" t="s">
        <v>1174</v>
      </c>
      <c r="E865" s="40" t="s">
        <v>101</v>
      </c>
    </row>
    <row r="866" spans="2:5" x14ac:dyDescent="0.2">
      <c r="B866" s="33" t="s">
        <v>1175</v>
      </c>
      <c r="C866" s="33"/>
      <c r="D866" s="35"/>
      <c r="E866" s="33"/>
    </row>
    <row r="867" spans="2:5" x14ac:dyDescent="0.2">
      <c r="B867" s="30" t="s">
        <v>1176</v>
      </c>
      <c r="C867" s="30"/>
      <c r="D867" s="31"/>
      <c r="E867" s="32"/>
    </row>
    <row r="868" spans="2:5" x14ac:dyDescent="0.2">
      <c r="B868" s="26" t="s">
        <v>1177</v>
      </c>
      <c r="C868" s="26"/>
      <c r="D868" s="59" t="s">
        <v>1178</v>
      </c>
      <c r="E868" s="40" t="s">
        <v>104</v>
      </c>
    </row>
    <row r="869" spans="2:5" x14ac:dyDescent="0.2">
      <c r="B869" s="33" t="s">
        <v>1179</v>
      </c>
      <c r="C869" s="33"/>
      <c r="D869" s="35"/>
      <c r="E869" s="33"/>
    </row>
    <row r="870" spans="2:5" x14ac:dyDescent="0.2">
      <c r="B870" s="30" t="s">
        <v>1180</v>
      </c>
      <c r="C870" s="30"/>
      <c r="D870" s="31"/>
      <c r="E870" s="32"/>
    </row>
    <row r="871" spans="2:5" x14ac:dyDescent="0.2">
      <c r="B871" s="38" t="s">
        <v>1181</v>
      </c>
      <c r="C871" s="38"/>
      <c r="D871" s="24"/>
      <c r="E871" s="29" t="s">
        <v>112</v>
      </c>
    </row>
    <row r="872" spans="2:5" x14ac:dyDescent="0.2">
      <c r="B872" s="26" t="s">
        <v>1182</v>
      </c>
      <c r="C872" s="26"/>
      <c r="D872" s="24" t="s">
        <v>1183</v>
      </c>
      <c r="E872" s="29" t="s">
        <v>112</v>
      </c>
    </row>
    <row r="873" spans="2:5" x14ac:dyDescent="0.2">
      <c r="B873" s="26" t="s">
        <v>1184</v>
      </c>
      <c r="C873" s="26"/>
      <c r="D873" s="43" t="s">
        <v>1185</v>
      </c>
      <c r="E873" s="29" t="s">
        <v>112</v>
      </c>
    </row>
    <row r="874" spans="2:5" x14ac:dyDescent="0.2">
      <c r="B874" s="26" t="s">
        <v>1186</v>
      </c>
      <c r="C874" s="26"/>
      <c r="D874" s="24"/>
      <c r="E874" s="29" t="s">
        <v>112</v>
      </c>
    </row>
    <row r="875" spans="2:5" x14ac:dyDescent="0.2">
      <c r="B875" s="26" t="s">
        <v>1187</v>
      </c>
      <c r="C875" s="26"/>
      <c r="D875" s="24" t="s">
        <v>1188</v>
      </c>
      <c r="E875" s="29" t="s">
        <v>112</v>
      </c>
    </row>
    <row r="876" spans="2:5" x14ac:dyDescent="0.2">
      <c r="B876" s="26" t="s">
        <v>1189</v>
      </c>
      <c r="C876" s="26"/>
      <c r="D876" s="24" t="s">
        <v>1190</v>
      </c>
      <c r="E876" s="29" t="s">
        <v>112</v>
      </c>
    </row>
    <row r="877" spans="2:5" x14ac:dyDescent="0.2">
      <c r="B877" s="26" t="s">
        <v>1191</v>
      </c>
      <c r="C877" s="26"/>
      <c r="D877" s="24" t="s">
        <v>1192</v>
      </c>
      <c r="E877" s="40" t="s">
        <v>104</v>
      </c>
    </row>
    <row r="878" spans="2:5" x14ac:dyDescent="0.2">
      <c r="B878" s="26" t="s">
        <v>1193</v>
      </c>
      <c r="C878" s="26"/>
      <c r="D878" s="24" t="s">
        <v>1194</v>
      </c>
      <c r="E878" s="40" t="s">
        <v>104</v>
      </c>
    </row>
    <row r="879" spans="2:5" x14ac:dyDescent="0.2">
      <c r="B879" s="26" t="s">
        <v>1195</v>
      </c>
      <c r="C879" s="26"/>
      <c r="D879" s="24" t="s">
        <v>1196</v>
      </c>
      <c r="E879" s="40" t="s">
        <v>104</v>
      </c>
    </row>
    <row r="880" spans="2:5" x14ac:dyDescent="0.2">
      <c r="B880" s="26" t="s">
        <v>1197</v>
      </c>
      <c r="C880" s="26"/>
      <c r="D880" s="24" t="s">
        <v>1198</v>
      </c>
      <c r="E880" s="40" t="s">
        <v>104</v>
      </c>
    </row>
    <row r="881" spans="2:5" x14ac:dyDescent="0.2">
      <c r="B881" s="26" t="s">
        <v>1199</v>
      </c>
      <c r="C881" s="26"/>
      <c r="D881" s="24" t="s">
        <v>1200</v>
      </c>
      <c r="E881" s="40" t="s">
        <v>104</v>
      </c>
    </row>
    <row r="882" spans="2:5" x14ac:dyDescent="0.2">
      <c r="B882" s="26" t="s">
        <v>1201</v>
      </c>
      <c r="C882" s="26"/>
      <c r="D882" s="24" t="s">
        <v>1202</v>
      </c>
      <c r="E882" s="40" t="s">
        <v>104</v>
      </c>
    </row>
    <row r="883" spans="2:5" x14ac:dyDescent="0.2">
      <c r="B883" s="26" t="s">
        <v>1203</v>
      </c>
      <c r="C883" s="26"/>
      <c r="D883" s="24" t="s">
        <v>1204</v>
      </c>
      <c r="E883" s="40" t="s">
        <v>104</v>
      </c>
    </row>
    <row r="884" spans="2:5" x14ac:dyDescent="0.2">
      <c r="B884" s="26" t="s">
        <v>1205</v>
      </c>
      <c r="C884" s="26"/>
      <c r="D884" s="24" t="s">
        <v>1206</v>
      </c>
      <c r="E884" s="40" t="s">
        <v>104</v>
      </c>
    </row>
    <row r="885" spans="2:5" x14ac:dyDescent="0.2">
      <c r="B885" s="26" t="s">
        <v>1207</v>
      </c>
      <c r="C885" s="26"/>
      <c r="D885" s="24" t="s">
        <v>1208</v>
      </c>
      <c r="E885" s="40" t="s">
        <v>104</v>
      </c>
    </row>
    <row r="886" spans="2:5" x14ac:dyDescent="0.2">
      <c r="B886" s="26" t="s">
        <v>1209</v>
      </c>
      <c r="C886" s="26"/>
      <c r="D886" s="24" t="s">
        <v>1210</v>
      </c>
      <c r="E886" s="40" t="s">
        <v>104</v>
      </c>
    </row>
    <row r="887" spans="2:5" x14ac:dyDescent="0.2">
      <c r="B887" s="26" t="s">
        <v>1211</v>
      </c>
      <c r="C887" s="26"/>
      <c r="D887" s="24" t="s">
        <v>1212</v>
      </c>
      <c r="E887" s="40" t="s">
        <v>104</v>
      </c>
    </row>
    <row r="888" spans="2:5" x14ac:dyDescent="0.2">
      <c r="B888" s="26" t="s">
        <v>1213</v>
      </c>
      <c r="C888" s="26"/>
      <c r="D888" s="24" t="s">
        <v>1214</v>
      </c>
      <c r="E888" s="40" t="s">
        <v>104</v>
      </c>
    </row>
    <row r="889" spans="2:5" x14ac:dyDescent="0.2">
      <c r="B889" s="26" t="s">
        <v>1215</v>
      </c>
      <c r="C889" s="26"/>
      <c r="D889" s="24" t="s">
        <v>1216</v>
      </c>
      <c r="E889" s="40" t="s">
        <v>104</v>
      </c>
    </row>
    <row r="890" spans="2:5" x14ac:dyDescent="0.2">
      <c r="B890" s="26" t="s">
        <v>1217</v>
      </c>
      <c r="C890" s="26"/>
      <c r="D890" s="24" t="s">
        <v>1218</v>
      </c>
      <c r="E890" s="40" t="s">
        <v>104</v>
      </c>
    </row>
    <row r="891" spans="2:5" x14ac:dyDescent="0.2">
      <c r="B891" s="26" t="s">
        <v>1219</v>
      </c>
      <c r="C891" s="26"/>
      <c r="D891" s="24" t="s">
        <v>1220</v>
      </c>
      <c r="E891" s="40" t="s">
        <v>104</v>
      </c>
    </row>
    <row r="892" spans="2:5" x14ac:dyDescent="0.2">
      <c r="B892" s="26" t="s">
        <v>1221</v>
      </c>
      <c r="C892" s="26"/>
      <c r="D892" s="24" t="s">
        <v>1222</v>
      </c>
      <c r="E892" s="40" t="s">
        <v>104</v>
      </c>
    </row>
    <row r="893" spans="2:5" x14ac:dyDescent="0.2">
      <c r="B893" s="26" t="s">
        <v>1223</v>
      </c>
      <c r="C893" s="26"/>
      <c r="D893" s="24" t="s">
        <v>1224</v>
      </c>
      <c r="E893" s="40" t="s">
        <v>104</v>
      </c>
    </row>
    <row r="894" spans="2:5" x14ac:dyDescent="0.2">
      <c r="B894" s="26" t="s">
        <v>1225</v>
      </c>
      <c r="C894" s="26"/>
      <c r="D894" s="24" t="s">
        <v>1226</v>
      </c>
      <c r="E894" s="40" t="s">
        <v>104</v>
      </c>
    </row>
    <row r="895" spans="2:5" x14ac:dyDescent="0.2">
      <c r="B895" s="26" t="s">
        <v>1227</v>
      </c>
      <c r="C895" s="26"/>
      <c r="D895" s="24" t="s">
        <v>1228</v>
      </c>
      <c r="E895" s="40" t="s">
        <v>104</v>
      </c>
    </row>
    <row r="896" spans="2:5" x14ac:dyDescent="0.2">
      <c r="B896" s="26" t="s">
        <v>1229</v>
      </c>
      <c r="C896" s="26"/>
      <c r="D896" s="24" t="s">
        <v>1230</v>
      </c>
      <c r="E896" s="40" t="s">
        <v>104</v>
      </c>
    </row>
    <row r="897" spans="2:5" x14ac:dyDescent="0.2">
      <c r="B897" s="26" t="s">
        <v>1231</v>
      </c>
      <c r="C897" s="26"/>
      <c r="D897" s="24" t="s">
        <v>1232</v>
      </c>
      <c r="E897" s="40" t="s">
        <v>104</v>
      </c>
    </row>
    <row r="898" spans="2:5" x14ac:dyDescent="0.2">
      <c r="B898" s="26" t="s">
        <v>1233</v>
      </c>
      <c r="C898" s="26"/>
      <c r="D898" s="24" t="s">
        <v>1234</v>
      </c>
      <c r="E898" s="40" t="s">
        <v>104</v>
      </c>
    </row>
    <row r="899" spans="2:5" x14ac:dyDescent="0.2">
      <c r="B899" s="26" t="s">
        <v>1235</v>
      </c>
      <c r="C899" s="26"/>
      <c r="D899" s="24" t="s">
        <v>1236</v>
      </c>
      <c r="E899" s="40" t="s">
        <v>104</v>
      </c>
    </row>
    <row r="900" spans="2:5" x14ac:dyDescent="0.2">
      <c r="B900" s="26" t="s">
        <v>1237</v>
      </c>
      <c r="C900" s="26"/>
      <c r="D900" s="24" t="s">
        <v>1238</v>
      </c>
      <c r="E900" s="40" t="s">
        <v>104</v>
      </c>
    </row>
    <row r="901" spans="2:5" x14ac:dyDescent="0.2">
      <c r="B901" s="26" t="s">
        <v>1239</v>
      </c>
      <c r="C901" s="26"/>
      <c r="D901" s="24" t="s">
        <v>1240</v>
      </c>
      <c r="E901" s="40" t="s">
        <v>104</v>
      </c>
    </row>
    <row r="902" spans="2:5" x14ac:dyDescent="0.2">
      <c r="B902" s="26" t="s">
        <v>1241</v>
      </c>
      <c r="C902" s="26"/>
      <c r="D902" s="24" t="s">
        <v>1242</v>
      </c>
      <c r="E902" s="40" t="s">
        <v>104</v>
      </c>
    </row>
    <row r="903" spans="2:5" x14ac:dyDescent="0.2">
      <c r="B903" s="26" t="s">
        <v>1243</v>
      </c>
      <c r="C903" s="26"/>
      <c r="D903" s="24" t="s">
        <v>1244</v>
      </c>
      <c r="E903" s="40" t="s">
        <v>104</v>
      </c>
    </row>
    <row r="904" spans="2:5" x14ac:dyDescent="0.2">
      <c r="B904" s="26" t="s">
        <v>1245</v>
      </c>
      <c r="C904" s="26"/>
      <c r="D904" s="25" t="s">
        <v>1246</v>
      </c>
      <c r="E904" s="40" t="s">
        <v>101</v>
      </c>
    </row>
    <row r="905" spans="2:5" x14ac:dyDescent="0.2">
      <c r="B905" s="26" t="s">
        <v>1247</v>
      </c>
      <c r="C905" s="26"/>
      <c r="D905" s="24" t="s">
        <v>1248</v>
      </c>
      <c r="E905" s="40" t="s">
        <v>101</v>
      </c>
    </row>
    <row r="906" spans="2:5" x14ac:dyDescent="0.2">
      <c r="B906" s="26" t="s">
        <v>1249</v>
      </c>
      <c r="C906" s="26"/>
      <c r="D906" s="24" t="s">
        <v>1250</v>
      </c>
      <c r="E906" s="40" t="s">
        <v>101</v>
      </c>
    </row>
    <row r="907" spans="2:5" x14ac:dyDescent="0.2">
      <c r="B907" s="26" t="s">
        <v>1251</v>
      </c>
      <c r="C907" s="26"/>
      <c r="D907" s="24" t="s">
        <v>1252</v>
      </c>
      <c r="E907" s="40" t="s">
        <v>101</v>
      </c>
    </row>
    <row r="908" spans="2:5" x14ac:dyDescent="0.2">
      <c r="B908" s="26" t="s">
        <v>1253</v>
      </c>
      <c r="C908" s="26"/>
      <c r="D908" s="24" t="s">
        <v>1254</v>
      </c>
      <c r="E908" s="40" t="s">
        <v>101</v>
      </c>
    </row>
    <row r="909" spans="2:5" x14ac:dyDescent="0.2">
      <c r="B909" s="26" t="s">
        <v>1255</v>
      </c>
      <c r="C909" s="26"/>
      <c r="D909" s="24" t="s">
        <v>1256</v>
      </c>
      <c r="E909" s="40" t="s">
        <v>101</v>
      </c>
    </row>
    <row r="910" spans="2:5" x14ac:dyDescent="0.2">
      <c r="B910" s="26" t="s">
        <v>1257</v>
      </c>
      <c r="C910" s="26"/>
      <c r="D910" s="24" t="s">
        <v>1258</v>
      </c>
      <c r="E910" s="40" t="s">
        <v>101</v>
      </c>
    </row>
    <row r="911" spans="2:5" x14ac:dyDescent="0.2">
      <c r="B911" s="26" t="s">
        <v>1259</v>
      </c>
      <c r="C911" s="26"/>
      <c r="D911" s="24" t="s">
        <v>1260</v>
      </c>
      <c r="E911" s="40" t="s">
        <v>101</v>
      </c>
    </row>
    <row r="912" spans="2:5" x14ac:dyDescent="0.2">
      <c r="B912" s="26" t="s">
        <v>1261</v>
      </c>
      <c r="C912" s="26"/>
      <c r="D912" s="24" t="s">
        <v>1262</v>
      </c>
      <c r="E912" s="40" t="s">
        <v>101</v>
      </c>
    </row>
    <row r="913" spans="2:5" x14ac:dyDescent="0.2">
      <c r="B913" s="26" t="s">
        <v>1263</v>
      </c>
      <c r="C913" s="26"/>
      <c r="D913" s="24" t="s">
        <v>1264</v>
      </c>
      <c r="E913" s="40" t="s">
        <v>101</v>
      </c>
    </row>
    <row r="914" spans="2:5" x14ac:dyDescent="0.2">
      <c r="B914" s="26" t="s">
        <v>1265</v>
      </c>
      <c r="C914" s="26"/>
      <c r="D914" s="24" t="s">
        <v>1266</v>
      </c>
      <c r="E914" s="40" t="s">
        <v>101</v>
      </c>
    </row>
    <row r="915" spans="2:5" x14ac:dyDescent="0.2">
      <c r="B915" s="26" t="s">
        <v>1267</v>
      </c>
      <c r="C915" s="26"/>
      <c r="D915" s="24" t="s">
        <v>1268</v>
      </c>
      <c r="E915" s="40" t="s">
        <v>101</v>
      </c>
    </row>
    <row r="916" spans="2:5" x14ac:dyDescent="0.2">
      <c r="B916" s="26" t="s">
        <v>1269</v>
      </c>
      <c r="C916" s="26"/>
      <c r="D916" s="24" t="s">
        <v>1270</v>
      </c>
      <c r="E916" s="40" t="s">
        <v>101</v>
      </c>
    </row>
    <row r="917" spans="2:5" x14ac:dyDescent="0.2">
      <c r="B917" s="26" t="s">
        <v>1271</v>
      </c>
      <c r="C917" s="26"/>
      <c r="D917" s="24" t="s">
        <v>1272</v>
      </c>
      <c r="E917" s="40" t="s">
        <v>101</v>
      </c>
    </row>
    <row r="918" spans="2:5" x14ac:dyDescent="0.2">
      <c r="B918" s="26" t="s">
        <v>1273</v>
      </c>
      <c r="C918" s="26"/>
      <c r="D918" s="24" t="s">
        <v>1274</v>
      </c>
      <c r="E918" s="40" t="s">
        <v>101</v>
      </c>
    </row>
    <row r="919" spans="2:5" x14ac:dyDescent="0.2">
      <c r="B919" s="26" t="s">
        <v>1275</v>
      </c>
      <c r="C919" s="26"/>
      <c r="D919" s="24" t="s">
        <v>1276</v>
      </c>
      <c r="E919" s="40" t="s">
        <v>101</v>
      </c>
    </row>
    <row r="920" spans="2:5" x14ac:dyDescent="0.2">
      <c r="B920" s="26" t="s">
        <v>1277</v>
      </c>
      <c r="C920" s="26"/>
      <c r="D920" s="28" t="s">
        <v>1278</v>
      </c>
      <c r="E920" s="40" t="s">
        <v>101</v>
      </c>
    </row>
    <row r="921" spans="2:5" x14ac:dyDescent="0.2">
      <c r="B921" s="26" t="s">
        <v>1279</v>
      </c>
      <c r="C921" s="26"/>
      <c r="D921" s="28" t="s">
        <v>1280</v>
      </c>
      <c r="E921" s="40" t="s">
        <v>101</v>
      </c>
    </row>
    <row r="922" spans="2:5" x14ac:dyDescent="0.2">
      <c r="B922" s="26" t="s">
        <v>1281</v>
      </c>
      <c r="C922" s="26"/>
      <c r="D922" s="24" t="s">
        <v>1282</v>
      </c>
      <c r="E922" s="40" t="s">
        <v>101</v>
      </c>
    </row>
    <row r="923" spans="2:5" x14ac:dyDescent="0.2">
      <c r="B923" s="26" t="s">
        <v>1283</v>
      </c>
      <c r="C923" s="26"/>
      <c r="D923" s="24" t="s">
        <v>1284</v>
      </c>
      <c r="E923" s="40" t="s">
        <v>101</v>
      </c>
    </row>
    <row r="924" spans="2:5" x14ac:dyDescent="0.2">
      <c r="B924" s="26" t="s">
        <v>1285</v>
      </c>
      <c r="C924" s="26"/>
      <c r="D924" s="24" t="s">
        <v>1286</v>
      </c>
      <c r="E924" s="40" t="s">
        <v>101</v>
      </c>
    </row>
    <row r="925" spans="2:5" x14ac:dyDescent="0.2">
      <c r="B925" s="26" t="s">
        <v>1287</v>
      </c>
      <c r="C925" s="26"/>
      <c r="D925" s="24" t="s">
        <v>1288</v>
      </c>
      <c r="E925" s="40" t="s">
        <v>101</v>
      </c>
    </row>
    <row r="926" spans="2:5" x14ac:dyDescent="0.2">
      <c r="B926" s="26" t="s">
        <v>1289</v>
      </c>
      <c r="C926" s="26"/>
      <c r="D926" s="24" t="s">
        <v>1290</v>
      </c>
      <c r="E926" s="40" t="s">
        <v>101</v>
      </c>
    </row>
    <row r="927" spans="2:5" x14ac:dyDescent="0.2">
      <c r="B927" s="38" t="s">
        <v>1291</v>
      </c>
      <c r="C927" s="26"/>
      <c r="D927" s="24" t="s">
        <v>1292</v>
      </c>
      <c r="E927" s="40" t="s">
        <v>101</v>
      </c>
    </row>
    <row r="928" spans="2:5" x14ac:dyDescent="0.2">
      <c r="B928" s="26" t="s">
        <v>1293</v>
      </c>
      <c r="C928" s="26"/>
      <c r="D928" s="24" t="s">
        <v>1294</v>
      </c>
      <c r="E928" s="40" t="s">
        <v>101</v>
      </c>
    </row>
    <row r="929" spans="2:5" x14ac:dyDescent="0.2">
      <c r="B929" s="26" t="s">
        <v>1295</v>
      </c>
      <c r="C929" s="26"/>
      <c r="D929" s="24" t="s">
        <v>1296</v>
      </c>
      <c r="E929" s="40" t="s">
        <v>101</v>
      </c>
    </row>
    <row r="930" spans="2:5" x14ac:dyDescent="0.2">
      <c r="B930" s="26" t="s">
        <v>1297</v>
      </c>
      <c r="C930" s="26"/>
      <c r="D930" s="24" t="s">
        <v>1298</v>
      </c>
      <c r="E930" s="40" t="s">
        <v>101</v>
      </c>
    </row>
    <row r="931" spans="2:5" x14ac:dyDescent="0.2">
      <c r="B931" s="26" t="s">
        <v>1299</v>
      </c>
      <c r="C931" s="26"/>
      <c r="D931" s="24" t="s">
        <v>1300</v>
      </c>
      <c r="E931" s="40" t="s">
        <v>101</v>
      </c>
    </row>
    <row r="932" spans="2:5" x14ac:dyDescent="0.2">
      <c r="B932" s="26" t="s">
        <v>1301</v>
      </c>
      <c r="C932" s="26"/>
      <c r="D932" s="24" t="s">
        <v>1302</v>
      </c>
      <c r="E932" s="40" t="s">
        <v>101</v>
      </c>
    </row>
    <row r="933" spans="2:5" x14ac:dyDescent="0.2">
      <c r="B933" s="26" t="s">
        <v>1303</v>
      </c>
      <c r="C933" s="26"/>
      <c r="D933" s="24" t="s">
        <v>1304</v>
      </c>
      <c r="E933" s="40" t="s">
        <v>101</v>
      </c>
    </row>
    <row r="934" spans="2:5" x14ac:dyDescent="0.2">
      <c r="B934" s="26" t="s">
        <v>1305</v>
      </c>
      <c r="C934" s="26"/>
      <c r="D934" s="24" t="s">
        <v>1306</v>
      </c>
      <c r="E934" s="40" t="s">
        <v>101</v>
      </c>
    </row>
    <row r="935" spans="2:5" x14ac:dyDescent="0.2">
      <c r="B935" s="26" t="s">
        <v>1307</v>
      </c>
      <c r="C935" s="26"/>
      <c r="D935" s="24" t="s">
        <v>1308</v>
      </c>
      <c r="E935" s="40" t="s">
        <v>101</v>
      </c>
    </row>
    <row r="936" spans="2:5" x14ac:dyDescent="0.2">
      <c r="B936" s="26" t="s">
        <v>1309</v>
      </c>
      <c r="C936" s="26"/>
      <c r="D936" s="24" t="s">
        <v>1310</v>
      </c>
      <c r="E936" s="40" t="s">
        <v>101</v>
      </c>
    </row>
    <row r="937" spans="2:5" x14ac:dyDescent="0.2">
      <c r="B937" s="26" t="s">
        <v>1311</v>
      </c>
      <c r="C937" s="26"/>
      <c r="D937" s="24" t="s">
        <v>1312</v>
      </c>
      <c r="E937" s="40" t="s">
        <v>101</v>
      </c>
    </row>
    <row r="938" spans="2:5" x14ac:dyDescent="0.2">
      <c r="B938" s="26" t="s">
        <v>1313</v>
      </c>
      <c r="C938" s="26"/>
      <c r="D938" s="24" t="s">
        <v>1314</v>
      </c>
      <c r="E938" s="40" t="s">
        <v>101</v>
      </c>
    </row>
    <row r="939" spans="2:5" x14ac:dyDescent="0.2">
      <c r="B939" s="26" t="s">
        <v>1315</v>
      </c>
      <c r="C939" s="26"/>
      <c r="D939" s="24" t="s">
        <v>1316</v>
      </c>
      <c r="E939" s="40" t="s">
        <v>101</v>
      </c>
    </row>
    <row r="940" spans="2:5" x14ac:dyDescent="0.2">
      <c r="B940" s="26" t="s">
        <v>1317</v>
      </c>
      <c r="C940" s="26"/>
      <c r="D940" s="24" t="s">
        <v>1318</v>
      </c>
      <c r="E940" s="40" t="s">
        <v>101</v>
      </c>
    </row>
    <row r="941" spans="2:5" x14ac:dyDescent="0.2">
      <c r="B941" s="26" t="s">
        <v>1319</v>
      </c>
      <c r="C941" s="26"/>
      <c r="D941" s="24" t="s">
        <v>1320</v>
      </c>
      <c r="E941" s="40" t="s">
        <v>101</v>
      </c>
    </row>
    <row r="942" spans="2:5" x14ac:dyDescent="0.2">
      <c r="B942" s="26" t="s">
        <v>1321</v>
      </c>
      <c r="C942" s="26"/>
      <c r="D942" s="28" t="s">
        <v>1322</v>
      </c>
      <c r="E942" s="40" t="s">
        <v>101</v>
      </c>
    </row>
    <row r="943" spans="2:5" x14ac:dyDescent="0.2">
      <c r="B943" s="60" t="s">
        <v>1323</v>
      </c>
      <c r="C943" s="61"/>
      <c r="D943" s="62"/>
      <c r="E943" s="60"/>
    </row>
    <row r="944" spans="2:5" x14ac:dyDescent="0.2">
      <c r="B944" s="63" t="s">
        <v>1324</v>
      </c>
      <c r="C944" s="63"/>
      <c r="D944" s="64"/>
      <c r="E944" s="63"/>
    </row>
    <row r="945" spans="2:5" x14ac:dyDescent="0.2">
      <c r="B945" s="63" t="s">
        <v>1325</v>
      </c>
      <c r="C945" s="65"/>
      <c r="D945" s="64" t="s">
        <v>1326</v>
      </c>
      <c r="E945" s="63"/>
    </row>
    <row r="946" spans="2:5" x14ac:dyDescent="0.2">
      <c r="B946" s="63" t="s">
        <v>1327</v>
      </c>
      <c r="C946" s="65"/>
      <c r="D946" s="64" t="s">
        <v>1328</v>
      </c>
      <c r="E946" s="63"/>
    </row>
    <row r="947" spans="2:5" x14ac:dyDescent="0.2">
      <c r="B947" s="30" t="s">
        <v>1329</v>
      </c>
      <c r="C947" s="30"/>
      <c r="D947" s="66"/>
      <c r="E947" s="30"/>
    </row>
    <row r="948" spans="2:5" x14ac:dyDescent="0.2">
      <c r="B948" s="67" t="s">
        <v>1330</v>
      </c>
      <c r="C948" s="67"/>
      <c r="D948" s="68" t="s">
        <v>1331</v>
      </c>
      <c r="E948" s="40" t="s">
        <v>112</v>
      </c>
    </row>
    <row r="949" spans="2:5" x14ac:dyDescent="0.2">
      <c r="B949" s="67" t="s">
        <v>1332</v>
      </c>
      <c r="C949" s="69"/>
      <c r="D949" s="68" t="s">
        <v>1333</v>
      </c>
      <c r="E949" s="40" t="s">
        <v>104</v>
      </c>
    </row>
    <row r="950" spans="2:5" x14ac:dyDescent="0.2">
      <c r="B950" s="67" t="s">
        <v>1334</v>
      </c>
      <c r="C950" s="67"/>
      <c r="D950" s="68"/>
      <c r="E950" s="40" t="s">
        <v>101</v>
      </c>
    </row>
    <row r="951" spans="2:5" x14ac:dyDescent="0.2">
      <c r="B951" s="30" t="s">
        <v>1335</v>
      </c>
      <c r="C951" s="30"/>
      <c r="D951" s="31"/>
      <c r="E951" s="30"/>
    </row>
    <row r="952" spans="2:5" x14ac:dyDescent="0.2">
      <c r="B952" s="67" t="s">
        <v>1336</v>
      </c>
      <c r="C952" s="67"/>
      <c r="D952" s="67"/>
      <c r="E952" s="40" t="s">
        <v>101</v>
      </c>
    </row>
    <row r="953" spans="2:5" x14ac:dyDescent="0.2">
      <c r="B953" s="30" t="s">
        <v>1337</v>
      </c>
      <c r="C953" s="70"/>
      <c r="D953" s="31"/>
      <c r="E953" s="30"/>
    </row>
    <row r="954" spans="2:5" x14ac:dyDescent="0.2">
      <c r="B954" s="67" t="s">
        <v>1338</v>
      </c>
      <c r="C954" s="67"/>
      <c r="D954" s="67"/>
      <c r="E954" s="40" t="s">
        <v>101</v>
      </c>
    </row>
    <row r="955" spans="2:5" x14ac:dyDescent="0.2">
      <c r="B955" s="30" t="s">
        <v>1339</v>
      </c>
      <c r="C955" s="30"/>
      <c r="D955" s="31"/>
      <c r="E955" s="30"/>
    </row>
    <row r="956" spans="2:5" x14ac:dyDescent="0.2">
      <c r="B956" s="67" t="s">
        <v>1340</v>
      </c>
      <c r="C956" s="67"/>
      <c r="D956" s="67"/>
      <c r="E956" s="40" t="s">
        <v>101</v>
      </c>
    </row>
    <row r="957" spans="2:5" x14ac:dyDescent="0.2">
      <c r="B957" s="63" t="s">
        <v>1341</v>
      </c>
      <c r="C957" s="65"/>
      <c r="D957" s="64" t="s">
        <v>1342</v>
      </c>
      <c r="E957" s="63"/>
    </row>
    <row r="958" spans="2:5" x14ac:dyDescent="0.2">
      <c r="B958" s="30" t="s">
        <v>1343</v>
      </c>
      <c r="C958" s="30"/>
      <c r="D958" s="31"/>
      <c r="E958" s="30"/>
    </row>
    <row r="959" spans="2:5" x14ac:dyDescent="0.2">
      <c r="B959" s="67" t="s">
        <v>1344</v>
      </c>
      <c r="C959" s="67"/>
      <c r="D959" s="68" t="s">
        <v>1345</v>
      </c>
      <c r="E959" s="40" t="s">
        <v>101</v>
      </c>
    </row>
    <row r="960" spans="2:5" x14ac:dyDescent="0.2">
      <c r="B960" s="71" t="s">
        <v>1346</v>
      </c>
      <c r="C960" s="71"/>
      <c r="D960" s="72"/>
      <c r="E960" s="61"/>
    </row>
    <row r="961" spans="2:5" x14ac:dyDescent="0.2">
      <c r="B961" s="71" t="s">
        <v>1347</v>
      </c>
      <c r="C961" s="71"/>
      <c r="D961" s="72"/>
      <c r="E961" s="73"/>
    </row>
    <row r="962" spans="2:5" x14ac:dyDescent="0.2">
      <c r="B962" s="71" t="s">
        <v>1348</v>
      </c>
      <c r="C962" s="71"/>
      <c r="D962" s="72" t="s">
        <v>1349</v>
      </c>
      <c r="E962" s="73"/>
    </row>
    <row r="963" spans="2:5" x14ac:dyDescent="0.2">
      <c r="B963" s="74" t="s">
        <v>1350</v>
      </c>
      <c r="C963" s="74"/>
      <c r="D963" s="75" t="s">
        <v>1351</v>
      </c>
      <c r="E963" s="74"/>
    </row>
    <row r="964" spans="2:5" x14ac:dyDescent="0.2">
      <c r="B964" s="30" t="s">
        <v>1352</v>
      </c>
      <c r="C964" s="30"/>
      <c r="D964" s="31"/>
      <c r="E964" s="30"/>
    </row>
    <row r="965" spans="2:5" x14ac:dyDescent="0.2">
      <c r="B965" s="76" t="s">
        <v>1353</v>
      </c>
      <c r="C965" s="76"/>
      <c r="D965" s="55" t="s">
        <v>1354</v>
      </c>
      <c r="E965" s="40" t="s">
        <v>104</v>
      </c>
    </row>
    <row r="966" spans="2:5" x14ac:dyDescent="0.2">
      <c r="B966" s="76" t="s">
        <v>1355</v>
      </c>
      <c r="C966" s="76"/>
      <c r="D966" s="55" t="s">
        <v>1356</v>
      </c>
      <c r="E966" s="40" t="s">
        <v>104</v>
      </c>
    </row>
    <row r="967" spans="2:5" x14ac:dyDescent="0.2">
      <c r="B967" s="76" t="s">
        <v>1357</v>
      </c>
      <c r="C967" s="76"/>
      <c r="D967" s="55" t="s">
        <v>1358</v>
      </c>
      <c r="E967" s="40" t="s">
        <v>104</v>
      </c>
    </row>
    <row r="968" spans="2:5" x14ac:dyDescent="0.2">
      <c r="B968" s="76" t="s">
        <v>1359</v>
      </c>
      <c r="C968" s="76"/>
      <c r="D968" s="55" t="s">
        <v>1360</v>
      </c>
      <c r="E968" s="40" t="s">
        <v>101</v>
      </c>
    </row>
    <row r="969" spans="2:5" x14ac:dyDescent="0.2">
      <c r="B969" s="74" t="s">
        <v>1361</v>
      </c>
      <c r="C969" s="74"/>
      <c r="D969" s="77"/>
      <c r="E969" s="74"/>
    </row>
    <row r="970" spans="2:5" x14ac:dyDescent="0.2">
      <c r="B970" s="30" t="s">
        <v>1362</v>
      </c>
      <c r="C970" s="30"/>
      <c r="D970" s="78"/>
      <c r="E970" s="30"/>
    </row>
    <row r="971" spans="2:5" x14ac:dyDescent="0.2">
      <c r="B971" s="76" t="s">
        <v>1363</v>
      </c>
      <c r="C971" s="76"/>
      <c r="D971" s="55" t="s">
        <v>1364</v>
      </c>
      <c r="E971" s="40" t="s">
        <v>101</v>
      </c>
    </row>
    <row r="972" spans="2:5" x14ac:dyDescent="0.2">
      <c r="B972" s="74" t="s">
        <v>1365</v>
      </c>
      <c r="C972" s="74"/>
      <c r="D972" s="77"/>
      <c r="E972" s="74"/>
    </row>
    <row r="973" spans="2:5" x14ac:dyDescent="0.2">
      <c r="B973" s="30" t="s">
        <v>1366</v>
      </c>
      <c r="C973" s="30"/>
      <c r="D973" s="78"/>
      <c r="E973" s="30"/>
    </row>
    <row r="974" spans="2:5" x14ac:dyDescent="0.2">
      <c r="B974" s="76" t="s">
        <v>1367</v>
      </c>
      <c r="C974" s="76"/>
      <c r="D974" s="55" t="s">
        <v>1368</v>
      </c>
      <c r="E974" s="40" t="s">
        <v>101</v>
      </c>
    </row>
    <row r="975" spans="2:5" x14ac:dyDescent="0.2">
      <c r="B975" s="30" t="s">
        <v>1369</v>
      </c>
      <c r="C975" s="30"/>
      <c r="D975" s="78"/>
      <c r="E975" s="30"/>
    </row>
    <row r="976" spans="2:5" x14ac:dyDescent="0.2">
      <c r="B976" s="76" t="s">
        <v>1370</v>
      </c>
      <c r="C976" s="76"/>
      <c r="D976" s="55" t="s">
        <v>1371</v>
      </c>
      <c r="E976" s="40" t="s">
        <v>101</v>
      </c>
    </row>
    <row r="977" spans="2:5" x14ac:dyDescent="0.2">
      <c r="B977" s="76" t="s">
        <v>1372</v>
      </c>
      <c r="C977" s="76"/>
      <c r="D977" s="55" t="s">
        <v>1373</v>
      </c>
      <c r="E977" s="40" t="s">
        <v>101</v>
      </c>
    </row>
    <row r="978" spans="2:5" x14ac:dyDescent="0.2">
      <c r="B978" s="71" t="s">
        <v>1374</v>
      </c>
      <c r="C978" s="79"/>
      <c r="D978" s="80"/>
      <c r="E978" s="73"/>
    </row>
    <row r="979" spans="2:5" x14ac:dyDescent="0.2">
      <c r="B979" s="81" t="s">
        <v>1375</v>
      </c>
      <c r="C979" s="81"/>
      <c r="D979" s="82"/>
      <c r="E979" s="83"/>
    </row>
    <row r="980" spans="2:5" x14ac:dyDescent="0.2">
      <c r="B980" s="74" t="s">
        <v>1376</v>
      </c>
      <c r="C980" s="74"/>
      <c r="D980" s="82"/>
      <c r="E980" s="83"/>
    </row>
    <row r="981" spans="2:5" x14ac:dyDescent="0.2">
      <c r="B981" s="30" t="s">
        <v>1377</v>
      </c>
      <c r="C981" s="70"/>
      <c r="D981" s="31"/>
      <c r="E981" s="32"/>
    </row>
    <row r="982" spans="2:5" x14ac:dyDescent="0.2">
      <c r="B982" s="84" t="s">
        <v>1378</v>
      </c>
      <c r="C982" s="84"/>
      <c r="D982" s="85" t="s">
        <v>1379</v>
      </c>
      <c r="E982" s="40" t="s">
        <v>101</v>
      </c>
    </row>
    <row r="983" spans="2:5" x14ac:dyDescent="0.2">
      <c r="B983" s="30" t="s">
        <v>1380</v>
      </c>
      <c r="C983" s="30"/>
      <c r="D983" s="31"/>
      <c r="E983" s="30"/>
    </row>
    <row r="984" spans="2:5" x14ac:dyDescent="0.2">
      <c r="B984" s="84" t="s">
        <v>1381</v>
      </c>
      <c r="C984" s="84"/>
      <c r="D984" s="28" t="s">
        <v>1382</v>
      </c>
      <c r="E984" s="40" t="s">
        <v>101</v>
      </c>
    </row>
    <row r="985" spans="2:5" x14ac:dyDescent="0.2">
      <c r="B985" s="30" t="s">
        <v>1383</v>
      </c>
      <c r="C985" s="30"/>
      <c r="D985" s="31"/>
      <c r="E985" s="30"/>
    </row>
    <row r="986" spans="2:5" x14ac:dyDescent="0.2">
      <c r="B986" s="58" t="s">
        <v>1384</v>
      </c>
      <c r="C986" s="58" t="s">
        <v>1385</v>
      </c>
      <c r="D986" s="55" t="s">
        <v>1386</v>
      </c>
      <c r="E986" s="40" t="s">
        <v>101</v>
      </c>
    </row>
    <row r="987" spans="2:5" x14ac:dyDescent="0.2">
      <c r="B987" s="30" t="s">
        <v>1387</v>
      </c>
      <c r="C987" s="30"/>
      <c r="D987" s="31"/>
      <c r="E987" s="30"/>
    </row>
    <row r="988" spans="2:5" x14ac:dyDescent="0.2">
      <c r="B988" s="58" t="s">
        <v>1388</v>
      </c>
      <c r="C988" s="58"/>
      <c r="D988" s="41" t="s">
        <v>1389</v>
      </c>
      <c r="E988" s="40" t="s">
        <v>101</v>
      </c>
    </row>
    <row r="989" spans="2:5" x14ac:dyDescent="0.2">
      <c r="B989" s="30" t="s">
        <v>1390</v>
      </c>
      <c r="C989" s="30"/>
      <c r="D989" s="31"/>
      <c r="E989" s="32"/>
    </row>
    <row r="990" spans="2:5" x14ac:dyDescent="0.2">
      <c r="B990" s="36" t="s">
        <v>1391</v>
      </c>
      <c r="C990" s="36" t="s">
        <v>1392</v>
      </c>
      <c r="D990" s="55" t="s">
        <v>1393</v>
      </c>
      <c r="E990" s="40" t="s">
        <v>101</v>
      </c>
    </row>
    <row r="991" spans="2:5" x14ac:dyDescent="0.2">
      <c r="B991" s="36" t="s">
        <v>1394</v>
      </c>
      <c r="C991" s="36" t="s">
        <v>1395</v>
      </c>
      <c r="D991" s="55" t="s">
        <v>1396</v>
      </c>
      <c r="E991" s="40" t="s">
        <v>101</v>
      </c>
    </row>
    <row r="992" spans="2:5" x14ac:dyDescent="0.2">
      <c r="B992" s="36" t="s">
        <v>1397</v>
      </c>
      <c r="C992" s="36" t="s">
        <v>1398</v>
      </c>
      <c r="D992" s="55" t="s">
        <v>1399</v>
      </c>
      <c r="E992" s="40" t="s">
        <v>101</v>
      </c>
    </row>
    <row r="993" spans="2:5" x14ac:dyDescent="0.2">
      <c r="B993" s="30" t="s">
        <v>1400</v>
      </c>
      <c r="C993" s="30"/>
      <c r="D993" s="31"/>
      <c r="E993" s="30"/>
    </row>
    <row r="994" spans="2:5" x14ac:dyDescent="0.2">
      <c r="B994" s="84" t="s">
        <v>1401</v>
      </c>
      <c r="C994" s="84"/>
      <c r="D994" s="25"/>
      <c r="E994" s="40" t="s">
        <v>104</v>
      </c>
    </row>
    <row r="995" spans="2:5" x14ac:dyDescent="0.2">
      <c r="B995" s="76" t="s">
        <v>1402</v>
      </c>
      <c r="C995" s="76"/>
      <c r="D995" s="25"/>
      <c r="E995" s="40" t="s">
        <v>104</v>
      </c>
    </row>
    <row r="996" spans="2:5" x14ac:dyDescent="0.2">
      <c r="B996" s="84" t="s">
        <v>1403</v>
      </c>
      <c r="C996" s="84"/>
      <c r="D996" s="25"/>
      <c r="E996" s="40" t="s">
        <v>104</v>
      </c>
    </row>
    <row r="997" spans="2:5" x14ac:dyDescent="0.2">
      <c r="B997" s="86" t="s">
        <v>1404</v>
      </c>
      <c r="C997" s="86"/>
      <c r="D997" s="25"/>
      <c r="E997" s="40" t="s">
        <v>104</v>
      </c>
    </row>
    <row r="998" spans="2:5" x14ac:dyDescent="0.2">
      <c r="B998" s="84" t="s">
        <v>1405</v>
      </c>
      <c r="C998" s="84"/>
      <c r="D998" s="25"/>
      <c r="E998" s="40" t="s">
        <v>104</v>
      </c>
    </row>
    <row r="999" spans="2:5" x14ac:dyDescent="0.2">
      <c r="B999" s="84" t="s">
        <v>1406</v>
      </c>
      <c r="C999" s="84"/>
      <c r="D999" s="25"/>
      <c r="E999" s="40" t="s">
        <v>104</v>
      </c>
    </row>
    <row r="1000" spans="2:5" x14ac:dyDescent="0.2">
      <c r="B1000" s="84" t="s">
        <v>1407</v>
      </c>
      <c r="C1000" s="84"/>
      <c r="D1000" s="25"/>
      <c r="E1000" s="40" t="s">
        <v>104</v>
      </c>
    </row>
    <row r="1001" spans="2:5" x14ac:dyDescent="0.2">
      <c r="B1001" s="84" t="s">
        <v>1408</v>
      </c>
      <c r="C1001" s="84"/>
      <c r="D1001" s="25"/>
      <c r="E1001" s="40" t="s">
        <v>104</v>
      </c>
    </row>
    <row r="1002" spans="2:5" x14ac:dyDescent="0.2">
      <c r="B1002" s="84" t="s">
        <v>1409</v>
      </c>
      <c r="C1002" s="84"/>
      <c r="D1002" s="25"/>
      <c r="E1002" s="40" t="s">
        <v>104</v>
      </c>
    </row>
    <row r="1003" spans="2:5" x14ac:dyDescent="0.2">
      <c r="B1003" s="84" t="s">
        <v>1410</v>
      </c>
      <c r="C1003" s="84"/>
      <c r="D1003" s="25"/>
      <c r="E1003" s="40" t="s">
        <v>104</v>
      </c>
    </row>
    <row r="1004" spans="2:5" x14ac:dyDescent="0.2">
      <c r="B1004" s="84" t="s">
        <v>1411</v>
      </c>
      <c r="C1004" s="84"/>
      <c r="D1004" s="25"/>
      <c r="E1004" s="40" t="s">
        <v>104</v>
      </c>
    </row>
    <row r="1005" spans="2:5" x14ac:dyDescent="0.2">
      <c r="B1005" s="76" t="s">
        <v>1412</v>
      </c>
      <c r="C1005" s="76"/>
      <c r="D1005" s="25"/>
      <c r="E1005" s="40" t="s">
        <v>104</v>
      </c>
    </row>
    <row r="1006" spans="2:5" x14ac:dyDescent="0.2">
      <c r="B1006" s="84" t="s">
        <v>1413</v>
      </c>
      <c r="C1006" s="84"/>
      <c r="D1006" s="25"/>
      <c r="E1006" s="40" t="s">
        <v>104</v>
      </c>
    </row>
    <row r="1007" spans="2:5" x14ac:dyDescent="0.2">
      <c r="B1007" s="84" t="s">
        <v>1414</v>
      </c>
      <c r="C1007" s="84"/>
      <c r="D1007" s="25" t="s">
        <v>1415</v>
      </c>
      <c r="E1007" s="40" t="s">
        <v>104</v>
      </c>
    </row>
    <row r="1008" spans="2:5" x14ac:dyDescent="0.2">
      <c r="B1008" s="87" t="s">
        <v>1416</v>
      </c>
      <c r="C1008" s="87"/>
      <c r="D1008" s="28"/>
      <c r="E1008" s="40" t="s">
        <v>104</v>
      </c>
    </row>
    <row r="1009" spans="2:5" x14ac:dyDescent="0.2">
      <c r="B1009" s="84" t="s">
        <v>1417</v>
      </c>
      <c r="C1009" s="84"/>
      <c r="D1009" s="25"/>
      <c r="E1009" s="40" t="s">
        <v>104</v>
      </c>
    </row>
    <row r="1010" spans="2:5" x14ac:dyDescent="0.2">
      <c r="B1010" s="84" t="s">
        <v>1418</v>
      </c>
      <c r="C1010" s="84"/>
      <c r="D1010" s="25"/>
      <c r="E1010" s="40" t="s">
        <v>104</v>
      </c>
    </row>
    <row r="1011" spans="2:5" x14ac:dyDescent="0.2">
      <c r="B1011" s="76" t="s">
        <v>1419</v>
      </c>
      <c r="C1011" s="76"/>
      <c r="D1011" s="25"/>
      <c r="E1011" s="40" t="s">
        <v>104</v>
      </c>
    </row>
    <row r="1012" spans="2:5" x14ac:dyDescent="0.2">
      <c r="B1012" s="84" t="s">
        <v>1420</v>
      </c>
      <c r="C1012" s="84"/>
      <c r="D1012" s="25"/>
      <c r="E1012" s="40" t="s">
        <v>104</v>
      </c>
    </row>
    <row r="1013" spans="2:5" x14ac:dyDescent="0.2">
      <c r="B1013" s="76" t="s">
        <v>1421</v>
      </c>
      <c r="C1013" s="76"/>
      <c r="D1013" s="25"/>
      <c r="E1013" s="40" t="s">
        <v>104</v>
      </c>
    </row>
    <row r="1014" spans="2:5" x14ac:dyDescent="0.2">
      <c r="B1014" s="84" t="s">
        <v>1422</v>
      </c>
      <c r="C1014" s="84"/>
      <c r="D1014" s="25"/>
      <c r="E1014" s="40" t="s">
        <v>104</v>
      </c>
    </row>
    <row r="1015" spans="2:5" x14ac:dyDescent="0.2">
      <c r="B1015" s="84" t="s">
        <v>1423</v>
      </c>
      <c r="C1015" s="84"/>
      <c r="D1015" s="25"/>
      <c r="E1015" s="40" t="s">
        <v>104</v>
      </c>
    </row>
    <row r="1016" spans="2:5" x14ac:dyDescent="0.2">
      <c r="B1016" s="84" t="s">
        <v>1424</v>
      </c>
      <c r="C1016" s="84"/>
      <c r="D1016" s="25"/>
      <c r="E1016" s="40" t="s">
        <v>104</v>
      </c>
    </row>
    <row r="1017" spans="2:5" x14ac:dyDescent="0.2">
      <c r="B1017" s="30" t="s">
        <v>1425</v>
      </c>
      <c r="C1017" s="30"/>
      <c r="D1017" s="31"/>
      <c r="E1017" s="32"/>
    </row>
    <row r="1018" spans="2:5" x14ac:dyDescent="0.2">
      <c r="B1018" s="88" t="s">
        <v>1426</v>
      </c>
      <c r="C1018" s="88"/>
      <c r="D1018" s="28"/>
      <c r="E1018" s="50" t="s">
        <v>104</v>
      </c>
    </row>
    <row r="1019" spans="2:5" x14ac:dyDescent="0.2">
      <c r="B1019" s="88" t="s">
        <v>1427</v>
      </c>
      <c r="C1019" s="88"/>
      <c r="D1019" s="28"/>
      <c r="E1019" s="50" t="s">
        <v>104</v>
      </c>
    </row>
    <row r="1020" spans="2:5" x14ac:dyDescent="0.2">
      <c r="B1020" s="38" t="s">
        <v>1428</v>
      </c>
      <c r="C1020" s="38"/>
      <c r="D1020" s="28"/>
      <c r="E1020" s="50" t="s">
        <v>101</v>
      </c>
    </row>
    <row r="1021" spans="2:5" x14ac:dyDescent="0.2">
      <c r="B1021" s="71" t="s">
        <v>1429</v>
      </c>
      <c r="C1021" s="79"/>
      <c r="D1021" s="89"/>
      <c r="E1021" s="90"/>
    </row>
    <row r="1022" spans="2:5" x14ac:dyDescent="0.2">
      <c r="B1022" s="73" t="s">
        <v>1430</v>
      </c>
      <c r="C1022" s="73"/>
      <c r="D1022" s="91"/>
      <c r="E1022" s="73"/>
    </row>
    <row r="1023" spans="2:5" x14ac:dyDescent="0.2">
      <c r="B1023" s="74" t="s">
        <v>1431</v>
      </c>
      <c r="C1023" s="74"/>
      <c r="D1023" s="75" t="s">
        <v>1432</v>
      </c>
      <c r="E1023" s="74"/>
    </row>
    <row r="1024" spans="2:5" x14ac:dyDescent="0.2">
      <c r="B1024" s="30" t="s">
        <v>1433</v>
      </c>
      <c r="C1024" s="30"/>
      <c r="D1024" s="31"/>
      <c r="E1024" s="30"/>
    </row>
    <row r="1025" spans="2:5" x14ac:dyDescent="0.2">
      <c r="B1025" s="92" t="s">
        <v>1434</v>
      </c>
      <c r="C1025" s="93"/>
      <c r="D1025" s="28" t="s">
        <v>1435</v>
      </c>
      <c r="E1025" s="40" t="s">
        <v>101</v>
      </c>
    </row>
    <row r="1026" spans="2:5" x14ac:dyDescent="0.2">
      <c r="B1026" s="94" t="s">
        <v>1436</v>
      </c>
      <c r="C1026" s="94"/>
      <c r="D1026" s="51" t="s">
        <v>1437</v>
      </c>
      <c r="E1026" s="40" t="s">
        <v>101</v>
      </c>
    </row>
    <row r="1027" spans="2:5" x14ac:dyDescent="0.2">
      <c r="B1027" s="30" t="s">
        <v>1438</v>
      </c>
      <c r="C1027" s="30"/>
      <c r="D1027" s="78"/>
      <c r="E1027" s="30"/>
    </row>
    <row r="1028" spans="2:5" x14ac:dyDescent="0.2">
      <c r="B1028" s="58" t="s">
        <v>1439</v>
      </c>
      <c r="C1028" s="58"/>
      <c r="D1028" s="55" t="s">
        <v>1440</v>
      </c>
      <c r="E1028" s="40" t="s">
        <v>101</v>
      </c>
    </row>
    <row r="1029" spans="2:5" x14ac:dyDescent="0.2">
      <c r="B1029" s="30" t="s">
        <v>1441</v>
      </c>
      <c r="C1029" s="30"/>
      <c r="D1029" s="31"/>
      <c r="E1029" s="30"/>
    </row>
    <row r="1030" spans="2:5" x14ac:dyDescent="0.2">
      <c r="B1030" s="58" t="s">
        <v>1442</v>
      </c>
      <c r="C1030" s="58"/>
      <c r="D1030" s="55" t="s">
        <v>1443</v>
      </c>
      <c r="E1030" s="40" t="s">
        <v>104</v>
      </c>
    </row>
    <row r="1031" spans="2:5" x14ac:dyDescent="0.2">
      <c r="B1031" s="53" t="s">
        <v>1444</v>
      </c>
      <c r="C1031" s="53"/>
      <c r="D1031" s="41" t="s">
        <v>1445</v>
      </c>
      <c r="E1031" s="40" t="s">
        <v>101</v>
      </c>
    </row>
    <row r="1032" spans="2:5" x14ac:dyDescent="0.2">
      <c r="B1032" s="74" t="s">
        <v>1446</v>
      </c>
      <c r="C1032" s="74"/>
      <c r="D1032" s="75"/>
      <c r="E1032" s="74"/>
    </row>
    <row r="1033" spans="2:5" x14ac:dyDescent="0.2">
      <c r="B1033" s="30" t="s">
        <v>1447</v>
      </c>
      <c r="C1033" s="30"/>
      <c r="D1033" s="31"/>
      <c r="E1033" s="30"/>
    </row>
    <row r="1034" spans="2:5" x14ac:dyDescent="0.2">
      <c r="B1034" s="76" t="s">
        <v>1448</v>
      </c>
      <c r="C1034" s="76"/>
      <c r="D1034" s="95" t="s">
        <v>1449</v>
      </c>
      <c r="E1034" s="40" t="s">
        <v>112</v>
      </c>
    </row>
    <row r="1035" spans="2:5" x14ac:dyDescent="0.2">
      <c r="B1035" s="76" t="s">
        <v>1450</v>
      </c>
      <c r="C1035" s="76"/>
      <c r="D1035" s="95" t="s">
        <v>1451</v>
      </c>
      <c r="E1035" s="40" t="s">
        <v>112</v>
      </c>
    </row>
    <row r="1036" spans="2:5" x14ac:dyDescent="0.2">
      <c r="B1036" s="76" t="s">
        <v>1452</v>
      </c>
      <c r="C1036" s="76"/>
      <c r="D1036" s="95" t="s">
        <v>1453</v>
      </c>
      <c r="E1036" s="40" t="s">
        <v>112</v>
      </c>
    </row>
    <row r="1037" spans="2:5" x14ac:dyDescent="0.2">
      <c r="B1037" s="76" t="s">
        <v>1454</v>
      </c>
      <c r="C1037" s="76"/>
      <c r="D1037" s="95"/>
      <c r="E1037" s="40" t="s">
        <v>112</v>
      </c>
    </row>
    <row r="1038" spans="2:5" x14ac:dyDescent="0.2">
      <c r="B1038" s="76" t="s">
        <v>1455</v>
      </c>
      <c r="C1038" s="76"/>
      <c r="D1038" s="95" t="s">
        <v>1456</v>
      </c>
      <c r="E1038" s="40" t="s">
        <v>104</v>
      </c>
    </row>
    <row r="1039" spans="2:5" x14ac:dyDescent="0.2">
      <c r="B1039" s="76" t="s">
        <v>1457</v>
      </c>
      <c r="C1039" s="76"/>
      <c r="D1039" s="95" t="s">
        <v>1458</v>
      </c>
      <c r="E1039" s="40" t="s">
        <v>104</v>
      </c>
    </row>
    <row r="1040" spans="2:5" x14ac:dyDescent="0.2">
      <c r="B1040" s="76" t="s">
        <v>1459</v>
      </c>
      <c r="C1040" s="76"/>
      <c r="D1040" s="95" t="s">
        <v>1460</v>
      </c>
      <c r="E1040" s="40" t="s">
        <v>104</v>
      </c>
    </row>
    <row r="1041" spans="2:5" x14ac:dyDescent="0.2">
      <c r="B1041" s="76" t="s">
        <v>1461</v>
      </c>
      <c r="C1041" s="76"/>
      <c r="D1041" s="95" t="s">
        <v>1462</v>
      </c>
      <c r="E1041" s="40" t="s">
        <v>104</v>
      </c>
    </row>
    <row r="1042" spans="2:5" x14ac:dyDescent="0.2">
      <c r="B1042" s="76" t="s">
        <v>1463</v>
      </c>
      <c r="C1042" s="76"/>
      <c r="D1042" s="95" t="s">
        <v>1464</v>
      </c>
      <c r="E1042" s="40" t="s">
        <v>101</v>
      </c>
    </row>
    <row r="1043" spans="2:5" x14ac:dyDescent="0.2">
      <c r="B1043" s="76" t="s">
        <v>1465</v>
      </c>
      <c r="C1043" s="76"/>
      <c r="D1043" s="95" t="s">
        <v>1466</v>
      </c>
      <c r="E1043" s="40" t="s">
        <v>101</v>
      </c>
    </row>
    <row r="1044" spans="2:5" x14ac:dyDescent="0.2">
      <c r="B1044" s="76" t="s">
        <v>1467</v>
      </c>
      <c r="C1044" s="76"/>
      <c r="D1044" s="95" t="s">
        <v>1468</v>
      </c>
      <c r="E1044" s="40" t="s">
        <v>101</v>
      </c>
    </row>
    <row r="1045" spans="2:5" x14ac:dyDescent="0.2">
      <c r="B1045" s="30" t="s">
        <v>1469</v>
      </c>
      <c r="C1045" s="30"/>
      <c r="D1045" s="31"/>
      <c r="E1045" s="30"/>
    </row>
    <row r="1046" spans="2:5" x14ac:dyDescent="0.2">
      <c r="B1046" s="76" t="s">
        <v>1470</v>
      </c>
      <c r="C1046" s="76"/>
      <c r="D1046" s="95" t="s">
        <v>1471</v>
      </c>
      <c r="E1046" s="40" t="s">
        <v>101</v>
      </c>
    </row>
    <row r="1047" spans="2:5" x14ac:dyDescent="0.2">
      <c r="B1047" s="76" t="s">
        <v>1472</v>
      </c>
      <c r="C1047" s="76"/>
      <c r="D1047" s="95" t="s">
        <v>1473</v>
      </c>
      <c r="E1047" s="40" t="s">
        <v>101</v>
      </c>
    </row>
    <row r="1048" spans="2:5" x14ac:dyDescent="0.2">
      <c r="B1048" s="30" t="s">
        <v>1474</v>
      </c>
      <c r="C1048" s="30"/>
      <c r="D1048" s="31"/>
      <c r="E1048" s="30"/>
    </row>
    <row r="1049" spans="2:5" x14ac:dyDescent="0.2">
      <c r="B1049" s="76" t="s">
        <v>1475</v>
      </c>
      <c r="C1049" s="76"/>
      <c r="D1049" s="95" t="s">
        <v>1476</v>
      </c>
      <c r="E1049" s="40" t="s">
        <v>101</v>
      </c>
    </row>
    <row r="1050" spans="2:5" x14ac:dyDescent="0.2">
      <c r="B1050" s="30" t="s">
        <v>1477</v>
      </c>
      <c r="C1050" s="30"/>
      <c r="D1050" s="31"/>
      <c r="E1050" s="30"/>
    </row>
    <row r="1051" spans="2:5" x14ac:dyDescent="0.2">
      <c r="B1051" s="76" t="s">
        <v>1478</v>
      </c>
      <c r="C1051" s="76"/>
      <c r="D1051" s="95" t="s">
        <v>1479</v>
      </c>
      <c r="E1051" s="40" t="s">
        <v>104</v>
      </c>
    </row>
    <row r="1052" spans="2:5" x14ac:dyDescent="0.2">
      <c r="B1052" s="76" t="s">
        <v>1480</v>
      </c>
      <c r="C1052" s="76"/>
      <c r="D1052" s="95" t="s">
        <v>1481</v>
      </c>
      <c r="E1052" s="40" t="s">
        <v>104</v>
      </c>
    </row>
    <row r="1053" spans="2:5" x14ac:dyDescent="0.2">
      <c r="B1053" s="76" t="s">
        <v>1482</v>
      </c>
      <c r="C1053" s="76"/>
      <c r="D1053" s="95" t="s">
        <v>1483</v>
      </c>
      <c r="E1053" s="40" t="s">
        <v>104</v>
      </c>
    </row>
    <row r="1054" spans="2:5" x14ac:dyDescent="0.2">
      <c r="B1054" s="76" t="s">
        <v>1484</v>
      </c>
      <c r="C1054" s="76"/>
      <c r="D1054" s="95" t="s">
        <v>1485</v>
      </c>
      <c r="E1054" s="40" t="s">
        <v>104</v>
      </c>
    </row>
    <row r="1055" spans="2:5" x14ac:dyDescent="0.2">
      <c r="B1055" s="76" t="s">
        <v>1486</v>
      </c>
      <c r="C1055" s="76"/>
      <c r="D1055" s="95" t="s">
        <v>1487</v>
      </c>
      <c r="E1055" s="40" t="s">
        <v>101</v>
      </c>
    </row>
    <row r="1056" spans="2:5" x14ac:dyDescent="0.2">
      <c r="B1056" s="74" t="s">
        <v>1488</v>
      </c>
      <c r="C1056" s="74"/>
      <c r="D1056" s="75"/>
      <c r="E1056" s="74"/>
    </row>
    <row r="1057" spans="2:5" x14ac:dyDescent="0.2">
      <c r="B1057" s="30" t="s">
        <v>1489</v>
      </c>
      <c r="C1057" s="30"/>
      <c r="D1057" s="31"/>
      <c r="E1057" s="30"/>
    </row>
    <row r="1058" spans="2:5" x14ac:dyDescent="0.2">
      <c r="B1058" s="96" t="s">
        <v>1490</v>
      </c>
      <c r="C1058" s="96"/>
      <c r="D1058" s="97" t="s">
        <v>1491</v>
      </c>
      <c r="E1058" s="40" t="s">
        <v>112</v>
      </c>
    </row>
    <row r="1059" spans="2:5" x14ac:dyDescent="0.2">
      <c r="B1059" s="86" t="s">
        <v>1492</v>
      </c>
      <c r="C1059" s="86"/>
      <c r="D1059" s="97" t="s">
        <v>1493</v>
      </c>
      <c r="E1059" s="40" t="s">
        <v>104</v>
      </c>
    </row>
    <row r="1060" spans="2:5" x14ac:dyDescent="0.2">
      <c r="B1060" s="76" t="s">
        <v>1494</v>
      </c>
      <c r="C1060" s="76"/>
      <c r="D1060" s="95"/>
      <c r="E1060" s="40" t="s">
        <v>104</v>
      </c>
    </row>
    <row r="1061" spans="2:5" x14ac:dyDescent="0.2">
      <c r="B1061" s="76" t="s">
        <v>1495</v>
      </c>
      <c r="C1061" s="76"/>
      <c r="D1061" s="95"/>
      <c r="E1061" s="40" t="s">
        <v>104</v>
      </c>
    </row>
    <row r="1062" spans="2:5" x14ac:dyDescent="0.2">
      <c r="B1062" s="86" t="s">
        <v>1496</v>
      </c>
      <c r="C1062" s="86"/>
      <c r="D1062" s="97" t="s">
        <v>1497</v>
      </c>
      <c r="E1062" s="40" t="s">
        <v>104</v>
      </c>
    </row>
    <row r="1063" spans="2:5" x14ac:dyDescent="0.2">
      <c r="B1063" s="76" t="s">
        <v>1498</v>
      </c>
      <c r="C1063" s="76"/>
      <c r="D1063" s="97" t="s">
        <v>1499</v>
      </c>
      <c r="E1063" s="40" t="s">
        <v>101</v>
      </c>
    </row>
    <row r="1064" spans="2:5" x14ac:dyDescent="0.2">
      <c r="B1064" s="76" t="s">
        <v>1500</v>
      </c>
      <c r="C1064" s="76"/>
      <c r="D1064" s="97" t="s">
        <v>1501</v>
      </c>
      <c r="E1064" s="40" t="s">
        <v>101</v>
      </c>
    </row>
    <row r="1065" spans="2:5" x14ac:dyDescent="0.2">
      <c r="B1065" s="76" t="s">
        <v>1502</v>
      </c>
      <c r="C1065" s="76"/>
      <c r="D1065" s="97" t="s">
        <v>1503</v>
      </c>
      <c r="E1065" s="40" t="s">
        <v>101</v>
      </c>
    </row>
    <row r="1066" spans="2:5" x14ac:dyDescent="0.2">
      <c r="B1066" s="30" t="s">
        <v>1504</v>
      </c>
      <c r="C1066" s="30"/>
      <c r="D1066" s="31"/>
      <c r="E1066" s="30"/>
    </row>
    <row r="1067" spans="2:5" x14ac:dyDescent="0.2">
      <c r="B1067" s="76" t="s">
        <v>1505</v>
      </c>
      <c r="C1067" s="76"/>
      <c r="D1067" s="97" t="s">
        <v>1506</v>
      </c>
      <c r="E1067" s="40" t="s">
        <v>104</v>
      </c>
    </row>
    <row r="1068" spans="2:5" x14ac:dyDescent="0.2">
      <c r="B1068" s="76" t="s">
        <v>1507</v>
      </c>
      <c r="C1068" s="76"/>
      <c r="D1068" s="97" t="s">
        <v>1508</v>
      </c>
      <c r="E1068" s="40" t="s">
        <v>104</v>
      </c>
    </row>
    <row r="1069" spans="2:5" x14ac:dyDescent="0.2">
      <c r="B1069" s="30" t="s">
        <v>1509</v>
      </c>
      <c r="C1069" s="30"/>
      <c r="D1069" s="31"/>
      <c r="E1069" s="30"/>
    </row>
    <row r="1070" spans="2:5" x14ac:dyDescent="0.2">
      <c r="B1070" s="76" t="s">
        <v>1510</v>
      </c>
      <c r="C1070" s="76"/>
      <c r="D1070" s="97" t="s">
        <v>1511</v>
      </c>
      <c r="E1070" s="40" t="s">
        <v>101</v>
      </c>
    </row>
    <row r="1071" spans="2:5" x14ac:dyDescent="0.2">
      <c r="B1071" s="76" t="s">
        <v>1512</v>
      </c>
      <c r="C1071" s="76"/>
      <c r="D1071" s="97" t="s">
        <v>1513</v>
      </c>
      <c r="E1071" s="40" t="s">
        <v>101</v>
      </c>
    </row>
    <row r="1072" spans="2:5" x14ac:dyDescent="0.2">
      <c r="B1072" s="63" t="s">
        <v>1514</v>
      </c>
      <c r="C1072" s="63"/>
      <c r="D1072" s="64"/>
      <c r="E1072" s="63"/>
    </row>
    <row r="1073" spans="2:5" x14ac:dyDescent="0.2">
      <c r="B1073" s="63" t="s">
        <v>1515</v>
      </c>
      <c r="C1073" s="63"/>
      <c r="D1073" s="64"/>
      <c r="E1073" s="63"/>
    </row>
    <row r="1074" spans="2:5" x14ac:dyDescent="0.2">
      <c r="B1074" s="63" t="s">
        <v>1516</v>
      </c>
      <c r="C1074" s="63"/>
      <c r="D1074" s="64"/>
      <c r="E1074" s="63"/>
    </row>
    <row r="1075" spans="2:5" x14ac:dyDescent="0.2">
      <c r="B1075" s="30" t="s">
        <v>1517</v>
      </c>
      <c r="C1075" s="30"/>
      <c r="D1075" s="31"/>
      <c r="E1075" s="32"/>
    </row>
    <row r="1076" spans="2:5" x14ac:dyDescent="0.2">
      <c r="B1076" s="84" t="s">
        <v>1518</v>
      </c>
      <c r="C1076" s="84"/>
      <c r="D1076" s="98" t="s">
        <v>1519</v>
      </c>
      <c r="E1076" s="40" t="s">
        <v>101</v>
      </c>
    </row>
    <row r="1077" spans="2:5" x14ac:dyDescent="0.2">
      <c r="B1077" s="99" t="s">
        <v>1520</v>
      </c>
      <c r="C1077" s="99" t="s">
        <v>1521</v>
      </c>
      <c r="D1077" s="98" t="s">
        <v>1522</v>
      </c>
      <c r="E1077" s="40" t="s">
        <v>101</v>
      </c>
    </row>
    <row r="1078" spans="2:5" x14ac:dyDescent="0.2">
      <c r="B1078" s="63" t="s">
        <v>1523</v>
      </c>
      <c r="C1078" s="63"/>
      <c r="D1078" s="64"/>
      <c r="E1078" s="63"/>
    </row>
    <row r="1079" spans="2:5" x14ac:dyDescent="0.2">
      <c r="B1079" s="30" t="s">
        <v>1524</v>
      </c>
      <c r="C1079" s="30"/>
      <c r="D1079" s="31"/>
      <c r="E1079" s="32"/>
    </row>
    <row r="1080" spans="2:5" x14ac:dyDescent="0.2">
      <c r="B1080" s="96" t="s">
        <v>1525</v>
      </c>
      <c r="C1080" s="96"/>
      <c r="D1080" s="98" t="s">
        <v>1526</v>
      </c>
      <c r="E1080" s="40" t="s">
        <v>101</v>
      </c>
    </row>
    <row r="1081" spans="2:5" x14ac:dyDescent="0.2">
      <c r="B1081" s="63" t="s">
        <v>1527</v>
      </c>
      <c r="C1081" s="65"/>
      <c r="D1081" s="64"/>
      <c r="E1081" s="63"/>
    </row>
    <row r="1082" spans="2:5" x14ac:dyDescent="0.2">
      <c r="B1082" s="30" t="s">
        <v>1528</v>
      </c>
      <c r="C1082" s="30"/>
      <c r="D1082" s="31"/>
      <c r="E1082" s="32"/>
    </row>
    <row r="1083" spans="2:5" x14ac:dyDescent="0.2">
      <c r="B1083" s="76" t="s">
        <v>1529</v>
      </c>
      <c r="C1083" s="76"/>
      <c r="D1083" s="98" t="s">
        <v>1530</v>
      </c>
      <c r="E1083" s="40" t="s">
        <v>101</v>
      </c>
    </row>
    <row r="1084" spans="2:5" x14ac:dyDescent="0.2">
      <c r="B1084" s="63" t="s">
        <v>1531</v>
      </c>
      <c r="C1084" s="63"/>
      <c r="D1084" s="64"/>
      <c r="E1084" s="63"/>
    </row>
    <row r="1085" spans="2:5" x14ac:dyDescent="0.2">
      <c r="B1085" s="63" t="s">
        <v>1532</v>
      </c>
      <c r="C1085" s="63"/>
      <c r="D1085" s="64"/>
      <c r="E1085" s="63"/>
    </row>
    <row r="1086" spans="2:5" x14ac:dyDescent="0.2">
      <c r="B1086" s="30" t="s">
        <v>1533</v>
      </c>
      <c r="C1086" s="30"/>
      <c r="D1086" s="31"/>
      <c r="E1086" s="32"/>
    </row>
    <row r="1087" spans="2:5" x14ac:dyDescent="0.2">
      <c r="B1087" s="76" t="s">
        <v>1534</v>
      </c>
      <c r="C1087" s="76"/>
      <c r="D1087" s="98" t="s">
        <v>1535</v>
      </c>
      <c r="E1087" s="40" t="s">
        <v>101</v>
      </c>
    </row>
    <row r="1088" spans="2:5" x14ac:dyDescent="0.2">
      <c r="B1088" s="63" t="s">
        <v>1536</v>
      </c>
      <c r="C1088" s="63"/>
      <c r="D1088" s="64"/>
      <c r="E1088" s="63"/>
    </row>
    <row r="1089" spans="2:5" x14ac:dyDescent="0.2">
      <c r="B1089" s="30" t="s">
        <v>1537</v>
      </c>
      <c r="C1089" s="30"/>
      <c r="D1089" s="31"/>
      <c r="E1089" s="32"/>
    </row>
    <row r="1090" spans="2:5" x14ac:dyDescent="0.2">
      <c r="B1090" s="76" t="s">
        <v>1538</v>
      </c>
      <c r="C1090" s="76"/>
      <c r="D1090" s="98" t="s">
        <v>1539</v>
      </c>
      <c r="E1090" s="40" t="s">
        <v>101</v>
      </c>
    </row>
    <row r="1091" spans="2:5" x14ac:dyDescent="0.2">
      <c r="B1091" s="76" t="s">
        <v>1540</v>
      </c>
      <c r="C1091" s="76"/>
      <c r="D1091" s="98" t="s">
        <v>1541</v>
      </c>
      <c r="E1091" s="40" t="s">
        <v>101</v>
      </c>
    </row>
    <row r="1092" spans="2:5" x14ac:dyDescent="0.2">
      <c r="B1092" s="76" t="s">
        <v>1542</v>
      </c>
      <c r="C1092" s="76"/>
      <c r="D1092" s="98" t="s">
        <v>1543</v>
      </c>
      <c r="E1092" s="40" t="s">
        <v>101</v>
      </c>
    </row>
    <row r="1093" spans="2:5" x14ac:dyDescent="0.2">
      <c r="B1093" s="30" t="s">
        <v>1544</v>
      </c>
      <c r="C1093" s="30"/>
      <c r="D1093" s="31"/>
      <c r="E1093" s="32"/>
    </row>
    <row r="1094" spans="2:5" x14ac:dyDescent="0.2">
      <c r="B1094" s="58" t="s">
        <v>1545</v>
      </c>
      <c r="C1094" s="76"/>
      <c r="D1094" s="98" t="s">
        <v>1546</v>
      </c>
      <c r="E1094" s="40" t="s">
        <v>101</v>
      </c>
    </row>
    <row r="1095" spans="2:5" x14ac:dyDescent="0.2">
      <c r="B1095" s="30" t="s">
        <v>1547</v>
      </c>
      <c r="C1095" s="30"/>
      <c r="D1095" s="31"/>
      <c r="E1095" s="32"/>
    </row>
    <row r="1096" spans="2:5" x14ac:dyDescent="0.2">
      <c r="B1096" s="58" t="s">
        <v>1548</v>
      </c>
      <c r="C1096" s="76"/>
      <c r="D1096" s="98" t="s">
        <v>1549</v>
      </c>
      <c r="E1096" s="40" t="s">
        <v>101</v>
      </c>
    </row>
    <row r="1097" spans="2:5" x14ac:dyDescent="0.2">
      <c r="B1097" s="58" t="s">
        <v>1550</v>
      </c>
      <c r="C1097" s="58" t="s">
        <v>1551</v>
      </c>
      <c r="D1097" s="98"/>
      <c r="E1097" s="40" t="s">
        <v>101</v>
      </c>
    </row>
    <row r="1098" spans="2:5" x14ac:dyDescent="0.2">
      <c r="B1098" s="30" t="s">
        <v>1552</v>
      </c>
      <c r="C1098" s="30"/>
      <c r="D1098" s="31"/>
      <c r="E1098" s="32"/>
    </row>
    <row r="1099" spans="2:5" x14ac:dyDescent="0.2">
      <c r="B1099" s="58" t="s">
        <v>1553</v>
      </c>
      <c r="C1099" s="76"/>
      <c r="D1099" s="98"/>
      <c r="E1099" s="40" t="s">
        <v>101</v>
      </c>
    </row>
    <row r="1100" spans="2:5" x14ac:dyDescent="0.2">
      <c r="B1100" s="30" t="s">
        <v>1554</v>
      </c>
      <c r="C1100" s="30"/>
      <c r="D1100" s="31"/>
      <c r="E1100" s="32"/>
    </row>
    <row r="1101" spans="2:5" x14ac:dyDescent="0.2">
      <c r="B1101" s="36" t="s">
        <v>1555</v>
      </c>
      <c r="C1101" s="36" t="s">
        <v>1556</v>
      </c>
      <c r="D1101" s="98" t="s">
        <v>1557</v>
      </c>
      <c r="E1101" s="40" t="s">
        <v>101</v>
      </c>
    </row>
    <row r="1102" spans="2:5" x14ac:dyDescent="0.2">
      <c r="B1102" s="63" t="s">
        <v>1558</v>
      </c>
      <c r="C1102" s="63"/>
      <c r="D1102" s="64"/>
      <c r="E1102" s="63"/>
    </row>
    <row r="1103" spans="2:5" x14ac:dyDescent="0.2">
      <c r="B1103" s="30" t="s">
        <v>1559</v>
      </c>
      <c r="C1103" s="30"/>
      <c r="D1103" s="31"/>
      <c r="E1103" s="32"/>
    </row>
    <row r="1104" spans="2:5" x14ac:dyDescent="0.2">
      <c r="B1104" s="76" t="s">
        <v>1560</v>
      </c>
      <c r="C1104" s="76"/>
      <c r="D1104" s="47"/>
      <c r="E1104" s="40" t="s">
        <v>101</v>
      </c>
    </row>
    <row r="1105" spans="2:5" x14ac:dyDescent="0.2">
      <c r="B1105" s="73" t="s">
        <v>1561</v>
      </c>
      <c r="C1105" s="73"/>
      <c r="D1105" s="91"/>
      <c r="E1105" s="73"/>
    </row>
    <row r="1106" spans="2:5" x14ac:dyDescent="0.2">
      <c r="B1106" s="71" t="s">
        <v>1562</v>
      </c>
      <c r="C1106" s="79"/>
      <c r="D1106" s="91"/>
      <c r="E1106" s="73"/>
    </row>
    <row r="1107" spans="2:5" x14ac:dyDescent="0.2">
      <c r="B1107" s="63" t="s">
        <v>1563</v>
      </c>
      <c r="C1107" s="63"/>
      <c r="D1107" s="64"/>
      <c r="E1107" s="63"/>
    </row>
    <row r="1108" spans="2:5" x14ac:dyDescent="0.2">
      <c r="B1108" s="63" t="s">
        <v>1564</v>
      </c>
      <c r="C1108" s="63"/>
      <c r="D1108" s="64"/>
      <c r="E1108" s="63"/>
    </row>
    <row r="1109" spans="2:5" x14ac:dyDescent="0.2">
      <c r="B1109" s="30" t="s">
        <v>1565</v>
      </c>
      <c r="C1109" s="30"/>
      <c r="D1109" s="31"/>
      <c r="E1109" s="30"/>
    </row>
    <row r="1110" spans="2:5" x14ac:dyDescent="0.2">
      <c r="B1110" s="76" t="s">
        <v>1566</v>
      </c>
      <c r="C1110" s="76"/>
      <c r="D1110" s="98" t="s">
        <v>1567</v>
      </c>
      <c r="E1110" s="40" t="s">
        <v>101</v>
      </c>
    </row>
    <row r="1111" spans="2:5" x14ac:dyDescent="0.2">
      <c r="B1111" s="63" t="s">
        <v>1568</v>
      </c>
      <c r="C1111" s="63"/>
      <c r="D1111" s="64"/>
      <c r="E1111" s="63"/>
    </row>
    <row r="1112" spans="2:5" x14ac:dyDescent="0.2">
      <c r="B1112" s="30" t="s">
        <v>1569</v>
      </c>
      <c r="C1112" s="30"/>
      <c r="D1112" s="31"/>
      <c r="E1112" s="30"/>
    </row>
    <row r="1113" spans="2:5" x14ac:dyDescent="0.2">
      <c r="B1113" s="48" t="s">
        <v>1570</v>
      </c>
      <c r="C1113" s="48"/>
      <c r="D1113" s="100" t="s">
        <v>1571</v>
      </c>
      <c r="E1113" s="40" t="s">
        <v>101</v>
      </c>
    </row>
    <row r="1114" spans="2:5" x14ac:dyDescent="0.2">
      <c r="B1114" s="63" t="s">
        <v>1572</v>
      </c>
      <c r="C1114" s="63"/>
      <c r="D1114" s="64"/>
      <c r="E1114" s="63"/>
    </row>
    <row r="1115" spans="2:5" x14ac:dyDescent="0.2">
      <c r="B1115" s="30" t="s">
        <v>1573</v>
      </c>
      <c r="C1115" s="30"/>
      <c r="D1115" s="31"/>
      <c r="E1115" s="30"/>
    </row>
    <row r="1116" spans="2:5" x14ac:dyDescent="0.2">
      <c r="B1116" s="84" t="s">
        <v>1574</v>
      </c>
      <c r="C1116" s="84"/>
      <c r="D1116" s="98" t="s">
        <v>1575</v>
      </c>
      <c r="E1116" s="40" t="s">
        <v>101</v>
      </c>
    </row>
    <row r="1117" spans="2:5" x14ac:dyDescent="0.2">
      <c r="B1117" s="84" t="s">
        <v>1576</v>
      </c>
      <c r="C1117" s="84"/>
      <c r="D1117" s="98" t="s">
        <v>1577</v>
      </c>
      <c r="E1117" s="101" t="s">
        <v>1578</v>
      </c>
    </row>
    <row r="1118" spans="2:5" x14ac:dyDescent="0.2">
      <c r="B1118" s="43" t="s">
        <v>1579</v>
      </c>
      <c r="C1118" s="43"/>
      <c r="D1118" s="100" t="s">
        <v>1580</v>
      </c>
      <c r="E1118" s="40" t="s">
        <v>101</v>
      </c>
    </row>
    <row r="1119" spans="2:5" x14ac:dyDescent="0.2">
      <c r="B1119" s="30" t="s">
        <v>1581</v>
      </c>
      <c r="C1119" s="30"/>
      <c r="D1119" s="31"/>
      <c r="E1119" s="30"/>
    </row>
    <row r="1120" spans="2:5" x14ac:dyDescent="0.2">
      <c r="B1120" s="48" t="s">
        <v>1582</v>
      </c>
      <c r="C1120" s="48"/>
      <c r="D1120" s="100" t="s">
        <v>1583</v>
      </c>
      <c r="E1120" s="40" t="s">
        <v>101</v>
      </c>
    </row>
    <row r="1121" spans="2:5" x14ac:dyDescent="0.2">
      <c r="B1121" s="48" t="s">
        <v>1584</v>
      </c>
      <c r="C1121" s="48"/>
      <c r="D1121" s="100" t="s">
        <v>1585</v>
      </c>
      <c r="E1121" s="40" t="s">
        <v>101</v>
      </c>
    </row>
    <row r="1122" spans="2:5" x14ac:dyDescent="0.2">
      <c r="B1122" s="30" t="s">
        <v>1586</v>
      </c>
      <c r="C1122" s="30"/>
      <c r="D1122" s="31"/>
      <c r="E1122" s="30"/>
    </row>
    <row r="1123" spans="2:5" x14ac:dyDescent="0.2">
      <c r="B1123" s="48" t="s">
        <v>1587</v>
      </c>
      <c r="C1123" s="48"/>
      <c r="D1123" s="100" t="s">
        <v>1588</v>
      </c>
      <c r="E1123" s="40" t="s">
        <v>101</v>
      </c>
    </row>
    <row r="1124" spans="2:5" x14ac:dyDescent="0.2">
      <c r="B1124" s="48" t="s">
        <v>1589</v>
      </c>
      <c r="C1124" s="48"/>
      <c r="D1124" s="100" t="s">
        <v>1588</v>
      </c>
      <c r="E1124" s="40" t="s">
        <v>101</v>
      </c>
    </row>
    <row r="1125" spans="2:5" x14ac:dyDescent="0.2">
      <c r="B1125" s="48" t="s">
        <v>1590</v>
      </c>
      <c r="C1125" s="48"/>
      <c r="D1125" s="100" t="s">
        <v>1591</v>
      </c>
      <c r="E1125" s="40" t="s">
        <v>101</v>
      </c>
    </row>
    <row r="1126" spans="2:5" x14ac:dyDescent="0.2">
      <c r="B1126" s="63" t="s">
        <v>1592</v>
      </c>
      <c r="C1126" s="63"/>
      <c r="D1126" s="64"/>
      <c r="E1126" s="63"/>
    </row>
    <row r="1127" spans="2:5" x14ac:dyDescent="0.2">
      <c r="B1127" s="30" t="s">
        <v>1593</v>
      </c>
      <c r="C1127" s="70"/>
      <c r="D1127" s="31"/>
      <c r="E1127" s="30"/>
    </row>
    <row r="1128" spans="2:5" x14ac:dyDescent="0.2">
      <c r="B1128" s="76" t="s">
        <v>1594</v>
      </c>
      <c r="C1128" s="76"/>
      <c r="D1128" s="98" t="s">
        <v>1595</v>
      </c>
      <c r="E1128" s="40" t="s">
        <v>104</v>
      </c>
    </row>
    <row r="1129" spans="2:5" x14ac:dyDescent="0.2">
      <c r="B1129" s="76" t="s">
        <v>1596</v>
      </c>
      <c r="C1129" s="76"/>
      <c r="D1129" s="98" t="s">
        <v>1597</v>
      </c>
      <c r="E1129" s="40" t="s">
        <v>101</v>
      </c>
    </row>
    <row r="1130" spans="2:5" x14ac:dyDescent="0.2">
      <c r="B1130" s="63" t="s">
        <v>1598</v>
      </c>
      <c r="C1130" s="63"/>
      <c r="D1130" s="64"/>
      <c r="E1130" s="63"/>
    </row>
    <row r="1131" spans="2:5" x14ac:dyDescent="0.2">
      <c r="B1131" s="30" t="s">
        <v>1599</v>
      </c>
      <c r="C1131" s="30"/>
      <c r="D1131" s="31"/>
      <c r="E1131" s="30"/>
    </row>
    <row r="1132" spans="2:5" x14ac:dyDescent="0.2">
      <c r="B1132" s="76" t="s">
        <v>1600</v>
      </c>
      <c r="C1132" s="76"/>
      <c r="D1132" s="98" t="s">
        <v>1601</v>
      </c>
      <c r="E1132" s="40" t="s">
        <v>112</v>
      </c>
    </row>
    <row r="1133" spans="2:5" x14ac:dyDescent="0.2">
      <c r="B1133" s="76" t="s">
        <v>1602</v>
      </c>
      <c r="C1133" s="76"/>
      <c r="D1133" s="98" t="s">
        <v>1603</v>
      </c>
      <c r="E1133" s="40" t="s">
        <v>112</v>
      </c>
    </row>
    <row r="1134" spans="2:5" x14ac:dyDescent="0.2">
      <c r="B1134" s="30" t="s">
        <v>1604</v>
      </c>
      <c r="C1134" s="30"/>
      <c r="D1134" s="31"/>
      <c r="E1134" s="30"/>
    </row>
    <row r="1135" spans="2:5" x14ac:dyDescent="0.2">
      <c r="B1135" s="76" t="s">
        <v>1605</v>
      </c>
      <c r="C1135" s="76"/>
      <c r="D1135" s="98" t="s">
        <v>1606</v>
      </c>
      <c r="E1135" s="40" t="s">
        <v>101</v>
      </c>
    </row>
    <row r="1136" spans="2:5" x14ac:dyDescent="0.2">
      <c r="B1136" s="63" t="s">
        <v>1607</v>
      </c>
      <c r="C1136" s="63"/>
      <c r="D1136" s="64"/>
      <c r="E1136" s="63"/>
    </row>
    <row r="1137" spans="2:5" x14ac:dyDescent="0.2">
      <c r="B1137" s="30" t="s">
        <v>1608</v>
      </c>
      <c r="C1137" s="30"/>
      <c r="D1137" s="31"/>
      <c r="E1137" s="30"/>
    </row>
    <row r="1138" spans="2:5" x14ac:dyDescent="0.2">
      <c r="B1138" s="36" t="s">
        <v>1609</v>
      </c>
      <c r="C1138" s="36"/>
      <c r="D1138" s="25" t="s">
        <v>1610</v>
      </c>
      <c r="E1138" s="40" t="s">
        <v>101</v>
      </c>
    </row>
    <row r="1139" spans="2:5" x14ac:dyDescent="0.2">
      <c r="B1139" s="30" t="s">
        <v>1611</v>
      </c>
      <c r="C1139" s="30"/>
      <c r="D1139" s="31"/>
      <c r="E1139" s="30"/>
    </row>
    <row r="1140" spans="2:5" x14ac:dyDescent="0.2">
      <c r="B1140" s="76" t="s">
        <v>1612</v>
      </c>
      <c r="C1140" s="76"/>
      <c r="D1140" s="98" t="s">
        <v>1613</v>
      </c>
      <c r="E1140" s="40" t="s">
        <v>101</v>
      </c>
    </row>
    <row r="1141" spans="2:5" x14ac:dyDescent="0.2">
      <c r="B1141" s="76" t="s">
        <v>1614</v>
      </c>
      <c r="C1141" s="76"/>
      <c r="D1141" s="98" t="s">
        <v>1615</v>
      </c>
      <c r="E1141" s="40" t="s">
        <v>101</v>
      </c>
    </row>
    <row r="1142" spans="2:5" x14ac:dyDescent="0.2">
      <c r="B1142" s="76" t="s">
        <v>1616</v>
      </c>
      <c r="C1142" s="76"/>
      <c r="D1142" s="98" t="s">
        <v>1617</v>
      </c>
      <c r="E1142" s="40" t="s">
        <v>101</v>
      </c>
    </row>
    <row r="1143" spans="2:5" x14ac:dyDescent="0.2">
      <c r="B1143" s="76" t="s">
        <v>1618</v>
      </c>
      <c r="C1143" s="76"/>
      <c r="D1143" s="98" t="s">
        <v>1619</v>
      </c>
      <c r="E1143" s="40" t="s">
        <v>101</v>
      </c>
    </row>
    <row r="1144" spans="2:5" x14ac:dyDescent="0.2">
      <c r="B1144" s="74" t="s">
        <v>1620</v>
      </c>
      <c r="C1144" s="74"/>
      <c r="D1144" s="64"/>
      <c r="E1144" s="63"/>
    </row>
    <row r="1145" spans="2:5" x14ac:dyDescent="0.2">
      <c r="B1145" s="74" t="s">
        <v>1621</v>
      </c>
      <c r="C1145" s="74"/>
      <c r="D1145" s="64"/>
      <c r="E1145" s="63"/>
    </row>
    <row r="1146" spans="2:5" x14ac:dyDescent="0.2">
      <c r="B1146" s="30" t="s">
        <v>1622</v>
      </c>
      <c r="C1146" s="30"/>
      <c r="D1146" s="31"/>
      <c r="E1146" s="30"/>
    </row>
    <row r="1147" spans="2:5" x14ac:dyDescent="0.2">
      <c r="B1147" s="53" t="s">
        <v>1623</v>
      </c>
      <c r="C1147" s="53" t="s">
        <v>1624</v>
      </c>
      <c r="D1147" s="102" t="s">
        <v>1625</v>
      </c>
      <c r="E1147" s="40" t="s">
        <v>112</v>
      </c>
    </row>
    <row r="1148" spans="2:5" x14ac:dyDescent="0.2">
      <c r="B1148" s="74" t="s">
        <v>1626</v>
      </c>
      <c r="C1148" s="74"/>
      <c r="D1148" s="64"/>
      <c r="E1148" s="63"/>
    </row>
    <row r="1149" spans="2:5" x14ac:dyDescent="0.2">
      <c r="B1149" s="30" t="s">
        <v>1627</v>
      </c>
      <c r="C1149" s="30"/>
      <c r="D1149" s="31"/>
      <c r="E1149" s="30"/>
    </row>
    <row r="1150" spans="2:5" x14ac:dyDescent="0.2">
      <c r="B1150" s="76" t="s">
        <v>1628</v>
      </c>
      <c r="C1150" s="76"/>
      <c r="D1150" s="98" t="s">
        <v>1629</v>
      </c>
      <c r="E1150" s="40" t="s">
        <v>101</v>
      </c>
    </row>
    <row r="1151" spans="2:5" x14ac:dyDescent="0.2">
      <c r="B1151" s="30" t="s">
        <v>1630</v>
      </c>
      <c r="C1151" s="30"/>
      <c r="D1151" s="31"/>
      <c r="E1151" s="30"/>
    </row>
    <row r="1152" spans="2:5" x14ac:dyDescent="0.2">
      <c r="B1152" s="76" t="s">
        <v>1631</v>
      </c>
      <c r="C1152" s="76"/>
      <c r="D1152" s="98" t="s">
        <v>1632</v>
      </c>
      <c r="E1152" s="40" t="s">
        <v>104</v>
      </c>
    </row>
    <row r="1153" spans="2:5" x14ac:dyDescent="0.2">
      <c r="B1153" s="76" t="s">
        <v>1633</v>
      </c>
      <c r="C1153" s="76"/>
      <c r="D1153" s="98" t="s">
        <v>1634</v>
      </c>
      <c r="E1153" s="40" t="s">
        <v>101</v>
      </c>
    </row>
    <row r="1154" spans="2:5" x14ac:dyDescent="0.2">
      <c r="B1154" s="74" t="s">
        <v>1635</v>
      </c>
      <c r="C1154" s="74"/>
      <c r="D1154" s="64"/>
      <c r="E1154" s="63"/>
    </row>
    <row r="1155" spans="2:5" x14ac:dyDescent="0.2">
      <c r="B1155" s="30" t="s">
        <v>1636</v>
      </c>
      <c r="C1155" s="30"/>
      <c r="D1155" s="31"/>
      <c r="E1155" s="32"/>
    </row>
    <row r="1156" spans="2:5" x14ac:dyDescent="0.2">
      <c r="B1156" s="76" t="s">
        <v>1637</v>
      </c>
      <c r="C1156" s="76"/>
      <c r="D1156" s="25" t="s">
        <v>1638</v>
      </c>
      <c r="E1156" s="40" t="s">
        <v>101</v>
      </c>
    </row>
    <row r="1157" spans="2:5" x14ac:dyDescent="0.2">
      <c r="B1157" s="84" t="s">
        <v>1639</v>
      </c>
      <c r="C1157" s="84"/>
      <c r="D1157" s="98" t="s">
        <v>1640</v>
      </c>
      <c r="E1157" s="40" t="s">
        <v>101</v>
      </c>
    </row>
    <row r="1158" spans="2:5" x14ac:dyDescent="0.2">
      <c r="B1158" s="30" t="s">
        <v>1641</v>
      </c>
      <c r="C1158" s="30"/>
      <c r="D1158" s="31"/>
      <c r="E1158" s="30"/>
    </row>
    <row r="1159" spans="2:5" x14ac:dyDescent="0.2">
      <c r="B1159" s="76" t="s">
        <v>1642</v>
      </c>
      <c r="C1159" s="76"/>
      <c r="D1159" s="98" t="s">
        <v>1643</v>
      </c>
      <c r="E1159" s="40" t="s">
        <v>104</v>
      </c>
    </row>
    <row r="1160" spans="2:5" x14ac:dyDescent="0.2">
      <c r="B1160" s="76" t="s">
        <v>1644</v>
      </c>
      <c r="C1160" s="76"/>
      <c r="D1160" s="98" t="s">
        <v>1645</v>
      </c>
      <c r="E1160" s="40" t="s">
        <v>101</v>
      </c>
    </row>
    <row r="1161" spans="2:5" x14ac:dyDescent="0.2">
      <c r="B1161" s="76" t="s">
        <v>1646</v>
      </c>
      <c r="C1161" s="76"/>
      <c r="D1161" s="98" t="s">
        <v>1647</v>
      </c>
      <c r="E1161" s="40" t="s">
        <v>101</v>
      </c>
    </row>
    <row r="1162" spans="2:5" x14ac:dyDescent="0.2">
      <c r="B1162" s="76" t="s">
        <v>1648</v>
      </c>
      <c r="C1162" s="76"/>
      <c r="D1162" s="98" t="s">
        <v>1649</v>
      </c>
      <c r="E1162" s="40" t="s">
        <v>101</v>
      </c>
    </row>
    <row r="1163" spans="2:5" x14ac:dyDescent="0.2">
      <c r="B1163" s="84" t="s">
        <v>1650</v>
      </c>
      <c r="C1163" s="84"/>
      <c r="D1163" s="98" t="s">
        <v>1651</v>
      </c>
      <c r="E1163" s="40" t="s">
        <v>101</v>
      </c>
    </row>
    <row r="1164" spans="2:5" x14ac:dyDescent="0.2">
      <c r="B1164" s="30" t="s">
        <v>1652</v>
      </c>
      <c r="C1164" s="30"/>
      <c r="D1164" s="31"/>
      <c r="E1164" s="30"/>
    </row>
    <row r="1165" spans="2:5" x14ac:dyDescent="0.2">
      <c r="B1165" s="76" t="s">
        <v>1653</v>
      </c>
      <c r="C1165" s="76"/>
      <c r="D1165" s="98" t="s">
        <v>1654</v>
      </c>
      <c r="E1165" s="40" t="s">
        <v>101</v>
      </c>
    </row>
    <row r="1166" spans="2:5" x14ac:dyDescent="0.2">
      <c r="B1166" s="30" t="s">
        <v>1655</v>
      </c>
      <c r="C1166" s="30"/>
      <c r="D1166" s="31"/>
      <c r="E1166" s="30"/>
    </row>
    <row r="1167" spans="2:5" x14ac:dyDescent="0.2">
      <c r="B1167" s="76" t="s">
        <v>1656</v>
      </c>
      <c r="C1167" s="76"/>
      <c r="D1167" s="98" t="s">
        <v>1657</v>
      </c>
      <c r="E1167" s="40" t="s">
        <v>101</v>
      </c>
    </row>
    <row r="1168" spans="2:5" x14ac:dyDescent="0.2">
      <c r="B1168" s="76" t="s">
        <v>1658</v>
      </c>
      <c r="C1168" s="76"/>
      <c r="D1168" s="98" t="s">
        <v>1659</v>
      </c>
      <c r="E1168" s="40" t="s">
        <v>101</v>
      </c>
    </row>
    <row r="1169" spans="2:5" x14ac:dyDescent="0.2">
      <c r="B1169" s="30" t="s">
        <v>1660</v>
      </c>
      <c r="C1169" s="30"/>
      <c r="D1169" s="31"/>
      <c r="E1169" s="30"/>
    </row>
    <row r="1170" spans="2:5" x14ac:dyDescent="0.2">
      <c r="B1170" s="76" t="s">
        <v>1661</v>
      </c>
      <c r="C1170" s="76"/>
      <c r="D1170" s="98" t="s">
        <v>1662</v>
      </c>
      <c r="E1170" s="40" t="s">
        <v>101</v>
      </c>
    </row>
    <row r="1171" spans="2:5" x14ac:dyDescent="0.2">
      <c r="B1171" s="30" t="s">
        <v>1663</v>
      </c>
      <c r="C1171" s="30"/>
      <c r="D1171" s="31"/>
      <c r="E1171" s="30"/>
    </row>
    <row r="1172" spans="2:5" x14ac:dyDescent="0.2">
      <c r="B1172" s="84" t="s">
        <v>1664</v>
      </c>
      <c r="C1172" s="84"/>
      <c r="D1172" s="98" t="s">
        <v>1665</v>
      </c>
      <c r="E1172" s="40" t="s">
        <v>104</v>
      </c>
    </row>
    <row r="1173" spans="2:5" x14ac:dyDescent="0.2">
      <c r="B1173" s="76" t="s">
        <v>1666</v>
      </c>
      <c r="C1173" s="76"/>
      <c r="D1173" s="98" t="s">
        <v>1667</v>
      </c>
      <c r="E1173" s="40" t="s">
        <v>101</v>
      </c>
    </row>
    <row r="1174" spans="2:5" x14ac:dyDescent="0.2">
      <c r="B1174" s="76" t="s">
        <v>1668</v>
      </c>
      <c r="C1174" s="76"/>
      <c r="D1174" s="98" t="s">
        <v>1669</v>
      </c>
      <c r="E1174" s="40" t="s">
        <v>101</v>
      </c>
    </row>
    <row r="1175" spans="2:5" x14ac:dyDescent="0.2">
      <c r="B1175" s="30" t="s">
        <v>1670</v>
      </c>
      <c r="C1175" s="30"/>
      <c r="D1175" s="31"/>
      <c r="E1175" s="30"/>
    </row>
    <row r="1176" spans="2:5" x14ac:dyDescent="0.2">
      <c r="B1176" s="76" t="s">
        <v>1671</v>
      </c>
      <c r="C1176" s="76"/>
      <c r="D1176" s="98" t="s">
        <v>1672</v>
      </c>
      <c r="E1176" s="40" t="s">
        <v>101</v>
      </c>
    </row>
    <row r="1177" spans="2:5" x14ac:dyDescent="0.2">
      <c r="B1177" s="74" t="s">
        <v>1673</v>
      </c>
      <c r="C1177" s="74"/>
      <c r="D1177" s="64"/>
      <c r="E1177" s="63"/>
    </row>
    <row r="1178" spans="2:5" x14ac:dyDescent="0.2">
      <c r="B1178" s="30" t="s">
        <v>1674</v>
      </c>
      <c r="C1178" s="30"/>
      <c r="D1178" s="31"/>
      <c r="E1178" s="30"/>
    </row>
    <row r="1179" spans="2:5" x14ac:dyDescent="0.2">
      <c r="B1179" s="38" t="s">
        <v>1675</v>
      </c>
      <c r="C1179" s="38" t="s">
        <v>1676</v>
      </c>
      <c r="D1179" s="51" t="s">
        <v>1677</v>
      </c>
      <c r="E1179" s="40" t="s">
        <v>104</v>
      </c>
    </row>
    <row r="1180" spans="2:5" x14ac:dyDescent="0.2">
      <c r="B1180" s="38" t="s">
        <v>1678</v>
      </c>
      <c r="C1180" s="38" t="s">
        <v>1679</v>
      </c>
      <c r="D1180" s="28" t="s">
        <v>1680</v>
      </c>
      <c r="E1180" s="40" t="s">
        <v>101</v>
      </c>
    </row>
    <row r="1181" spans="2:5" x14ac:dyDescent="0.2">
      <c r="B1181" s="88" t="s">
        <v>1681</v>
      </c>
      <c r="C1181" s="58"/>
      <c r="D1181" s="51" t="s">
        <v>1682</v>
      </c>
      <c r="E1181" s="40" t="s">
        <v>101</v>
      </c>
    </row>
    <row r="1182" spans="2:5" x14ac:dyDescent="0.2">
      <c r="B1182" s="30" t="s">
        <v>1683</v>
      </c>
      <c r="C1182" s="30"/>
      <c r="D1182" s="31"/>
      <c r="E1182" s="30"/>
    </row>
    <row r="1183" spans="2:5" x14ac:dyDescent="0.2">
      <c r="B1183" s="36" t="s">
        <v>1684</v>
      </c>
      <c r="C1183" s="36" t="s">
        <v>1685</v>
      </c>
      <c r="D1183" s="98" t="s">
        <v>1686</v>
      </c>
      <c r="E1183" s="40" t="s">
        <v>101</v>
      </c>
    </row>
    <row r="1184" spans="2:5" x14ac:dyDescent="0.2">
      <c r="B1184" s="30" t="s">
        <v>1687</v>
      </c>
      <c r="C1184" s="30"/>
      <c r="D1184" s="31"/>
      <c r="E1184" s="30"/>
    </row>
    <row r="1185" spans="2:5" x14ac:dyDescent="0.2">
      <c r="B1185" s="58" t="s">
        <v>1688</v>
      </c>
      <c r="C1185" s="58"/>
      <c r="D1185" s="47" t="s">
        <v>1689</v>
      </c>
      <c r="E1185" s="40" t="s">
        <v>101</v>
      </c>
    </row>
    <row r="1186" spans="2:5" x14ac:dyDescent="0.2">
      <c r="B1186" s="30" t="s">
        <v>1690</v>
      </c>
      <c r="C1186" s="30"/>
      <c r="D1186" s="31"/>
      <c r="E1186" s="30"/>
    </row>
    <row r="1187" spans="2:5" x14ac:dyDescent="0.2">
      <c r="B1187" s="58" t="s">
        <v>1691</v>
      </c>
      <c r="C1187" s="58"/>
      <c r="D1187" s="98" t="s">
        <v>1692</v>
      </c>
      <c r="E1187" s="40" t="s">
        <v>101</v>
      </c>
    </row>
    <row r="1188" spans="2:5" x14ac:dyDescent="0.2">
      <c r="B1188" s="58" t="s">
        <v>1693</v>
      </c>
      <c r="C1188" s="58"/>
      <c r="D1188" s="98" t="s">
        <v>1694</v>
      </c>
      <c r="E1188" s="40" t="s">
        <v>101</v>
      </c>
    </row>
    <row r="1189" spans="2:5" x14ac:dyDescent="0.2">
      <c r="B1189" s="30" t="s">
        <v>1695</v>
      </c>
      <c r="C1189" s="30"/>
      <c r="D1189" s="31"/>
      <c r="E1189" s="30"/>
    </row>
    <row r="1190" spans="2:5" x14ac:dyDescent="0.2">
      <c r="B1190" s="36" t="s">
        <v>1696</v>
      </c>
      <c r="C1190" s="58" t="s">
        <v>1697</v>
      </c>
      <c r="D1190" s="98" t="s">
        <v>1698</v>
      </c>
      <c r="E1190" s="40" t="s">
        <v>101</v>
      </c>
    </row>
    <row r="1191" spans="2:5" x14ac:dyDescent="0.2">
      <c r="B1191" s="30" t="s">
        <v>1699</v>
      </c>
      <c r="C1191" s="30"/>
      <c r="D1191" s="31"/>
      <c r="E1191" s="30"/>
    </row>
    <row r="1192" spans="2:5" x14ac:dyDescent="0.2">
      <c r="B1192" s="96" t="s">
        <v>1700</v>
      </c>
      <c r="C1192" s="96"/>
      <c r="D1192" s="98" t="s">
        <v>1701</v>
      </c>
      <c r="E1192" s="40" t="s">
        <v>101</v>
      </c>
    </row>
    <row r="1193" spans="2:5" x14ac:dyDescent="0.2">
      <c r="B1193" s="30" t="s">
        <v>1702</v>
      </c>
      <c r="C1193" s="30"/>
      <c r="D1193" s="31"/>
      <c r="E1193" s="30"/>
    </row>
    <row r="1194" spans="2:5" x14ac:dyDescent="0.2">
      <c r="B1194" s="36" t="s">
        <v>1703</v>
      </c>
      <c r="C1194" s="58" t="s">
        <v>1704</v>
      </c>
      <c r="D1194" s="25" t="s">
        <v>1705</v>
      </c>
      <c r="E1194" s="40" t="s">
        <v>112</v>
      </c>
    </row>
    <row r="1195" spans="2:5" x14ac:dyDescent="0.2">
      <c r="B1195" s="58" t="s">
        <v>1706</v>
      </c>
      <c r="C1195" s="58"/>
      <c r="D1195" s="25" t="s">
        <v>1707</v>
      </c>
      <c r="E1195" s="40" t="s">
        <v>101</v>
      </c>
    </row>
    <row r="1196" spans="2:5" x14ac:dyDescent="0.2">
      <c r="B1196" s="99" t="s">
        <v>1708</v>
      </c>
      <c r="C1196" s="99"/>
      <c r="D1196" s="25" t="s">
        <v>1709</v>
      </c>
      <c r="E1196" s="40" t="s">
        <v>101</v>
      </c>
    </row>
    <row r="1197" spans="2:5" x14ac:dyDescent="0.2">
      <c r="B1197" s="36" t="s">
        <v>1710</v>
      </c>
      <c r="C1197" s="99" t="s">
        <v>1711</v>
      </c>
      <c r="D1197" s="25" t="s">
        <v>1712</v>
      </c>
      <c r="E1197" s="40" t="s">
        <v>101</v>
      </c>
    </row>
    <row r="1198" spans="2:5" x14ac:dyDescent="0.2">
      <c r="B1198" s="58" t="s">
        <v>1713</v>
      </c>
      <c r="C1198" s="58"/>
      <c r="D1198" s="25" t="s">
        <v>1714</v>
      </c>
      <c r="E1198" s="40" t="s">
        <v>101</v>
      </c>
    </row>
    <row r="1199" spans="2:5" x14ac:dyDescent="0.2">
      <c r="B1199" s="36" t="s">
        <v>1715</v>
      </c>
      <c r="C1199" s="36"/>
      <c r="D1199" s="25" t="s">
        <v>1716</v>
      </c>
      <c r="E1199" s="40" t="s">
        <v>101</v>
      </c>
    </row>
    <row r="1200" spans="2:5" x14ac:dyDescent="0.2">
      <c r="B1200" s="58" t="s">
        <v>1717</v>
      </c>
      <c r="C1200" s="58"/>
      <c r="D1200" s="25" t="s">
        <v>1718</v>
      </c>
      <c r="E1200" s="40" t="s">
        <v>101</v>
      </c>
    </row>
    <row r="1201" spans="2:5" x14ac:dyDescent="0.2">
      <c r="B1201" s="36" t="s">
        <v>1719</v>
      </c>
      <c r="C1201" s="36"/>
      <c r="D1201" s="25" t="s">
        <v>1720</v>
      </c>
      <c r="E1201" s="40" t="s">
        <v>101</v>
      </c>
    </row>
    <row r="1202" spans="2:5" x14ac:dyDescent="0.2">
      <c r="B1202" s="36" t="s">
        <v>1721</v>
      </c>
      <c r="C1202" s="58" t="s">
        <v>1722</v>
      </c>
      <c r="D1202" s="25" t="s">
        <v>1723</v>
      </c>
      <c r="E1202" s="40" t="s">
        <v>101</v>
      </c>
    </row>
    <row r="1203" spans="2:5" x14ac:dyDescent="0.2">
      <c r="B1203" s="36" t="s">
        <v>1724</v>
      </c>
      <c r="C1203" s="99" t="s">
        <v>1725</v>
      </c>
      <c r="D1203" s="25" t="s">
        <v>1726</v>
      </c>
      <c r="E1203" s="40" t="s">
        <v>101</v>
      </c>
    </row>
    <row r="1204" spans="2:5" x14ac:dyDescent="0.2">
      <c r="B1204" s="36" t="s">
        <v>1727</v>
      </c>
      <c r="C1204" s="58" t="s">
        <v>1728</v>
      </c>
      <c r="D1204" s="25" t="s">
        <v>1726</v>
      </c>
      <c r="E1204" s="40" t="s">
        <v>101</v>
      </c>
    </row>
    <row r="1205" spans="2:5" x14ac:dyDescent="0.2">
      <c r="B1205" s="36" t="s">
        <v>1729</v>
      </c>
      <c r="C1205" s="58" t="s">
        <v>1730</v>
      </c>
      <c r="D1205" s="25" t="s">
        <v>1731</v>
      </c>
      <c r="E1205" s="40" t="s">
        <v>101</v>
      </c>
    </row>
    <row r="1206" spans="2:5" x14ac:dyDescent="0.2">
      <c r="B1206" s="58" t="s">
        <v>1732</v>
      </c>
      <c r="C1206" s="58"/>
      <c r="D1206" s="55" t="s">
        <v>1733</v>
      </c>
      <c r="E1206" s="40" t="s">
        <v>101</v>
      </c>
    </row>
    <row r="1207" spans="2:5" x14ac:dyDescent="0.2">
      <c r="B1207" s="36" t="s">
        <v>1734</v>
      </c>
      <c r="C1207" s="36"/>
      <c r="D1207" s="55" t="s">
        <v>1735</v>
      </c>
      <c r="E1207" s="40" t="s">
        <v>101</v>
      </c>
    </row>
    <row r="1208" spans="2:5" x14ac:dyDescent="0.2">
      <c r="B1208" s="36" t="s">
        <v>1736</v>
      </c>
      <c r="C1208" s="36" t="s">
        <v>1737</v>
      </c>
      <c r="D1208" s="98" t="s">
        <v>1738</v>
      </c>
      <c r="E1208" s="40" t="s">
        <v>101</v>
      </c>
    </row>
    <row r="1209" spans="2:5" x14ac:dyDescent="0.2">
      <c r="B1209" s="30" t="s">
        <v>1739</v>
      </c>
      <c r="C1209" s="30"/>
      <c r="D1209" s="31"/>
      <c r="E1209" s="30"/>
    </row>
    <row r="1210" spans="2:5" x14ac:dyDescent="0.2">
      <c r="B1210" s="58" t="s">
        <v>1740</v>
      </c>
      <c r="C1210" s="103"/>
      <c r="D1210" s="98" t="s">
        <v>1741</v>
      </c>
      <c r="E1210" s="40" t="s">
        <v>101</v>
      </c>
    </row>
    <row r="1211" spans="2:5" x14ac:dyDescent="0.2">
      <c r="B1211" s="30" t="s">
        <v>1742</v>
      </c>
      <c r="C1211" s="30"/>
      <c r="D1211" s="31"/>
      <c r="E1211" s="30"/>
    </row>
    <row r="1212" spans="2:5" x14ac:dyDescent="0.2">
      <c r="B1212" s="84" t="s">
        <v>1743</v>
      </c>
      <c r="C1212" s="84"/>
      <c r="D1212" s="98" t="s">
        <v>1744</v>
      </c>
      <c r="E1212" s="40" t="s">
        <v>101</v>
      </c>
    </row>
    <row r="1213" spans="2:5" x14ac:dyDescent="0.2">
      <c r="B1213" s="76" t="s">
        <v>1745</v>
      </c>
      <c r="C1213" s="76"/>
      <c r="D1213" s="98" t="s">
        <v>1746</v>
      </c>
      <c r="E1213" s="40" t="s">
        <v>101</v>
      </c>
    </row>
    <row r="1214" spans="2:5" x14ac:dyDescent="0.2">
      <c r="B1214" s="76" t="s">
        <v>1747</v>
      </c>
      <c r="C1214" s="76"/>
      <c r="D1214" s="98" t="s">
        <v>1746</v>
      </c>
      <c r="E1214" s="40" t="s">
        <v>101</v>
      </c>
    </row>
    <row r="1215" spans="2:5" x14ac:dyDescent="0.2">
      <c r="B1215" s="76" t="s">
        <v>1748</v>
      </c>
      <c r="C1215" s="76"/>
      <c r="D1215" s="98" t="s">
        <v>1746</v>
      </c>
      <c r="E1215" s="40" t="s">
        <v>101</v>
      </c>
    </row>
    <row r="1216" spans="2:5" x14ac:dyDescent="0.2">
      <c r="B1216" s="63" t="s">
        <v>1749</v>
      </c>
      <c r="C1216" s="63"/>
      <c r="D1216" s="64"/>
      <c r="E1216" s="63"/>
    </row>
    <row r="1217" spans="2:5" x14ac:dyDescent="0.2">
      <c r="B1217" s="30" t="s">
        <v>1750</v>
      </c>
      <c r="C1217" s="30"/>
      <c r="D1217" s="31"/>
      <c r="E1217" s="30"/>
    </row>
    <row r="1218" spans="2:5" x14ac:dyDescent="0.2">
      <c r="B1218" s="36" t="s">
        <v>1751</v>
      </c>
      <c r="C1218" s="58" t="s">
        <v>1752</v>
      </c>
      <c r="D1218" s="98" t="s">
        <v>1753</v>
      </c>
      <c r="E1218" s="40" t="s">
        <v>101</v>
      </c>
    </row>
    <row r="1219" spans="2:5" x14ac:dyDescent="0.2">
      <c r="B1219" s="30" t="s">
        <v>1754</v>
      </c>
      <c r="C1219" s="30"/>
      <c r="D1219" s="31"/>
      <c r="E1219" s="30"/>
    </row>
    <row r="1220" spans="2:5" x14ac:dyDescent="0.2">
      <c r="B1220" s="76" t="s">
        <v>1755</v>
      </c>
      <c r="C1220" s="76"/>
      <c r="D1220" s="47" t="s">
        <v>1756</v>
      </c>
      <c r="E1220" s="40" t="s">
        <v>101</v>
      </c>
    </row>
    <row r="1221" spans="2:5" x14ac:dyDescent="0.2">
      <c r="B1221" s="63" t="s">
        <v>1757</v>
      </c>
      <c r="C1221" s="63"/>
      <c r="D1221" s="64"/>
      <c r="E1221" s="63"/>
    </row>
    <row r="1222" spans="2:5" x14ac:dyDescent="0.2">
      <c r="B1222" s="30" t="s">
        <v>1758</v>
      </c>
      <c r="C1222" s="30"/>
      <c r="D1222" s="31"/>
      <c r="E1222" s="30"/>
    </row>
    <row r="1223" spans="2:5" x14ac:dyDescent="0.2">
      <c r="B1223" s="76" t="s">
        <v>1759</v>
      </c>
      <c r="C1223" s="76"/>
      <c r="D1223" s="98" t="s">
        <v>1760</v>
      </c>
      <c r="E1223" s="40" t="s">
        <v>101</v>
      </c>
    </row>
    <row r="1224" spans="2:5" x14ac:dyDescent="0.2">
      <c r="B1224" s="63" t="s">
        <v>1761</v>
      </c>
      <c r="C1224" s="63"/>
      <c r="D1224" s="64"/>
      <c r="E1224" s="63"/>
    </row>
    <row r="1225" spans="2:5" x14ac:dyDescent="0.2">
      <c r="B1225" s="30" t="s">
        <v>1762</v>
      </c>
      <c r="C1225" s="30"/>
      <c r="D1225" s="31"/>
      <c r="E1225" s="30"/>
    </row>
    <row r="1226" spans="2:5" x14ac:dyDescent="0.2">
      <c r="B1226" s="36" t="s">
        <v>1763</v>
      </c>
      <c r="C1226" s="36"/>
      <c r="D1226" s="25" t="s">
        <v>1764</v>
      </c>
      <c r="E1226" s="40" t="s">
        <v>112</v>
      </c>
    </row>
    <row r="1227" spans="2:5" x14ac:dyDescent="0.2">
      <c r="B1227" s="41" t="s">
        <v>1765</v>
      </c>
      <c r="C1227" s="104"/>
      <c r="D1227" s="102" t="s">
        <v>1766</v>
      </c>
      <c r="E1227" s="40" t="s">
        <v>101</v>
      </c>
    </row>
    <row r="1228" spans="2:5" x14ac:dyDescent="0.2">
      <c r="B1228" s="30" t="s">
        <v>1767</v>
      </c>
      <c r="C1228" s="70"/>
      <c r="D1228" s="31"/>
      <c r="E1228" s="30"/>
    </row>
    <row r="1229" spans="2:5" x14ac:dyDescent="0.2">
      <c r="B1229" s="76" t="s">
        <v>1768</v>
      </c>
      <c r="C1229" s="76"/>
      <c r="D1229" s="98" t="s">
        <v>1769</v>
      </c>
      <c r="E1229" s="40" t="s">
        <v>101</v>
      </c>
    </row>
    <row r="1230" spans="2:5" x14ac:dyDescent="0.2">
      <c r="B1230" s="63" t="s">
        <v>1770</v>
      </c>
      <c r="C1230" s="65"/>
      <c r="D1230" s="64"/>
      <c r="E1230" s="63"/>
    </row>
    <row r="1231" spans="2:5" x14ac:dyDescent="0.2">
      <c r="B1231" s="30" t="s">
        <v>1771</v>
      </c>
      <c r="C1231" s="30"/>
      <c r="D1231" s="31"/>
      <c r="E1231" s="30"/>
    </row>
    <row r="1232" spans="2:5" x14ac:dyDescent="0.2">
      <c r="B1232" s="76" t="s">
        <v>1772</v>
      </c>
      <c r="C1232" s="76"/>
      <c r="D1232" s="98" t="s">
        <v>1773</v>
      </c>
      <c r="E1232" s="40" t="s">
        <v>101</v>
      </c>
    </row>
    <row r="1233" spans="2:5" x14ac:dyDescent="0.2">
      <c r="B1233" s="76" t="s">
        <v>1774</v>
      </c>
      <c r="C1233" s="76"/>
      <c r="D1233" s="98" t="s">
        <v>1775</v>
      </c>
      <c r="E1233" s="40" t="s">
        <v>101</v>
      </c>
    </row>
    <row r="1234" spans="2:5" x14ac:dyDescent="0.2">
      <c r="B1234" s="76" t="s">
        <v>1776</v>
      </c>
      <c r="C1234" s="76"/>
      <c r="D1234" s="98" t="s">
        <v>1777</v>
      </c>
      <c r="E1234" s="40" t="s">
        <v>101</v>
      </c>
    </row>
    <row r="1235" spans="2:5" x14ac:dyDescent="0.2">
      <c r="B1235" s="74" t="s">
        <v>1778</v>
      </c>
      <c r="C1235" s="74"/>
      <c r="D1235" s="64"/>
      <c r="E1235" s="63"/>
    </row>
    <row r="1236" spans="2:5" x14ac:dyDescent="0.2">
      <c r="B1236" s="30" t="s">
        <v>1779</v>
      </c>
      <c r="C1236" s="30"/>
      <c r="D1236" s="31"/>
      <c r="E1236" s="30"/>
    </row>
    <row r="1237" spans="2:5" x14ac:dyDescent="0.2">
      <c r="B1237" s="76" t="s">
        <v>1780</v>
      </c>
      <c r="C1237" s="76"/>
      <c r="D1237" s="47" t="s">
        <v>1781</v>
      </c>
      <c r="E1237" s="40" t="s">
        <v>101</v>
      </c>
    </row>
    <row r="1238" spans="2:5" x14ac:dyDescent="0.2">
      <c r="B1238" s="76" t="s">
        <v>1782</v>
      </c>
      <c r="C1238" s="76"/>
      <c r="D1238" s="47" t="s">
        <v>1783</v>
      </c>
      <c r="E1238" s="40" t="s">
        <v>101</v>
      </c>
    </row>
    <row r="1239" spans="2:5" x14ac:dyDescent="0.2">
      <c r="B1239" s="76" t="s">
        <v>1784</v>
      </c>
      <c r="C1239" s="76"/>
      <c r="D1239" s="47" t="s">
        <v>1785</v>
      </c>
      <c r="E1239" s="40" t="s">
        <v>101</v>
      </c>
    </row>
    <row r="1240" spans="2:5" x14ac:dyDescent="0.2">
      <c r="B1240" s="63" t="s">
        <v>1786</v>
      </c>
      <c r="C1240" s="63"/>
      <c r="D1240" s="64"/>
      <c r="E1240" s="63"/>
    </row>
    <row r="1241" spans="2:5" x14ac:dyDescent="0.2">
      <c r="B1241" s="30" t="s">
        <v>1787</v>
      </c>
      <c r="C1241" s="30"/>
      <c r="D1241" s="31"/>
      <c r="E1241" s="30"/>
    </row>
    <row r="1242" spans="2:5" x14ac:dyDescent="0.2">
      <c r="B1242" s="36" t="s">
        <v>1788</v>
      </c>
      <c r="C1242" s="36"/>
      <c r="D1242" s="25" t="s">
        <v>1789</v>
      </c>
      <c r="E1242" s="40" t="s">
        <v>101</v>
      </c>
    </row>
    <row r="1243" spans="2:5" x14ac:dyDescent="0.2">
      <c r="B1243" s="30" t="s">
        <v>1790</v>
      </c>
      <c r="C1243" s="30"/>
      <c r="D1243" s="31"/>
      <c r="E1243" s="30"/>
    </row>
    <row r="1244" spans="2:5" x14ac:dyDescent="0.2">
      <c r="B1244" s="84" t="s">
        <v>1791</v>
      </c>
      <c r="C1244" s="84"/>
      <c r="D1244" s="98" t="s">
        <v>1792</v>
      </c>
      <c r="E1244" s="40" t="s">
        <v>101</v>
      </c>
    </row>
    <row r="1245" spans="2:5" x14ac:dyDescent="0.2">
      <c r="B1245" s="30" t="s">
        <v>1793</v>
      </c>
      <c r="C1245" s="30"/>
      <c r="D1245" s="31"/>
      <c r="E1245" s="30"/>
    </row>
    <row r="1246" spans="2:5" x14ac:dyDescent="0.2">
      <c r="B1246" s="36" t="s">
        <v>1794</v>
      </c>
      <c r="C1246" s="36"/>
      <c r="D1246" s="25" t="s">
        <v>1795</v>
      </c>
      <c r="E1246" s="40" t="s">
        <v>101</v>
      </c>
    </row>
    <row r="1247" spans="2:5" x14ac:dyDescent="0.2">
      <c r="B1247" s="30" t="s">
        <v>1796</v>
      </c>
      <c r="C1247" s="30"/>
      <c r="D1247" s="31"/>
      <c r="E1247" s="30"/>
    </row>
    <row r="1248" spans="2:5" x14ac:dyDescent="0.2">
      <c r="B1248" s="76" t="s">
        <v>1797</v>
      </c>
      <c r="C1248" s="76"/>
      <c r="D1248" s="98" t="s">
        <v>1798</v>
      </c>
      <c r="E1248" s="40" t="s">
        <v>101</v>
      </c>
    </row>
    <row r="1249" spans="2:5" x14ac:dyDescent="0.2">
      <c r="B1249" s="30" t="s">
        <v>1799</v>
      </c>
      <c r="C1249" s="30"/>
      <c r="D1249" s="31"/>
      <c r="E1249" s="30"/>
    </row>
    <row r="1250" spans="2:5" x14ac:dyDescent="0.2">
      <c r="B1250" s="76" t="s">
        <v>1800</v>
      </c>
      <c r="C1250" s="76"/>
      <c r="D1250" s="98" t="s">
        <v>1801</v>
      </c>
      <c r="E1250" s="40" t="s">
        <v>101</v>
      </c>
    </row>
    <row r="1251" spans="2:5" x14ac:dyDescent="0.2">
      <c r="B1251" s="30" t="s">
        <v>1802</v>
      </c>
      <c r="C1251" s="30"/>
      <c r="D1251" s="31"/>
      <c r="E1251" s="30"/>
    </row>
    <row r="1252" spans="2:5" x14ac:dyDescent="0.2">
      <c r="B1252" s="76" t="s">
        <v>1803</v>
      </c>
      <c r="C1252" s="76"/>
      <c r="D1252" s="98" t="s">
        <v>1804</v>
      </c>
      <c r="E1252" s="40" t="s">
        <v>101</v>
      </c>
    </row>
    <row r="1253" spans="2:5" x14ac:dyDescent="0.2">
      <c r="B1253" s="30" t="s">
        <v>1805</v>
      </c>
      <c r="C1253" s="30"/>
      <c r="D1253" s="31"/>
      <c r="E1253" s="30"/>
    </row>
    <row r="1254" spans="2:5" x14ac:dyDescent="0.2">
      <c r="B1254" s="76" t="s">
        <v>1806</v>
      </c>
      <c r="C1254" s="76"/>
      <c r="D1254" s="98" t="s">
        <v>1807</v>
      </c>
      <c r="E1254" s="40" t="s">
        <v>101</v>
      </c>
    </row>
    <row r="1255" spans="2:5" x14ac:dyDescent="0.2">
      <c r="B1255" s="30" t="s">
        <v>1808</v>
      </c>
      <c r="C1255" s="30"/>
      <c r="D1255" s="31"/>
      <c r="E1255" s="30"/>
    </row>
    <row r="1256" spans="2:5" x14ac:dyDescent="0.2">
      <c r="B1256" s="76" t="s">
        <v>1809</v>
      </c>
      <c r="C1256" s="76"/>
      <c r="D1256" s="98" t="s">
        <v>1810</v>
      </c>
      <c r="E1256" s="40" t="s">
        <v>101</v>
      </c>
    </row>
    <row r="1257" spans="2:5" x14ac:dyDescent="0.2">
      <c r="B1257" s="30" t="s">
        <v>1811</v>
      </c>
      <c r="C1257" s="30"/>
      <c r="D1257" s="31"/>
      <c r="E1257" s="30"/>
    </row>
    <row r="1258" spans="2:5" x14ac:dyDescent="0.2">
      <c r="B1258" s="76" t="s">
        <v>1812</v>
      </c>
      <c r="C1258" s="76"/>
      <c r="D1258" s="25" t="s">
        <v>1813</v>
      </c>
      <c r="E1258" s="40" t="s">
        <v>104</v>
      </c>
    </row>
    <row r="1259" spans="2:5" x14ac:dyDescent="0.2">
      <c r="B1259" s="58" t="s">
        <v>1814</v>
      </c>
      <c r="C1259" s="103"/>
      <c r="D1259" s="98" t="s">
        <v>1815</v>
      </c>
      <c r="E1259" s="40" t="s">
        <v>101</v>
      </c>
    </row>
    <row r="1260" spans="2:5" x14ac:dyDescent="0.2">
      <c r="B1260" s="30" t="s">
        <v>1816</v>
      </c>
      <c r="C1260" s="30"/>
      <c r="D1260" s="31"/>
      <c r="E1260" s="30"/>
    </row>
    <row r="1261" spans="2:5" x14ac:dyDescent="0.2">
      <c r="B1261" s="36" t="s">
        <v>1817</v>
      </c>
      <c r="C1261" s="36"/>
      <c r="D1261" s="25" t="s">
        <v>1818</v>
      </c>
      <c r="E1261" s="40" t="s">
        <v>101</v>
      </c>
    </row>
    <row r="1262" spans="2:5" x14ac:dyDescent="0.2">
      <c r="B1262" s="84" t="s">
        <v>1819</v>
      </c>
      <c r="C1262" s="84"/>
      <c r="D1262" s="98" t="s">
        <v>1820</v>
      </c>
      <c r="E1262" s="40" t="s">
        <v>101</v>
      </c>
    </row>
    <row r="1263" spans="2:5" x14ac:dyDescent="0.2">
      <c r="B1263" s="30" t="s">
        <v>1821</v>
      </c>
      <c r="C1263" s="30"/>
      <c r="D1263" s="31"/>
      <c r="E1263" s="30"/>
    </row>
    <row r="1264" spans="2:5" x14ac:dyDescent="0.2">
      <c r="B1264" s="84" t="s">
        <v>1822</v>
      </c>
      <c r="C1264" s="84"/>
      <c r="D1264" s="98" t="s">
        <v>1823</v>
      </c>
      <c r="E1264" s="40" t="s">
        <v>101</v>
      </c>
    </row>
    <row r="1265" spans="2:5" x14ac:dyDescent="0.2">
      <c r="B1265" s="30" t="s">
        <v>1824</v>
      </c>
      <c r="C1265" s="70"/>
      <c r="D1265" s="31"/>
      <c r="E1265" s="30"/>
    </row>
    <row r="1266" spans="2:5" x14ac:dyDescent="0.2">
      <c r="B1266" s="76" t="s">
        <v>1825</v>
      </c>
      <c r="C1266" s="76"/>
      <c r="D1266" s="98" t="s">
        <v>1826</v>
      </c>
      <c r="E1266" s="40" t="s">
        <v>104</v>
      </c>
    </row>
    <row r="1267" spans="2:5" x14ac:dyDescent="0.2">
      <c r="B1267" s="76" t="s">
        <v>1827</v>
      </c>
      <c r="C1267" s="76"/>
      <c r="D1267" s="98" t="s">
        <v>1828</v>
      </c>
      <c r="E1267" s="40" t="s">
        <v>104</v>
      </c>
    </row>
    <row r="1268" spans="2:5" x14ac:dyDescent="0.2">
      <c r="B1268" s="76" t="s">
        <v>1829</v>
      </c>
      <c r="C1268" s="76"/>
      <c r="D1268" s="98" t="s">
        <v>1830</v>
      </c>
      <c r="E1268" s="40" t="s">
        <v>104</v>
      </c>
    </row>
    <row r="1269" spans="2:5" x14ac:dyDescent="0.2">
      <c r="B1269" s="30" t="s">
        <v>1831</v>
      </c>
      <c r="C1269" s="30"/>
      <c r="D1269" s="31"/>
      <c r="E1269" s="30"/>
    </row>
    <row r="1270" spans="2:5" x14ac:dyDescent="0.2">
      <c r="B1270" s="84" t="s">
        <v>1832</v>
      </c>
      <c r="C1270" s="84"/>
      <c r="D1270" s="98" t="s">
        <v>1833</v>
      </c>
      <c r="E1270" s="40" t="s">
        <v>101</v>
      </c>
    </row>
    <row r="1271" spans="2:5" x14ac:dyDescent="0.2">
      <c r="B1271" s="30" t="s">
        <v>1834</v>
      </c>
      <c r="C1271" s="30"/>
      <c r="D1271" s="31"/>
      <c r="E1271" s="30"/>
    </row>
    <row r="1272" spans="2:5" x14ac:dyDescent="0.2">
      <c r="B1272" s="84" t="s">
        <v>1835</v>
      </c>
      <c r="C1272" s="84"/>
      <c r="D1272" s="98" t="s">
        <v>1836</v>
      </c>
      <c r="E1272" s="40" t="s">
        <v>101</v>
      </c>
    </row>
    <row r="1273" spans="2:5" x14ac:dyDescent="0.2">
      <c r="B1273" s="30" t="s">
        <v>1837</v>
      </c>
      <c r="C1273" s="30"/>
      <c r="D1273" s="31"/>
      <c r="E1273" s="30"/>
    </row>
    <row r="1274" spans="2:5" x14ac:dyDescent="0.2">
      <c r="B1274" s="76" t="s">
        <v>1838</v>
      </c>
      <c r="C1274" s="76"/>
      <c r="D1274" s="98" t="s">
        <v>1839</v>
      </c>
      <c r="E1274" s="40" t="s">
        <v>112</v>
      </c>
    </row>
    <row r="1275" spans="2:5" x14ac:dyDescent="0.2">
      <c r="B1275" s="76" t="s">
        <v>1840</v>
      </c>
      <c r="C1275" s="76"/>
      <c r="D1275" s="98" t="s">
        <v>1841</v>
      </c>
      <c r="E1275" s="40" t="s">
        <v>112</v>
      </c>
    </row>
    <row r="1276" spans="2:5" x14ac:dyDescent="0.2">
      <c r="B1276" s="36" t="s">
        <v>1842</v>
      </c>
      <c r="C1276" s="36"/>
      <c r="D1276" s="25" t="s">
        <v>1843</v>
      </c>
      <c r="E1276" s="40" t="s">
        <v>101</v>
      </c>
    </row>
    <row r="1277" spans="2:5" x14ac:dyDescent="0.2">
      <c r="B1277" s="76" t="s">
        <v>1844</v>
      </c>
      <c r="C1277" s="76"/>
      <c r="D1277" s="98"/>
      <c r="E1277" s="40" t="s">
        <v>101</v>
      </c>
    </row>
    <row r="1278" spans="2:5" x14ac:dyDescent="0.2">
      <c r="B1278" s="76" t="s">
        <v>1845</v>
      </c>
      <c r="C1278" s="76"/>
      <c r="D1278" s="98" t="s">
        <v>1846</v>
      </c>
      <c r="E1278" s="40" t="s">
        <v>101</v>
      </c>
    </row>
    <row r="1279" spans="2:5" x14ac:dyDescent="0.2">
      <c r="B1279" s="76" t="s">
        <v>1847</v>
      </c>
      <c r="C1279" s="76"/>
      <c r="D1279" s="98" t="s">
        <v>1848</v>
      </c>
      <c r="E1279" s="40" t="s">
        <v>101</v>
      </c>
    </row>
    <row r="1280" spans="2:5" x14ac:dyDescent="0.2">
      <c r="B1280" s="76" t="s">
        <v>1849</v>
      </c>
      <c r="C1280" s="76"/>
      <c r="D1280" s="98" t="s">
        <v>1850</v>
      </c>
      <c r="E1280" s="40" t="s">
        <v>101</v>
      </c>
    </row>
    <row r="1281" spans="2:5" x14ac:dyDescent="0.2">
      <c r="B1281" s="76" t="s">
        <v>1851</v>
      </c>
      <c r="C1281" s="76"/>
      <c r="D1281" s="98" t="s">
        <v>1852</v>
      </c>
      <c r="E1281" s="40" t="s">
        <v>101</v>
      </c>
    </row>
    <row r="1282" spans="2:5" x14ac:dyDescent="0.2">
      <c r="B1282" s="30" t="s">
        <v>1853</v>
      </c>
      <c r="C1282" s="70"/>
      <c r="D1282" s="31"/>
      <c r="E1282" s="30"/>
    </row>
    <row r="1283" spans="2:5" x14ac:dyDescent="0.2">
      <c r="B1283" s="41" t="s">
        <v>1854</v>
      </c>
      <c r="C1283" s="41"/>
      <c r="D1283" s="102" t="s">
        <v>1855</v>
      </c>
      <c r="E1283" s="40" t="s">
        <v>101</v>
      </c>
    </row>
    <row r="1284" spans="2:5" x14ac:dyDescent="0.2">
      <c r="B1284" s="76" t="s">
        <v>1856</v>
      </c>
      <c r="C1284" s="76"/>
      <c r="D1284" s="98" t="s">
        <v>1857</v>
      </c>
      <c r="E1284" s="40" t="s">
        <v>101</v>
      </c>
    </row>
    <row r="1285" spans="2:5" x14ac:dyDescent="0.2">
      <c r="B1285" s="63" t="s">
        <v>1858</v>
      </c>
      <c r="C1285" s="63"/>
      <c r="D1285" s="64"/>
      <c r="E1285" s="63"/>
    </row>
    <row r="1286" spans="2:5" x14ac:dyDescent="0.2">
      <c r="B1286" s="30" t="s">
        <v>1859</v>
      </c>
      <c r="C1286" s="30"/>
      <c r="D1286" s="31"/>
      <c r="E1286" s="30"/>
    </row>
    <row r="1287" spans="2:5" x14ac:dyDescent="0.2">
      <c r="B1287" s="76" t="s">
        <v>1860</v>
      </c>
      <c r="C1287" s="76"/>
      <c r="D1287" s="98" t="s">
        <v>1861</v>
      </c>
      <c r="E1287" s="40" t="s">
        <v>104</v>
      </c>
    </row>
    <row r="1288" spans="2:5" x14ac:dyDescent="0.2">
      <c r="B1288" s="105" t="s">
        <v>1862</v>
      </c>
      <c r="C1288" s="105"/>
      <c r="D1288" s="106"/>
      <c r="E1288" s="107"/>
    </row>
    <row r="1289" spans="2:5" x14ac:dyDescent="0.2">
      <c r="B1289" s="105" t="s">
        <v>1863</v>
      </c>
      <c r="C1289" s="105"/>
      <c r="D1289" s="106"/>
      <c r="E1289" s="107"/>
    </row>
    <row r="1290" spans="2:5" x14ac:dyDescent="0.2">
      <c r="B1290" s="30" t="s">
        <v>1864</v>
      </c>
      <c r="C1290" s="30"/>
      <c r="D1290" s="31"/>
      <c r="E1290" s="30"/>
    </row>
    <row r="1291" spans="2:5" x14ac:dyDescent="0.2">
      <c r="B1291" s="108" t="s">
        <v>1865</v>
      </c>
      <c r="C1291" s="108"/>
      <c r="D1291" s="109" t="s">
        <v>1866</v>
      </c>
      <c r="E1291" s="110" t="s">
        <v>112</v>
      </c>
    </row>
    <row r="1292" spans="2:5" x14ac:dyDescent="0.2">
      <c r="B1292" s="108" t="s">
        <v>1867</v>
      </c>
      <c r="C1292" s="108"/>
      <c r="D1292" s="109" t="s">
        <v>1868</v>
      </c>
      <c r="E1292" s="40" t="s">
        <v>101</v>
      </c>
    </row>
    <row r="1293" spans="2:5" x14ac:dyDescent="0.2">
      <c r="B1293" s="108" t="s">
        <v>1869</v>
      </c>
      <c r="C1293" s="108"/>
      <c r="D1293" s="109" t="s">
        <v>1870</v>
      </c>
      <c r="E1293" s="40" t="s">
        <v>104</v>
      </c>
    </row>
    <row r="1294" spans="2:5" x14ac:dyDescent="0.2">
      <c r="B1294" s="105" t="s">
        <v>1871</v>
      </c>
      <c r="C1294" s="105"/>
      <c r="D1294" s="106"/>
      <c r="E1294" s="111"/>
    </row>
    <row r="1295" spans="2:5" x14ac:dyDescent="0.2">
      <c r="B1295" s="30" t="s">
        <v>1872</v>
      </c>
      <c r="C1295" s="30"/>
      <c r="D1295" s="31"/>
      <c r="E1295" s="32"/>
    </row>
    <row r="1296" spans="2:5" x14ac:dyDescent="0.2">
      <c r="B1296" s="36" t="s">
        <v>1873</v>
      </c>
      <c r="C1296" s="99" t="s">
        <v>1874</v>
      </c>
      <c r="D1296" s="25" t="s">
        <v>1875</v>
      </c>
      <c r="E1296" s="19" t="s">
        <v>112</v>
      </c>
    </row>
    <row r="1297" spans="2:5" x14ac:dyDescent="0.2">
      <c r="B1297" s="108" t="s">
        <v>1876</v>
      </c>
      <c r="C1297" s="108"/>
      <c r="D1297" s="109" t="s">
        <v>1877</v>
      </c>
      <c r="E1297" s="110" t="s">
        <v>112</v>
      </c>
    </row>
    <row r="1298" spans="2:5" x14ac:dyDescent="0.2">
      <c r="B1298" s="30" t="s">
        <v>1878</v>
      </c>
      <c r="C1298" s="30"/>
      <c r="D1298" s="31"/>
      <c r="E1298" s="32"/>
    </row>
    <row r="1299" spans="2:5" x14ac:dyDescent="0.2">
      <c r="B1299" s="108" t="s">
        <v>1879</v>
      </c>
      <c r="C1299" s="108"/>
      <c r="D1299" s="109" t="s">
        <v>1880</v>
      </c>
      <c r="E1299" s="110" t="s">
        <v>112</v>
      </c>
    </row>
    <row r="1300" spans="2:5" x14ac:dyDescent="0.2">
      <c r="B1300" s="108" t="s">
        <v>1881</v>
      </c>
      <c r="C1300" s="108"/>
      <c r="D1300" s="109" t="s">
        <v>1882</v>
      </c>
      <c r="E1300" s="110" t="s">
        <v>112</v>
      </c>
    </row>
    <row r="1301" spans="2:5" x14ac:dyDescent="0.2">
      <c r="B1301" s="108" t="s">
        <v>1883</v>
      </c>
      <c r="C1301" s="108"/>
      <c r="D1301" s="109" t="s">
        <v>1884</v>
      </c>
      <c r="E1301" s="110" t="s">
        <v>112</v>
      </c>
    </row>
    <row r="1302" spans="2:5" x14ac:dyDescent="0.2">
      <c r="B1302" s="108" t="s">
        <v>1885</v>
      </c>
      <c r="C1302" s="108"/>
      <c r="D1302" s="109" t="s">
        <v>1886</v>
      </c>
      <c r="E1302" s="110" t="s">
        <v>112</v>
      </c>
    </row>
    <row r="1303" spans="2:5" x14ac:dyDescent="0.2">
      <c r="B1303" s="108" t="s">
        <v>1887</v>
      </c>
      <c r="C1303" s="108"/>
      <c r="D1303" s="109" t="s">
        <v>1888</v>
      </c>
      <c r="E1303" s="110" t="s">
        <v>112</v>
      </c>
    </row>
    <row r="1304" spans="2:5" x14ac:dyDescent="0.2">
      <c r="B1304" s="108" t="s">
        <v>1889</v>
      </c>
      <c r="C1304" s="108"/>
      <c r="D1304" s="109" t="s">
        <v>1890</v>
      </c>
      <c r="E1304" s="40" t="s">
        <v>104</v>
      </c>
    </row>
    <row r="1305" spans="2:5" x14ac:dyDescent="0.2">
      <c r="B1305" s="108" t="s">
        <v>1891</v>
      </c>
      <c r="C1305" s="108"/>
      <c r="D1305" s="109" t="s">
        <v>1892</v>
      </c>
      <c r="E1305" s="40" t="s">
        <v>104</v>
      </c>
    </row>
    <row r="1306" spans="2:5" x14ac:dyDescent="0.2">
      <c r="B1306" s="108" t="s">
        <v>1893</v>
      </c>
      <c r="C1306" s="108"/>
      <c r="D1306" s="109" t="s">
        <v>1894</v>
      </c>
      <c r="E1306" s="40" t="s">
        <v>104</v>
      </c>
    </row>
    <row r="1307" spans="2:5" x14ac:dyDescent="0.2">
      <c r="B1307" s="108" t="s">
        <v>1895</v>
      </c>
      <c r="C1307" s="108"/>
      <c r="D1307" s="109" t="s">
        <v>1896</v>
      </c>
      <c r="E1307" s="40" t="s">
        <v>104</v>
      </c>
    </row>
    <row r="1308" spans="2:5" x14ac:dyDescent="0.2">
      <c r="B1308" s="108" t="s">
        <v>1897</v>
      </c>
      <c r="C1308" s="108"/>
      <c r="D1308" s="109" t="s">
        <v>1898</v>
      </c>
      <c r="E1308" s="40" t="s">
        <v>104</v>
      </c>
    </row>
    <row r="1309" spans="2:5" x14ac:dyDescent="0.2">
      <c r="B1309" s="36" t="s">
        <v>1899</v>
      </c>
      <c r="C1309" s="99" t="s">
        <v>1900</v>
      </c>
      <c r="D1309" s="25" t="s">
        <v>1901</v>
      </c>
      <c r="E1309" s="40" t="s">
        <v>104</v>
      </c>
    </row>
    <row r="1310" spans="2:5" x14ac:dyDescent="0.2">
      <c r="B1310" s="36" t="s">
        <v>1902</v>
      </c>
      <c r="C1310" s="99" t="s">
        <v>1903</v>
      </c>
      <c r="D1310" s="25" t="s">
        <v>1904</v>
      </c>
      <c r="E1310" s="40" t="s">
        <v>104</v>
      </c>
    </row>
    <row r="1311" spans="2:5" x14ac:dyDescent="0.2">
      <c r="B1311" s="108" t="s">
        <v>1905</v>
      </c>
      <c r="C1311" s="108"/>
      <c r="D1311" s="109" t="s">
        <v>1906</v>
      </c>
      <c r="E1311" s="40" t="s">
        <v>101</v>
      </c>
    </row>
    <row r="1312" spans="2:5" x14ac:dyDescent="0.2">
      <c r="B1312" s="36" t="s">
        <v>1907</v>
      </c>
      <c r="C1312" s="99" t="s">
        <v>1908</v>
      </c>
      <c r="D1312" s="25" t="s">
        <v>1909</v>
      </c>
      <c r="E1312" s="40" t="s">
        <v>101</v>
      </c>
    </row>
    <row r="1313" spans="2:5" x14ac:dyDescent="0.2">
      <c r="B1313" s="30" t="s">
        <v>1910</v>
      </c>
      <c r="C1313" s="30"/>
      <c r="D1313" s="31"/>
      <c r="E1313" s="32"/>
    </row>
    <row r="1314" spans="2:5" x14ac:dyDescent="0.2">
      <c r="B1314" s="36" t="s">
        <v>1911</v>
      </c>
      <c r="C1314" s="99" t="s">
        <v>1912</v>
      </c>
      <c r="D1314" s="25" t="s">
        <v>1913</v>
      </c>
      <c r="E1314" s="19" t="s">
        <v>112</v>
      </c>
    </row>
    <row r="1315" spans="2:5" x14ac:dyDescent="0.2">
      <c r="B1315" s="36" t="s">
        <v>1914</v>
      </c>
      <c r="C1315" s="99" t="s">
        <v>1915</v>
      </c>
      <c r="D1315" s="25" t="s">
        <v>1916</v>
      </c>
      <c r="E1315" s="40" t="s">
        <v>104</v>
      </c>
    </row>
    <row r="1316" spans="2:5" x14ac:dyDescent="0.2">
      <c r="B1316" s="36" t="s">
        <v>1917</v>
      </c>
      <c r="C1316" s="99" t="s">
        <v>1918</v>
      </c>
      <c r="D1316" s="25" t="s">
        <v>1919</v>
      </c>
      <c r="E1316" s="40" t="s">
        <v>104</v>
      </c>
    </row>
    <row r="1317" spans="2:5" x14ac:dyDescent="0.2">
      <c r="B1317" s="36" t="s">
        <v>1920</v>
      </c>
      <c r="C1317" s="99" t="s">
        <v>1921</v>
      </c>
      <c r="D1317" s="25" t="s">
        <v>1922</v>
      </c>
      <c r="E1317" s="40" t="s">
        <v>104</v>
      </c>
    </row>
    <row r="1318" spans="2:5" x14ac:dyDescent="0.2">
      <c r="B1318" s="36" t="s">
        <v>1923</v>
      </c>
      <c r="C1318" s="99" t="s">
        <v>1924</v>
      </c>
      <c r="D1318" s="25" t="s">
        <v>1925</v>
      </c>
      <c r="E1318" s="40" t="s">
        <v>104</v>
      </c>
    </row>
    <row r="1319" spans="2:5" x14ac:dyDescent="0.2">
      <c r="B1319" s="36" t="s">
        <v>1926</v>
      </c>
      <c r="C1319" s="99" t="s">
        <v>1927</v>
      </c>
      <c r="D1319" s="25" t="s">
        <v>1928</v>
      </c>
      <c r="E1319" s="40" t="s">
        <v>104</v>
      </c>
    </row>
    <row r="1320" spans="2:5" x14ac:dyDescent="0.2">
      <c r="B1320" s="36" t="s">
        <v>1929</v>
      </c>
      <c r="C1320" s="99" t="s">
        <v>1930</v>
      </c>
      <c r="D1320" s="25" t="s">
        <v>1931</v>
      </c>
      <c r="E1320" s="40" t="s">
        <v>104</v>
      </c>
    </row>
    <row r="1321" spans="2:5" x14ac:dyDescent="0.2">
      <c r="B1321" s="36" t="s">
        <v>1932</v>
      </c>
      <c r="C1321" s="99" t="s">
        <v>1933</v>
      </c>
      <c r="D1321" s="25" t="s">
        <v>1934</v>
      </c>
      <c r="E1321" s="40" t="s">
        <v>104</v>
      </c>
    </row>
    <row r="1322" spans="2:5" x14ac:dyDescent="0.2">
      <c r="B1322" s="36" t="s">
        <v>1935</v>
      </c>
      <c r="C1322" s="99" t="s">
        <v>1936</v>
      </c>
      <c r="D1322" s="25" t="s">
        <v>1937</v>
      </c>
      <c r="E1322" s="40" t="s">
        <v>104</v>
      </c>
    </row>
    <row r="1323" spans="2:5" x14ac:dyDescent="0.2">
      <c r="B1323" s="36" t="s">
        <v>1938</v>
      </c>
      <c r="C1323" s="99" t="s">
        <v>1939</v>
      </c>
      <c r="D1323" s="25" t="s">
        <v>1940</v>
      </c>
      <c r="E1323" s="40" t="s">
        <v>104</v>
      </c>
    </row>
    <row r="1324" spans="2:5" x14ac:dyDescent="0.2">
      <c r="B1324" s="36" t="s">
        <v>1941</v>
      </c>
      <c r="C1324" s="99" t="s">
        <v>1942</v>
      </c>
      <c r="D1324" s="25" t="s">
        <v>1943</v>
      </c>
      <c r="E1324" s="40" t="s">
        <v>104</v>
      </c>
    </row>
    <row r="1325" spans="2:5" x14ac:dyDescent="0.2">
      <c r="B1325" s="36" t="s">
        <v>1944</v>
      </c>
      <c r="C1325" s="99" t="s">
        <v>1945</v>
      </c>
      <c r="D1325" s="25" t="s">
        <v>1946</v>
      </c>
      <c r="E1325" s="40" t="s">
        <v>104</v>
      </c>
    </row>
    <row r="1326" spans="2:5" x14ac:dyDescent="0.2">
      <c r="B1326" s="36" t="s">
        <v>1947</v>
      </c>
      <c r="C1326" s="99" t="s">
        <v>1948</v>
      </c>
      <c r="D1326" s="25" t="s">
        <v>1949</v>
      </c>
      <c r="E1326" s="40" t="s">
        <v>104</v>
      </c>
    </row>
    <row r="1327" spans="2:5" x14ac:dyDescent="0.2">
      <c r="B1327" s="36" t="s">
        <v>1950</v>
      </c>
      <c r="C1327" s="99" t="s">
        <v>1951</v>
      </c>
      <c r="D1327" s="25" t="s">
        <v>1928</v>
      </c>
      <c r="E1327" s="40" t="s">
        <v>104</v>
      </c>
    </row>
    <row r="1328" spans="2:5" x14ac:dyDescent="0.2">
      <c r="B1328" s="36" t="s">
        <v>1952</v>
      </c>
      <c r="C1328" s="99" t="s">
        <v>1953</v>
      </c>
      <c r="D1328" s="25" t="s">
        <v>1954</v>
      </c>
      <c r="E1328" s="40" t="s">
        <v>104</v>
      </c>
    </row>
    <row r="1329" spans="2:5" x14ac:dyDescent="0.2">
      <c r="B1329" s="36" t="s">
        <v>1955</v>
      </c>
      <c r="C1329" s="99" t="s">
        <v>1956</v>
      </c>
      <c r="D1329" s="25" t="s">
        <v>1957</v>
      </c>
      <c r="E1329" s="40" t="s">
        <v>101</v>
      </c>
    </row>
    <row r="1330" spans="2:5" x14ac:dyDescent="0.2">
      <c r="B1330" s="36" t="s">
        <v>1958</v>
      </c>
      <c r="C1330" s="99" t="s">
        <v>1959</v>
      </c>
      <c r="D1330" s="25" t="s">
        <v>1960</v>
      </c>
      <c r="E1330" s="40" t="s">
        <v>101</v>
      </c>
    </row>
    <row r="1331" spans="2:5" x14ac:dyDescent="0.2">
      <c r="B1331" s="36" t="s">
        <v>1961</v>
      </c>
      <c r="C1331" s="99" t="s">
        <v>1962</v>
      </c>
      <c r="D1331" s="25" t="s">
        <v>1963</v>
      </c>
      <c r="E1331" s="40" t="s">
        <v>101</v>
      </c>
    </row>
    <row r="1332" spans="2:5" x14ac:dyDescent="0.2">
      <c r="B1332" s="36" t="s">
        <v>1964</v>
      </c>
      <c r="C1332" s="99" t="s">
        <v>1965</v>
      </c>
      <c r="D1332" s="25" t="s">
        <v>1928</v>
      </c>
      <c r="E1332" s="40" t="s">
        <v>101</v>
      </c>
    </row>
    <row r="1333" spans="2:5" x14ac:dyDescent="0.2">
      <c r="B1333" s="36" t="s">
        <v>1966</v>
      </c>
      <c r="C1333" s="99" t="s">
        <v>1967</v>
      </c>
      <c r="D1333" s="25" t="s">
        <v>1968</v>
      </c>
      <c r="E1333" s="40" t="s">
        <v>101</v>
      </c>
    </row>
    <row r="1334" spans="2:5" x14ac:dyDescent="0.2">
      <c r="B1334" s="36" t="s">
        <v>1969</v>
      </c>
      <c r="C1334" s="99" t="s">
        <v>1970</v>
      </c>
      <c r="D1334" s="25" t="s">
        <v>1971</v>
      </c>
      <c r="E1334" s="40" t="s">
        <v>101</v>
      </c>
    </row>
    <row r="1335" spans="2:5" x14ac:dyDescent="0.2">
      <c r="B1335" s="36" t="s">
        <v>1972</v>
      </c>
      <c r="C1335" s="99" t="s">
        <v>1973</v>
      </c>
      <c r="D1335" s="25" t="s">
        <v>1974</v>
      </c>
      <c r="E1335" s="40" t="s">
        <v>101</v>
      </c>
    </row>
    <row r="1336" spans="2:5" x14ac:dyDescent="0.2">
      <c r="B1336" s="36" t="s">
        <v>1975</v>
      </c>
      <c r="C1336" s="99" t="s">
        <v>1976</v>
      </c>
      <c r="D1336" s="25" t="s">
        <v>1977</v>
      </c>
      <c r="E1336" s="40" t="s">
        <v>101</v>
      </c>
    </row>
    <row r="1337" spans="2:5" x14ac:dyDescent="0.2">
      <c r="B1337" s="30" t="s">
        <v>1978</v>
      </c>
      <c r="C1337" s="30"/>
      <c r="D1337" s="31"/>
      <c r="E1337" s="32"/>
    </row>
    <row r="1338" spans="2:5" x14ac:dyDescent="0.2">
      <c r="B1338" s="36" t="s">
        <v>1979</v>
      </c>
      <c r="C1338" s="99" t="s">
        <v>1980</v>
      </c>
      <c r="D1338" s="25" t="s">
        <v>1981</v>
      </c>
      <c r="E1338" s="19" t="s">
        <v>112</v>
      </c>
    </row>
    <row r="1339" spans="2:5" x14ac:dyDescent="0.2">
      <c r="B1339" s="36" t="s">
        <v>1982</v>
      </c>
      <c r="C1339" s="99" t="s">
        <v>1983</v>
      </c>
      <c r="D1339" s="25" t="s">
        <v>1984</v>
      </c>
      <c r="E1339" s="19" t="s">
        <v>112</v>
      </c>
    </row>
    <row r="1340" spans="2:5" x14ac:dyDescent="0.2">
      <c r="B1340" s="108" t="s">
        <v>1985</v>
      </c>
      <c r="C1340" s="108"/>
      <c r="D1340" s="109" t="s">
        <v>1986</v>
      </c>
      <c r="E1340" s="110" t="s">
        <v>112</v>
      </c>
    </row>
    <row r="1341" spans="2:5" x14ac:dyDescent="0.2">
      <c r="B1341" s="36" t="s">
        <v>1987</v>
      </c>
      <c r="C1341" s="99" t="s">
        <v>1988</v>
      </c>
      <c r="D1341" s="25" t="s">
        <v>1989</v>
      </c>
      <c r="E1341" s="40" t="s">
        <v>104</v>
      </c>
    </row>
    <row r="1342" spans="2:5" x14ac:dyDescent="0.2">
      <c r="B1342" s="36" t="s">
        <v>1990</v>
      </c>
      <c r="C1342" s="99" t="s">
        <v>1991</v>
      </c>
      <c r="D1342" s="25" t="s">
        <v>1992</v>
      </c>
      <c r="E1342" s="40" t="s">
        <v>104</v>
      </c>
    </row>
    <row r="1343" spans="2:5" x14ac:dyDescent="0.2">
      <c r="B1343" s="36" t="s">
        <v>1993</v>
      </c>
      <c r="C1343" s="99" t="s">
        <v>1994</v>
      </c>
      <c r="D1343" s="25" t="s">
        <v>1995</v>
      </c>
      <c r="E1343" s="40" t="s">
        <v>101</v>
      </c>
    </row>
    <row r="1344" spans="2:5" x14ac:dyDescent="0.2">
      <c r="B1344" s="36" t="s">
        <v>1996</v>
      </c>
      <c r="C1344" s="99" t="s">
        <v>1997</v>
      </c>
      <c r="D1344" s="25" t="s">
        <v>1998</v>
      </c>
      <c r="E1344" s="40" t="s">
        <v>101</v>
      </c>
    </row>
    <row r="1345" spans="2:5" x14ac:dyDescent="0.2">
      <c r="B1345" s="36" t="s">
        <v>1999</v>
      </c>
      <c r="C1345" s="99" t="s">
        <v>2000</v>
      </c>
      <c r="D1345" s="25" t="s">
        <v>2001</v>
      </c>
      <c r="E1345" s="40" t="s">
        <v>101</v>
      </c>
    </row>
    <row r="1346" spans="2:5" x14ac:dyDescent="0.2">
      <c r="B1346" s="30" t="s">
        <v>2002</v>
      </c>
      <c r="C1346" s="30"/>
      <c r="D1346" s="31"/>
      <c r="E1346" s="32"/>
    </row>
    <row r="1347" spans="2:5" x14ac:dyDescent="0.2">
      <c r="B1347" s="108" t="s">
        <v>2003</v>
      </c>
      <c r="C1347" s="108"/>
      <c r="D1347" s="109" t="s">
        <v>2004</v>
      </c>
      <c r="E1347" s="40" t="s">
        <v>104</v>
      </c>
    </row>
    <row r="1348" spans="2:5" x14ac:dyDescent="0.2">
      <c r="B1348" s="108" t="s">
        <v>2005</v>
      </c>
      <c r="C1348" s="108"/>
      <c r="D1348" s="109" t="s">
        <v>2006</v>
      </c>
      <c r="E1348" s="40" t="s">
        <v>104</v>
      </c>
    </row>
    <row r="1349" spans="2:5" x14ac:dyDescent="0.2">
      <c r="B1349" s="108" t="s">
        <v>2007</v>
      </c>
      <c r="C1349" s="108"/>
      <c r="D1349" s="109" t="s">
        <v>2008</v>
      </c>
      <c r="E1349" s="40" t="s">
        <v>101</v>
      </c>
    </row>
    <row r="1350" spans="2:5" x14ac:dyDescent="0.2">
      <c r="B1350" s="30" t="s">
        <v>2009</v>
      </c>
      <c r="C1350" s="30"/>
      <c r="D1350" s="31"/>
      <c r="E1350" s="32"/>
    </row>
    <row r="1351" spans="2:5" x14ac:dyDescent="0.2">
      <c r="B1351" s="36" t="s">
        <v>2010</v>
      </c>
      <c r="C1351" s="99" t="s">
        <v>2011</v>
      </c>
      <c r="D1351" s="25" t="s">
        <v>2012</v>
      </c>
      <c r="E1351" s="19" t="s">
        <v>112</v>
      </c>
    </row>
    <row r="1352" spans="2:5" x14ac:dyDescent="0.2">
      <c r="B1352" s="36" t="s">
        <v>2013</v>
      </c>
      <c r="C1352" s="99" t="s">
        <v>2014</v>
      </c>
      <c r="D1352" s="25" t="s">
        <v>2015</v>
      </c>
      <c r="E1352" s="19" t="s">
        <v>112</v>
      </c>
    </row>
    <row r="1353" spans="2:5" x14ac:dyDescent="0.2">
      <c r="B1353" s="112" t="s">
        <v>2016</v>
      </c>
      <c r="C1353" s="112"/>
      <c r="D1353" s="113"/>
      <c r="E1353" s="112"/>
    </row>
    <row r="1354" spans="2:5" x14ac:dyDescent="0.2">
      <c r="B1354" s="114" t="s">
        <v>2017</v>
      </c>
      <c r="C1354" s="115"/>
      <c r="D1354" s="75"/>
      <c r="E1354" s="74"/>
    </row>
    <row r="1355" spans="2:5" x14ac:dyDescent="0.2">
      <c r="B1355" s="30" t="s">
        <v>2018</v>
      </c>
      <c r="C1355" s="30"/>
      <c r="D1355" s="31"/>
      <c r="E1355" s="30"/>
    </row>
    <row r="1356" spans="2:5" x14ac:dyDescent="0.2">
      <c r="B1356" s="116" t="s">
        <v>2019</v>
      </c>
      <c r="C1356" s="116"/>
      <c r="D1356" s="47" t="s">
        <v>2020</v>
      </c>
      <c r="E1356" s="40" t="s">
        <v>112</v>
      </c>
    </row>
    <row r="1357" spans="2:5" x14ac:dyDescent="0.2">
      <c r="B1357" s="116" t="s">
        <v>2021</v>
      </c>
      <c r="C1357" s="116"/>
      <c r="D1357" s="47" t="s">
        <v>2022</v>
      </c>
      <c r="E1357" s="40" t="s">
        <v>112</v>
      </c>
    </row>
    <row r="1358" spans="2:5" x14ac:dyDescent="0.2">
      <c r="B1358" s="30" t="s">
        <v>2023</v>
      </c>
      <c r="C1358" s="30"/>
      <c r="D1358" s="31"/>
      <c r="E1358" s="30"/>
    </row>
    <row r="1359" spans="2:5" x14ac:dyDescent="0.2">
      <c r="B1359" s="116" t="s">
        <v>2024</v>
      </c>
      <c r="C1359" s="116"/>
      <c r="D1359" s="47" t="s">
        <v>2025</v>
      </c>
      <c r="E1359" s="40" t="s">
        <v>112</v>
      </c>
    </row>
    <row r="1360" spans="2:5" x14ac:dyDescent="0.2">
      <c r="B1360" s="116" t="s">
        <v>2026</v>
      </c>
      <c r="C1360" s="116"/>
      <c r="D1360" s="47" t="s">
        <v>2027</v>
      </c>
      <c r="E1360" s="40" t="s">
        <v>104</v>
      </c>
    </row>
    <row r="1361" spans="2:5" x14ac:dyDescent="0.2">
      <c r="B1361" s="116" t="s">
        <v>2028</v>
      </c>
      <c r="C1361" s="116"/>
      <c r="D1361" s="47" t="s">
        <v>2029</v>
      </c>
      <c r="E1361" s="40" t="s">
        <v>104</v>
      </c>
    </row>
    <row r="1362" spans="2:5" x14ac:dyDescent="0.2">
      <c r="B1362" s="30" t="s">
        <v>2030</v>
      </c>
      <c r="C1362" s="30"/>
      <c r="D1362" s="31"/>
      <c r="E1362" s="30"/>
    </row>
    <row r="1363" spans="2:5" x14ac:dyDescent="0.2">
      <c r="B1363" s="117" t="s">
        <v>2031</v>
      </c>
      <c r="C1363" s="117"/>
      <c r="D1363" s="51" t="s">
        <v>2032</v>
      </c>
      <c r="E1363" s="50" t="s">
        <v>112</v>
      </c>
    </row>
    <row r="1364" spans="2:5" x14ac:dyDescent="0.2">
      <c r="B1364" s="117" t="s">
        <v>2033</v>
      </c>
      <c r="C1364" s="117"/>
      <c r="D1364" s="51" t="s">
        <v>2034</v>
      </c>
      <c r="E1364" s="50" t="s">
        <v>104</v>
      </c>
    </row>
    <row r="1365" spans="2:5" x14ac:dyDescent="0.2">
      <c r="B1365" s="117" t="s">
        <v>2035</v>
      </c>
      <c r="C1365" s="117"/>
      <c r="D1365" s="51" t="s">
        <v>2036</v>
      </c>
      <c r="E1365" s="50" t="s">
        <v>104</v>
      </c>
    </row>
    <row r="1366" spans="2:5" x14ac:dyDescent="0.2">
      <c r="B1366" s="117" t="s">
        <v>2037</v>
      </c>
      <c r="C1366" s="117"/>
      <c r="D1366" s="51" t="s">
        <v>2038</v>
      </c>
      <c r="E1366" s="50" t="s">
        <v>101</v>
      </c>
    </row>
    <row r="1367" spans="2:5" x14ac:dyDescent="0.2">
      <c r="B1367" s="117" t="s">
        <v>2039</v>
      </c>
      <c r="C1367" s="117"/>
      <c r="D1367" s="51" t="s">
        <v>2040</v>
      </c>
      <c r="E1367" s="50" t="s">
        <v>101</v>
      </c>
    </row>
    <row r="1368" spans="2:5" x14ac:dyDescent="0.2">
      <c r="B1368" s="30" t="s">
        <v>2041</v>
      </c>
      <c r="C1368" s="30"/>
      <c r="D1368" s="31"/>
      <c r="E1368" s="30"/>
    </row>
    <row r="1369" spans="2:5" x14ac:dyDescent="0.2">
      <c r="B1369" s="116" t="s">
        <v>2042</v>
      </c>
      <c r="C1369" s="116"/>
      <c r="D1369" s="47" t="s">
        <v>2043</v>
      </c>
      <c r="E1369" s="40" t="s">
        <v>104</v>
      </c>
    </row>
    <row r="1370" spans="2:5" x14ac:dyDescent="0.2">
      <c r="B1370" s="116" t="s">
        <v>2044</v>
      </c>
      <c r="C1370" s="116"/>
      <c r="D1370" s="47" t="s">
        <v>2045</v>
      </c>
      <c r="E1370" s="40" t="s">
        <v>101</v>
      </c>
    </row>
    <row r="1371" spans="2:5" x14ac:dyDescent="0.2">
      <c r="B1371" s="30" t="s">
        <v>2046</v>
      </c>
      <c r="C1371" s="30"/>
      <c r="D1371" s="31"/>
      <c r="E1371" s="30"/>
    </row>
    <row r="1372" spans="2:5" x14ac:dyDescent="0.2">
      <c r="B1372" s="116" t="s">
        <v>2047</v>
      </c>
      <c r="C1372" s="116"/>
      <c r="D1372" s="47" t="s">
        <v>2048</v>
      </c>
      <c r="E1372" s="40" t="s">
        <v>112</v>
      </c>
    </row>
    <row r="1373" spans="2:5" x14ac:dyDescent="0.2">
      <c r="B1373" s="116" t="s">
        <v>2049</v>
      </c>
      <c r="C1373" s="116"/>
      <c r="D1373" s="47" t="s">
        <v>2050</v>
      </c>
      <c r="E1373" s="40" t="s">
        <v>104</v>
      </c>
    </row>
    <row r="1374" spans="2:5" x14ac:dyDescent="0.2">
      <c r="B1374" s="116" t="s">
        <v>2051</v>
      </c>
      <c r="C1374" s="116"/>
      <c r="D1374" s="47" t="s">
        <v>2052</v>
      </c>
      <c r="E1374" s="40" t="s">
        <v>104</v>
      </c>
    </row>
    <row r="1375" spans="2:5" x14ac:dyDescent="0.2">
      <c r="B1375" s="116" t="s">
        <v>2053</v>
      </c>
      <c r="C1375" s="116"/>
      <c r="D1375" s="47" t="s">
        <v>2054</v>
      </c>
      <c r="E1375" s="40" t="s">
        <v>104</v>
      </c>
    </row>
    <row r="1376" spans="2:5" x14ac:dyDescent="0.2">
      <c r="B1376" s="116" t="s">
        <v>2055</v>
      </c>
      <c r="C1376" s="116"/>
      <c r="D1376" s="47" t="s">
        <v>2056</v>
      </c>
      <c r="E1376" s="40" t="s">
        <v>101</v>
      </c>
    </row>
    <row r="1377" spans="2:5" x14ac:dyDescent="0.2">
      <c r="B1377" s="116" t="s">
        <v>2057</v>
      </c>
      <c r="C1377" s="116"/>
      <c r="D1377" s="47" t="s">
        <v>2058</v>
      </c>
      <c r="E1377" s="40" t="s">
        <v>101</v>
      </c>
    </row>
    <row r="1378" spans="2:5" x14ac:dyDescent="0.2">
      <c r="B1378" s="116" t="s">
        <v>2059</v>
      </c>
      <c r="C1378" s="116"/>
      <c r="D1378" s="47" t="s">
        <v>2060</v>
      </c>
      <c r="E1378" s="40" t="s">
        <v>101</v>
      </c>
    </row>
    <row r="1379" spans="2:5" x14ac:dyDescent="0.2">
      <c r="B1379" s="30" t="s">
        <v>2061</v>
      </c>
      <c r="C1379" s="30"/>
      <c r="D1379" s="31"/>
      <c r="E1379" s="30"/>
    </row>
    <row r="1380" spans="2:5" x14ac:dyDescent="0.2">
      <c r="B1380" s="116" t="s">
        <v>2062</v>
      </c>
      <c r="C1380" s="116"/>
      <c r="D1380" s="47" t="s">
        <v>2063</v>
      </c>
      <c r="E1380" s="40" t="s">
        <v>104</v>
      </c>
    </row>
    <row r="1381" spans="2:5" x14ac:dyDescent="0.2">
      <c r="B1381" s="116" t="s">
        <v>2064</v>
      </c>
      <c r="C1381" s="116"/>
      <c r="D1381" s="47" t="s">
        <v>2065</v>
      </c>
      <c r="E1381" s="40" t="s">
        <v>101</v>
      </c>
    </row>
    <row r="1382" spans="2:5" x14ac:dyDescent="0.2">
      <c r="B1382" s="116" t="s">
        <v>2066</v>
      </c>
      <c r="C1382" s="116"/>
      <c r="D1382" s="47" t="s">
        <v>2067</v>
      </c>
      <c r="E1382" s="40" t="s">
        <v>101</v>
      </c>
    </row>
    <row r="1383" spans="2:5" x14ac:dyDescent="0.2">
      <c r="B1383" s="30" t="s">
        <v>2068</v>
      </c>
      <c r="C1383" s="30"/>
      <c r="D1383" s="31"/>
      <c r="E1383" s="30"/>
    </row>
    <row r="1384" spans="2:5" x14ac:dyDescent="0.2">
      <c r="B1384" s="76" t="s">
        <v>2069</v>
      </c>
      <c r="C1384" s="76"/>
      <c r="D1384" s="47" t="s">
        <v>2070</v>
      </c>
      <c r="E1384" s="40" t="s">
        <v>104</v>
      </c>
    </row>
    <row r="1385" spans="2:5" x14ac:dyDescent="0.2">
      <c r="B1385" s="116" t="s">
        <v>2071</v>
      </c>
      <c r="C1385" s="116"/>
      <c r="D1385" s="47" t="s">
        <v>2072</v>
      </c>
      <c r="E1385" s="40" t="s">
        <v>104</v>
      </c>
    </row>
    <row r="1386" spans="2:5" x14ac:dyDescent="0.2">
      <c r="B1386" s="116" t="s">
        <v>2073</v>
      </c>
      <c r="C1386" s="116"/>
      <c r="D1386" s="47" t="s">
        <v>2074</v>
      </c>
      <c r="E1386" s="40" t="s">
        <v>101</v>
      </c>
    </row>
    <row r="1387" spans="2:5" x14ac:dyDescent="0.2">
      <c r="B1387" s="30" t="s">
        <v>2075</v>
      </c>
      <c r="C1387" s="30"/>
      <c r="D1387" s="31"/>
      <c r="E1387" s="30"/>
    </row>
    <row r="1388" spans="2:5" x14ac:dyDescent="0.2">
      <c r="B1388" s="118" t="s">
        <v>2076</v>
      </c>
      <c r="C1388" s="118"/>
      <c r="D1388" s="51" t="s">
        <v>2077</v>
      </c>
      <c r="E1388" s="50" t="s">
        <v>101</v>
      </c>
    </row>
    <row r="1389" spans="2:5" x14ac:dyDescent="0.2">
      <c r="B1389" s="74" t="s">
        <v>2078</v>
      </c>
      <c r="C1389" s="74"/>
      <c r="D1389" s="75"/>
      <c r="E1389" s="74"/>
    </row>
    <row r="1390" spans="2:5" x14ac:dyDescent="0.2">
      <c r="B1390" s="30" t="s">
        <v>2079</v>
      </c>
      <c r="C1390" s="30"/>
      <c r="D1390" s="31"/>
      <c r="E1390" s="30"/>
    </row>
    <row r="1391" spans="2:5" x14ac:dyDescent="0.2">
      <c r="B1391" s="116" t="s">
        <v>2080</v>
      </c>
      <c r="C1391" s="116"/>
      <c r="D1391" s="47" t="s">
        <v>2081</v>
      </c>
      <c r="E1391" s="40" t="s">
        <v>104</v>
      </c>
    </row>
    <row r="1392" spans="2:5" x14ac:dyDescent="0.2">
      <c r="B1392" s="30" t="s">
        <v>2082</v>
      </c>
      <c r="C1392" s="30"/>
      <c r="D1392" s="31"/>
      <c r="E1392" s="30"/>
    </row>
    <row r="1393" spans="2:5" x14ac:dyDescent="0.2">
      <c r="B1393" s="116" t="s">
        <v>2083</v>
      </c>
      <c r="C1393" s="116"/>
      <c r="D1393" s="47" t="s">
        <v>2084</v>
      </c>
      <c r="E1393" s="40" t="s">
        <v>112</v>
      </c>
    </row>
    <row r="1394" spans="2:5" x14ac:dyDescent="0.2">
      <c r="B1394" s="116" t="s">
        <v>2085</v>
      </c>
      <c r="C1394" s="116"/>
      <c r="D1394" s="47" t="s">
        <v>2086</v>
      </c>
      <c r="E1394" s="40" t="s">
        <v>112</v>
      </c>
    </row>
    <row r="1395" spans="2:5" x14ac:dyDescent="0.2">
      <c r="B1395" s="116" t="s">
        <v>2087</v>
      </c>
      <c r="C1395" s="116"/>
      <c r="D1395" s="47" t="s">
        <v>2088</v>
      </c>
      <c r="E1395" s="40" t="s">
        <v>104</v>
      </c>
    </row>
    <row r="1396" spans="2:5" x14ac:dyDescent="0.2">
      <c r="B1396" s="116" t="s">
        <v>2089</v>
      </c>
      <c r="C1396" s="116"/>
      <c r="D1396" s="47" t="s">
        <v>2090</v>
      </c>
      <c r="E1396" s="40" t="s">
        <v>101</v>
      </c>
    </row>
    <row r="1397" spans="2:5" x14ac:dyDescent="0.2">
      <c r="B1397" s="30" t="s">
        <v>2091</v>
      </c>
      <c r="C1397" s="30"/>
      <c r="D1397" s="31"/>
      <c r="E1397" s="30"/>
    </row>
    <row r="1398" spans="2:5" x14ac:dyDescent="0.2">
      <c r="B1398" s="116" t="s">
        <v>2092</v>
      </c>
      <c r="C1398" s="116"/>
      <c r="D1398" s="47" t="s">
        <v>2093</v>
      </c>
      <c r="E1398" s="40" t="s">
        <v>112</v>
      </c>
    </row>
    <row r="1399" spans="2:5" x14ac:dyDescent="0.2">
      <c r="B1399" s="30" t="s">
        <v>2094</v>
      </c>
      <c r="C1399" s="30"/>
      <c r="D1399" s="31"/>
      <c r="E1399" s="30"/>
    </row>
    <row r="1400" spans="2:5" x14ac:dyDescent="0.2">
      <c r="B1400" s="116" t="s">
        <v>2095</v>
      </c>
      <c r="C1400" s="116"/>
      <c r="D1400" s="47" t="s">
        <v>2096</v>
      </c>
      <c r="E1400" s="40" t="s">
        <v>101</v>
      </c>
    </row>
    <row r="1401" spans="2:5" x14ac:dyDescent="0.2">
      <c r="B1401" s="30" t="s">
        <v>2097</v>
      </c>
      <c r="C1401" s="30"/>
      <c r="D1401" s="31"/>
      <c r="E1401" s="30"/>
    </row>
    <row r="1402" spans="2:5" x14ac:dyDescent="0.2">
      <c r="B1402" s="36" t="s">
        <v>2098</v>
      </c>
      <c r="C1402" s="36"/>
      <c r="D1402" s="25" t="s">
        <v>2099</v>
      </c>
      <c r="E1402" s="40" t="s">
        <v>104</v>
      </c>
    </row>
    <row r="1403" spans="2:5" x14ac:dyDescent="0.2">
      <c r="B1403" s="30" t="s">
        <v>2100</v>
      </c>
      <c r="C1403" s="30"/>
      <c r="D1403" s="31"/>
      <c r="E1403" s="30"/>
    </row>
    <row r="1404" spans="2:5" x14ac:dyDescent="0.2">
      <c r="B1404" s="36" t="s">
        <v>2101</v>
      </c>
      <c r="C1404" s="36"/>
      <c r="D1404" s="36" t="s">
        <v>2102</v>
      </c>
      <c r="E1404" s="40" t="s">
        <v>101</v>
      </c>
    </row>
    <row r="1405" spans="2:5" x14ac:dyDescent="0.2">
      <c r="B1405" s="36" t="s">
        <v>2103</v>
      </c>
      <c r="C1405" s="36"/>
      <c r="D1405" s="36" t="s">
        <v>2104</v>
      </c>
      <c r="E1405" s="40" t="s">
        <v>101</v>
      </c>
    </row>
    <row r="1406" spans="2:5" x14ac:dyDescent="0.2">
      <c r="B1406" s="30" t="s">
        <v>2105</v>
      </c>
      <c r="C1406" s="30"/>
      <c r="D1406" s="31"/>
      <c r="E1406" s="30"/>
    </row>
    <row r="1407" spans="2:5" x14ac:dyDescent="0.2">
      <c r="B1407" s="116" t="s">
        <v>2106</v>
      </c>
      <c r="C1407" s="116"/>
      <c r="D1407" s="47" t="s">
        <v>2107</v>
      </c>
      <c r="E1407" s="40" t="s">
        <v>112</v>
      </c>
    </row>
    <row r="1408" spans="2:5" x14ac:dyDescent="0.2">
      <c r="B1408" s="116" t="s">
        <v>2108</v>
      </c>
      <c r="C1408" s="116"/>
      <c r="D1408" s="47" t="s">
        <v>2109</v>
      </c>
      <c r="E1408" s="40" t="s">
        <v>112</v>
      </c>
    </row>
    <row r="1409" spans="2:5" x14ac:dyDescent="0.2">
      <c r="B1409" s="116" t="s">
        <v>2110</v>
      </c>
      <c r="C1409" s="116"/>
      <c r="D1409" s="47" t="s">
        <v>2111</v>
      </c>
      <c r="E1409" s="40" t="s">
        <v>104</v>
      </c>
    </row>
    <row r="1410" spans="2:5" x14ac:dyDescent="0.2">
      <c r="B1410" s="116" t="s">
        <v>2112</v>
      </c>
      <c r="C1410" s="116"/>
      <c r="D1410" s="47" t="s">
        <v>2113</v>
      </c>
      <c r="E1410" s="40" t="s">
        <v>101</v>
      </c>
    </row>
    <row r="1411" spans="2:5" x14ac:dyDescent="0.2">
      <c r="B1411" s="30" t="s">
        <v>2114</v>
      </c>
      <c r="C1411" s="30"/>
      <c r="D1411" s="31"/>
      <c r="E1411" s="30"/>
    </row>
    <row r="1412" spans="2:5" x14ac:dyDescent="0.2">
      <c r="B1412" s="119" t="s">
        <v>2115</v>
      </c>
      <c r="C1412" s="116"/>
      <c r="D1412" s="47" t="s">
        <v>2116</v>
      </c>
      <c r="E1412" s="40" t="s">
        <v>101</v>
      </c>
    </row>
    <row r="1413" spans="2:5" x14ac:dyDescent="0.2">
      <c r="B1413" s="120" t="s">
        <v>2117</v>
      </c>
      <c r="C1413" s="120"/>
      <c r="D1413" s="121"/>
      <c r="E1413" s="120"/>
    </row>
    <row r="1414" spans="2:5" x14ac:dyDescent="0.2">
      <c r="B1414" s="30" t="s">
        <v>2118</v>
      </c>
      <c r="C1414" s="30"/>
      <c r="D1414" s="31"/>
      <c r="E1414" s="30"/>
    </row>
    <row r="1415" spans="2:5" x14ac:dyDescent="0.2">
      <c r="B1415" s="122" t="s">
        <v>2119</v>
      </c>
      <c r="C1415" s="122"/>
      <c r="D1415" s="123" t="s">
        <v>2120</v>
      </c>
      <c r="E1415" s="50" t="s">
        <v>101</v>
      </c>
    </row>
    <row r="1416" spans="2:5" x14ac:dyDescent="0.2">
      <c r="B1416" s="30" t="s">
        <v>2121</v>
      </c>
      <c r="C1416" s="30"/>
      <c r="D1416" s="31"/>
      <c r="E1416" s="30"/>
    </row>
    <row r="1417" spans="2:5" x14ac:dyDescent="0.2">
      <c r="B1417" s="122" t="s">
        <v>2122</v>
      </c>
      <c r="C1417" s="122"/>
      <c r="D1417" s="124" t="s">
        <v>2123</v>
      </c>
      <c r="E1417" s="50" t="s">
        <v>112</v>
      </c>
    </row>
    <row r="1418" spans="2:5" x14ac:dyDescent="0.2">
      <c r="B1418" s="122" t="s">
        <v>2124</v>
      </c>
      <c r="C1418" s="122"/>
      <c r="D1418" s="124" t="s">
        <v>2125</v>
      </c>
      <c r="E1418" s="50" t="s">
        <v>104</v>
      </c>
    </row>
    <row r="1419" spans="2:5" x14ac:dyDescent="0.2">
      <c r="B1419" s="73" t="s">
        <v>2126</v>
      </c>
      <c r="C1419" s="73"/>
      <c r="D1419" s="91"/>
      <c r="E1419" s="73"/>
    </row>
    <row r="1420" spans="2:5" x14ac:dyDescent="0.2">
      <c r="B1420" s="120" t="s">
        <v>2127</v>
      </c>
      <c r="C1420" s="120"/>
      <c r="D1420" s="121"/>
      <c r="E1420" s="120"/>
    </row>
    <row r="1421" spans="2:5" x14ac:dyDescent="0.2">
      <c r="B1421" s="30" t="s">
        <v>2128</v>
      </c>
      <c r="C1421" s="30"/>
      <c r="D1421" s="31"/>
      <c r="E1421" s="30"/>
    </row>
    <row r="1422" spans="2:5" x14ac:dyDescent="0.2">
      <c r="B1422" s="125" t="s">
        <v>2129</v>
      </c>
      <c r="C1422" s="125"/>
      <c r="D1422" s="126" t="s">
        <v>2130</v>
      </c>
      <c r="E1422" s="40" t="s">
        <v>112</v>
      </c>
    </row>
    <row r="1423" spans="2:5" x14ac:dyDescent="0.2">
      <c r="B1423" s="125" t="s">
        <v>2131</v>
      </c>
      <c r="C1423" s="125"/>
      <c r="D1423" s="126" t="s">
        <v>2132</v>
      </c>
      <c r="E1423" s="40" t="s">
        <v>104</v>
      </c>
    </row>
    <row r="1424" spans="2:5" x14ac:dyDescent="0.2">
      <c r="B1424" s="125" t="s">
        <v>2133</v>
      </c>
      <c r="C1424" s="125"/>
      <c r="D1424" s="126" t="s">
        <v>2134</v>
      </c>
      <c r="E1424" s="40" t="s">
        <v>101</v>
      </c>
    </row>
    <row r="1425" spans="2:5" x14ac:dyDescent="0.2">
      <c r="B1425" s="120" t="s">
        <v>2135</v>
      </c>
      <c r="C1425" s="120"/>
      <c r="D1425" s="121"/>
      <c r="E1425" s="120"/>
    </row>
    <row r="1426" spans="2:5" x14ac:dyDescent="0.2">
      <c r="B1426" s="30" t="s">
        <v>2136</v>
      </c>
      <c r="C1426" s="30"/>
      <c r="D1426" s="31"/>
      <c r="E1426" s="30"/>
    </row>
    <row r="1427" spans="2:5" x14ac:dyDescent="0.2">
      <c r="B1427" s="127" t="s">
        <v>2137</v>
      </c>
      <c r="C1427" s="127"/>
      <c r="D1427" s="128" t="s">
        <v>2138</v>
      </c>
      <c r="E1427" s="129" t="s">
        <v>112</v>
      </c>
    </row>
    <row r="1428" spans="2:5" x14ac:dyDescent="0.2">
      <c r="B1428" s="127" t="s">
        <v>2139</v>
      </c>
      <c r="C1428" s="127"/>
      <c r="D1428" s="128" t="s">
        <v>2140</v>
      </c>
      <c r="E1428" s="40" t="s">
        <v>104</v>
      </c>
    </row>
    <row r="1429" spans="2:5" x14ac:dyDescent="0.2">
      <c r="B1429" s="127" t="s">
        <v>2141</v>
      </c>
      <c r="C1429" s="127"/>
      <c r="D1429" s="128" t="s">
        <v>2142</v>
      </c>
      <c r="E1429" s="40" t="s">
        <v>104</v>
      </c>
    </row>
    <row r="1430" spans="2:5" x14ac:dyDescent="0.2">
      <c r="B1430" s="127" t="s">
        <v>2143</v>
      </c>
      <c r="C1430" s="127"/>
      <c r="D1430" s="128" t="s">
        <v>2144</v>
      </c>
      <c r="E1430" s="40" t="s">
        <v>104</v>
      </c>
    </row>
    <row r="1431" spans="2:5" x14ac:dyDescent="0.2">
      <c r="B1431" s="127" t="s">
        <v>2145</v>
      </c>
      <c r="C1431" s="127"/>
      <c r="D1431" s="128" t="s">
        <v>2146</v>
      </c>
      <c r="E1431" s="40" t="s">
        <v>101</v>
      </c>
    </row>
    <row r="1432" spans="2:5" x14ac:dyDescent="0.2">
      <c r="B1432" s="76" t="s">
        <v>2147</v>
      </c>
      <c r="C1432" s="76"/>
      <c r="D1432" s="47" t="s">
        <v>2148</v>
      </c>
      <c r="E1432" s="40" t="s">
        <v>101</v>
      </c>
    </row>
    <row r="1433" spans="2:5" x14ac:dyDescent="0.2">
      <c r="B1433" s="30" t="s">
        <v>2149</v>
      </c>
      <c r="C1433" s="30"/>
      <c r="D1433" s="31"/>
      <c r="E1433" s="30"/>
    </row>
    <row r="1434" spans="2:5" x14ac:dyDescent="0.2">
      <c r="B1434" s="127" t="s">
        <v>2150</v>
      </c>
      <c r="C1434" s="127"/>
      <c r="D1434" s="128" t="s">
        <v>2151</v>
      </c>
      <c r="E1434" s="40" t="s">
        <v>101</v>
      </c>
    </row>
    <row r="1435" spans="2:5" x14ac:dyDescent="0.2">
      <c r="B1435" s="120" t="s">
        <v>2152</v>
      </c>
      <c r="C1435" s="120"/>
      <c r="D1435" s="121"/>
      <c r="E1435" s="120"/>
    </row>
    <row r="1436" spans="2:5" x14ac:dyDescent="0.2">
      <c r="B1436" s="30" t="s">
        <v>2153</v>
      </c>
      <c r="C1436" s="30"/>
      <c r="D1436" s="31"/>
      <c r="E1436" s="30"/>
    </row>
    <row r="1437" spans="2:5" x14ac:dyDescent="0.2">
      <c r="B1437" s="130" t="s">
        <v>2154</v>
      </c>
      <c r="C1437" s="130"/>
      <c r="D1437" s="97" t="s">
        <v>2155</v>
      </c>
      <c r="E1437" s="131" t="s">
        <v>112</v>
      </c>
    </row>
    <row r="1438" spans="2:5" x14ac:dyDescent="0.2">
      <c r="B1438" s="130" t="s">
        <v>2156</v>
      </c>
      <c r="C1438" s="130"/>
      <c r="D1438" s="97" t="s">
        <v>2157</v>
      </c>
      <c r="E1438" s="40" t="s">
        <v>104</v>
      </c>
    </row>
    <row r="1439" spans="2:5" x14ac:dyDescent="0.2">
      <c r="B1439" s="130" t="s">
        <v>2158</v>
      </c>
      <c r="C1439" s="130"/>
      <c r="D1439" s="97" t="s">
        <v>2159</v>
      </c>
      <c r="E1439" s="40" t="s">
        <v>104</v>
      </c>
    </row>
    <row r="1440" spans="2:5" x14ac:dyDescent="0.2">
      <c r="B1440" s="125" t="s">
        <v>2160</v>
      </c>
      <c r="C1440" s="125"/>
      <c r="D1440" s="126" t="s">
        <v>2161</v>
      </c>
      <c r="E1440" s="40" t="s">
        <v>104</v>
      </c>
    </row>
    <row r="1441" spans="2:5" x14ac:dyDescent="0.2">
      <c r="B1441" s="125" t="s">
        <v>2162</v>
      </c>
      <c r="C1441" s="125"/>
      <c r="D1441" s="126" t="s">
        <v>2163</v>
      </c>
      <c r="E1441" s="40" t="s">
        <v>104</v>
      </c>
    </row>
    <row r="1442" spans="2:5" x14ac:dyDescent="0.2">
      <c r="B1442" s="125" t="s">
        <v>2164</v>
      </c>
      <c r="C1442" s="125"/>
      <c r="D1442" s="126" t="s">
        <v>2165</v>
      </c>
      <c r="E1442" s="40" t="s">
        <v>101</v>
      </c>
    </row>
    <row r="1443" spans="2:5" x14ac:dyDescent="0.2">
      <c r="B1443" s="125" t="s">
        <v>2166</v>
      </c>
      <c r="C1443" s="125"/>
      <c r="D1443" s="126" t="s">
        <v>2167</v>
      </c>
      <c r="E1443" s="40" t="s">
        <v>101</v>
      </c>
    </row>
    <row r="1444" spans="2:5" x14ac:dyDescent="0.2">
      <c r="B1444" s="30" t="s">
        <v>2168</v>
      </c>
      <c r="C1444" s="30"/>
      <c r="D1444" s="31"/>
      <c r="E1444" s="30"/>
    </row>
    <row r="1445" spans="2:5" x14ac:dyDescent="0.2">
      <c r="B1445" s="130" t="s">
        <v>2169</v>
      </c>
      <c r="C1445" s="130"/>
      <c r="D1445" s="97" t="s">
        <v>2170</v>
      </c>
      <c r="E1445" s="40" t="s">
        <v>104</v>
      </c>
    </row>
    <row r="1446" spans="2:5" x14ac:dyDescent="0.2">
      <c r="B1446" s="125" t="s">
        <v>2171</v>
      </c>
      <c r="C1446" s="125"/>
      <c r="D1446" s="126" t="s">
        <v>2172</v>
      </c>
      <c r="E1446" s="40" t="s">
        <v>104</v>
      </c>
    </row>
    <row r="1447" spans="2:5" x14ac:dyDescent="0.2">
      <c r="B1447" s="125" t="s">
        <v>2173</v>
      </c>
      <c r="C1447" s="125"/>
      <c r="D1447" s="126" t="s">
        <v>2174</v>
      </c>
      <c r="E1447" s="40" t="s">
        <v>104</v>
      </c>
    </row>
    <row r="1448" spans="2:5" x14ac:dyDescent="0.2">
      <c r="B1448" s="120" t="s">
        <v>2175</v>
      </c>
      <c r="C1448" s="120"/>
      <c r="D1448" s="121"/>
      <c r="E1448" s="120"/>
    </row>
    <row r="1449" spans="2:5" x14ac:dyDescent="0.2">
      <c r="B1449" s="30" t="s">
        <v>2176</v>
      </c>
      <c r="C1449" s="30"/>
      <c r="D1449" s="31"/>
      <c r="E1449" s="30"/>
    </row>
    <row r="1450" spans="2:5" x14ac:dyDescent="0.2">
      <c r="B1450" s="125" t="s">
        <v>2177</v>
      </c>
      <c r="C1450" s="125"/>
      <c r="D1450" s="126" t="s">
        <v>2178</v>
      </c>
      <c r="E1450" s="40" t="s">
        <v>112</v>
      </c>
    </row>
    <row r="1451" spans="2:5" x14ac:dyDescent="0.2">
      <c r="B1451" s="120" t="s">
        <v>2179</v>
      </c>
      <c r="C1451" s="120"/>
      <c r="D1451" s="121"/>
      <c r="E1451" s="120"/>
    </row>
    <row r="1452" spans="2:5" x14ac:dyDescent="0.2">
      <c r="B1452" s="30" t="s">
        <v>2180</v>
      </c>
      <c r="C1452" s="30"/>
      <c r="D1452" s="31"/>
      <c r="E1452" s="30"/>
    </row>
    <row r="1453" spans="2:5" x14ac:dyDescent="0.2">
      <c r="B1453" s="130" t="s">
        <v>2181</v>
      </c>
      <c r="C1453" s="130"/>
      <c r="D1453" s="97" t="s">
        <v>2182</v>
      </c>
      <c r="E1453" s="40" t="s">
        <v>104</v>
      </c>
    </row>
    <row r="1454" spans="2:5" x14ac:dyDescent="0.2">
      <c r="B1454" s="120" t="s">
        <v>2183</v>
      </c>
      <c r="C1454" s="120"/>
      <c r="D1454" s="121"/>
      <c r="E1454" s="120"/>
    </row>
    <row r="1455" spans="2:5" x14ac:dyDescent="0.2">
      <c r="B1455" s="30" t="s">
        <v>2184</v>
      </c>
      <c r="C1455" s="30"/>
      <c r="D1455" s="31"/>
      <c r="E1455" s="30"/>
    </row>
    <row r="1456" spans="2:5" x14ac:dyDescent="0.2">
      <c r="B1456" s="58" t="s">
        <v>2185</v>
      </c>
      <c r="C1456" s="58"/>
      <c r="D1456" s="28" t="s">
        <v>2186</v>
      </c>
      <c r="E1456" s="40" t="s">
        <v>104</v>
      </c>
    </row>
    <row r="1457" spans="2:5" x14ac:dyDescent="0.2">
      <c r="B1457" s="130" t="s">
        <v>2187</v>
      </c>
      <c r="C1457" s="130"/>
      <c r="D1457" s="97" t="s">
        <v>2188</v>
      </c>
      <c r="E1457" s="40" t="s">
        <v>101</v>
      </c>
    </row>
    <row r="1458" spans="2:5" x14ac:dyDescent="0.2">
      <c r="B1458" s="120" t="s">
        <v>2189</v>
      </c>
      <c r="C1458" s="120"/>
      <c r="D1458" s="121"/>
      <c r="E1458" s="120"/>
    </row>
    <row r="1459" spans="2:5" x14ac:dyDescent="0.2">
      <c r="B1459" s="132" t="s">
        <v>2190</v>
      </c>
      <c r="C1459" s="132"/>
      <c r="D1459" s="133"/>
      <c r="E1459" s="132"/>
    </row>
    <row r="1460" spans="2:5" x14ac:dyDescent="0.2">
      <c r="B1460" s="48" t="s">
        <v>2191</v>
      </c>
      <c r="C1460" s="48"/>
      <c r="D1460" s="43" t="s">
        <v>2192</v>
      </c>
      <c r="E1460" s="40" t="s">
        <v>101</v>
      </c>
    </row>
    <row r="1461" spans="2:5" x14ac:dyDescent="0.2">
      <c r="B1461" s="120" t="s">
        <v>2193</v>
      </c>
      <c r="C1461" s="120"/>
      <c r="D1461" s="121"/>
      <c r="E1461" s="120"/>
    </row>
    <row r="1462" spans="2:5" x14ac:dyDescent="0.2">
      <c r="B1462" s="30" t="s">
        <v>2194</v>
      </c>
      <c r="C1462" s="30"/>
      <c r="D1462" s="31"/>
      <c r="E1462" s="30"/>
    </row>
    <row r="1463" spans="2:5" x14ac:dyDescent="0.2">
      <c r="B1463" s="125" t="s">
        <v>2195</v>
      </c>
      <c r="C1463" s="125"/>
      <c r="D1463" s="126" t="s">
        <v>2196</v>
      </c>
      <c r="E1463" s="40" t="s">
        <v>112</v>
      </c>
    </row>
    <row r="1464" spans="2:5" x14ac:dyDescent="0.2">
      <c r="B1464" s="120" t="s">
        <v>2197</v>
      </c>
      <c r="C1464" s="120"/>
      <c r="D1464" s="121"/>
      <c r="E1464" s="120"/>
    </row>
    <row r="1465" spans="2:5" x14ac:dyDescent="0.2">
      <c r="B1465" s="30" t="s">
        <v>2198</v>
      </c>
      <c r="C1465" s="30"/>
      <c r="D1465" s="31"/>
      <c r="E1465" s="30"/>
    </row>
    <row r="1466" spans="2:5" x14ac:dyDescent="0.2">
      <c r="B1466" s="76" t="s">
        <v>2199</v>
      </c>
      <c r="C1466" s="76"/>
      <c r="D1466" s="128" t="s">
        <v>2200</v>
      </c>
      <c r="E1466" s="129" t="s">
        <v>112</v>
      </c>
    </row>
    <row r="1467" spans="2:5" x14ac:dyDescent="0.2">
      <c r="B1467" s="127" t="s">
        <v>2201</v>
      </c>
      <c r="C1467" s="127"/>
      <c r="D1467" s="128" t="s">
        <v>2202</v>
      </c>
      <c r="E1467" s="40" t="s">
        <v>104</v>
      </c>
    </row>
    <row r="1468" spans="2:5" x14ac:dyDescent="0.2">
      <c r="B1468" s="127" t="s">
        <v>2203</v>
      </c>
      <c r="C1468" s="127"/>
      <c r="D1468" s="128" t="s">
        <v>2204</v>
      </c>
      <c r="E1468" s="40" t="s">
        <v>104</v>
      </c>
    </row>
    <row r="1469" spans="2:5" x14ac:dyDescent="0.2">
      <c r="B1469" s="120" t="s">
        <v>2205</v>
      </c>
      <c r="C1469" s="120"/>
      <c r="D1469" s="121"/>
      <c r="E1469" s="120"/>
    </row>
    <row r="1470" spans="2:5" x14ac:dyDescent="0.2">
      <c r="B1470" s="30" t="s">
        <v>2206</v>
      </c>
      <c r="C1470" s="30"/>
      <c r="D1470" s="31"/>
      <c r="E1470" s="30"/>
    </row>
    <row r="1471" spans="2:5" x14ac:dyDescent="0.2">
      <c r="B1471" s="58" t="s">
        <v>2207</v>
      </c>
      <c r="C1471" s="58"/>
      <c r="D1471" s="126" t="s">
        <v>2208</v>
      </c>
      <c r="E1471" s="40" t="s">
        <v>104</v>
      </c>
    </row>
    <row r="1472" spans="2:5" x14ac:dyDescent="0.2">
      <c r="B1472" s="125" t="s">
        <v>2209</v>
      </c>
      <c r="C1472" s="125"/>
      <c r="D1472" s="126" t="s">
        <v>2210</v>
      </c>
      <c r="E1472" s="40" t="s">
        <v>104</v>
      </c>
    </row>
    <row r="1473" spans="2:5" x14ac:dyDescent="0.2">
      <c r="B1473" s="120" t="s">
        <v>2211</v>
      </c>
      <c r="C1473" s="120"/>
      <c r="D1473" s="121"/>
      <c r="E1473" s="120"/>
    </row>
    <row r="1474" spans="2:5" x14ac:dyDescent="0.2">
      <c r="B1474" s="30" t="s">
        <v>2212</v>
      </c>
      <c r="C1474" s="30"/>
      <c r="D1474" s="31"/>
      <c r="E1474" s="30"/>
    </row>
    <row r="1475" spans="2:5" x14ac:dyDescent="0.2">
      <c r="B1475" s="134" t="s">
        <v>2213</v>
      </c>
      <c r="C1475" s="134"/>
      <c r="D1475" s="135" t="s">
        <v>2214</v>
      </c>
      <c r="E1475" s="40" t="s">
        <v>104</v>
      </c>
    </row>
    <row r="1476" spans="2:5" x14ac:dyDescent="0.2">
      <c r="B1476" s="120" t="s">
        <v>2215</v>
      </c>
      <c r="C1476" s="120"/>
      <c r="D1476" s="121"/>
      <c r="E1476" s="120"/>
    </row>
    <row r="1477" spans="2:5" x14ac:dyDescent="0.2">
      <c r="B1477" s="136" t="s">
        <v>2216</v>
      </c>
      <c r="C1477" s="136"/>
      <c r="D1477" s="137"/>
      <c r="E1477" s="136"/>
    </row>
    <row r="1478" spans="2:5" x14ac:dyDescent="0.2">
      <c r="B1478" s="76" t="s">
        <v>2217</v>
      </c>
      <c r="C1478" s="76"/>
      <c r="D1478" s="102" t="s">
        <v>2218</v>
      </c>
      <c r="E1478" s="138" t="s">
        <v>112</v>
      </c>
    </row>
    <row r="1479" spans="2:5" x14ac:dyDescent="0.2">
      <c r="B1479" s="127" t="s">
        <v>2219</v>
      </c>
      <c r="C1479" s="127"/>
      <c r="D1479" s="128" t="s">
        <v>2220</v>
      </c>
      <c r="E1479" s="40" t="s">
        <v>101</v>
      </c>
    </row>
    <row r="1480" spans="2:5" x14ac:dyDescent="0.2">
      <c r="B1480" s="76" t="s">
        <v>2221</v>
      </c>
      <c r="C1480" s="76"/>
      <c r="D1480" s="43" t="s">
        <v>2222</v>
      </c>
      <c r="E1480" s="40" t="s">
        <v>101</v>
      </c>
    </row>
    <row r="1481" spans="2:5" x14ac:dyDescent="0.2">
      <c r="B1481" s="120" t="s">
        <v>2223</v>
      </c>
      <c r="C1481" s="120"/>
      <c r="D1481" s="121"/>
      <c r="E1481" s="120"/>
    </row>
    <row r="1482" spans="2:5" x14ac:dyDescent="0.2">
      <c r="B1482" s="30" t="s">
        <v>2224</v>
      </c>
      <c r="C1482" s="30"/>
      <c r="D1482" s="31"/>
      <c r="E1482" s="30"/>
    </row>
    <row r="1483" spans="2:5" x14ac:dyDescent="0.2">
      <c r="B1483" s="125" t="s">
        <v>2225</v>
      </c>
      <c r="C1483" s="125"/>
      <c r="D1483" s="126" t="s">
        <v>2226</v>
      </c>
      <c r="E1483" s="40" t="s">
        <v>104</v>
      </c>
    </row>
    <row r="1484" spans="2:5" x14ac:dyDescent="0.2">
      <c r="B1484" s="120" t="s">
        <v>2227</v>
      </c>
      <c r="C1484" s="120"/>
      <c r="D1484" s="121"/>
      <c r="E1484" s="120"/>
    </row>
    <row r="1485" spans="2:5" x14ac:dyDescent="0.2">
      <c r="B1485" s="30" t="s">
        <v>2228</v>
      </c>
      <c r="C1485" s="30"/>
      <c r="D1485" s="31"/>
      <c r="E1485" s="30"/>
    </row>
    <row r="1486" spans="2:5" x14ac:dyDescent="0.2">
      <c r="B1486" s="125" t="s">
        <v>2229</v>
      </c>
      <c r="C1486" s="125"/>
      <c r="D1486" s="126" t="s">
        <v>2230</v>
      </c>
      <c r="E1486" s="40" t="s">
        <v>101</v>
      </c>
    </row>
    <row r="1487" spans="2:5" x14ac:dyDescent="0.2">
      <c r="B1487" s="120" t="s">
        <v>2231</v>
      </c>
      <c r="C1487" s="120"/>
      <c r="D1487" s="121"/>
      <c r="E1487" s="120"/>
    </row>
    <row r="1488" spans="2:5" x14ac:dyDescent="0.2">
      <c r="B1488" s="30" t="s">
        <v>2232</v>
      </c>
      <c r="C1488" s="30"/>
      <c r="D1488" s="31"/>
      <c r="E1488" s="30"/>
    </row>
    <row r="1489" spans="2:5" x14ac:dyDescent="0.2">
      <c r="B1489" s="76" t="s">
        <v>2233</v>
      </c>
      <c r="C1489" s="76"/>
      <c r="D1489" s="128" t="s">
        <v>2234</v>
      </c>
      <c r="E1489" s="129" t="s">
        <v>112</v>
      </c>
    </row>
    <row r="1490" spans="2:5" x14ac:dyDescent="0.2">
      <c r="B1490" s="127" t="s">
        <v>2235</v>
      </c>
      <c r="C1490" s="127"/>
      <c r="D1490" s="128" t="s">
        <v>2236</v>
      </c>
      <c r="E1490" s="40" t="s">
        <v>112</v>
      </c>
    </row>
    <row r="1491" spans="2:5" x14ac:dyDescent="0.2">
      <c r="B1491" s="76" t="s">
        <v>2237</v>
      </c>
      <c r="C1491" s="76"/>
      <c r="D1491" s="128" t="s">
        <v>2238</v>
      </c>
      <c r="E1491" s="129" t="s">
        <v>112</v>
      </c>
    </row>
    <row r="1492" spans="2:5" x14ac:dyDescent="0.2">
      <c r="B1492" s="127" t="s">
        <v>2239</v>
      </c>
      <c r="C1492" s="127"/>
      <c r="D1492" s="128" t="s">
        <v>2240</v>
      </c>
      <c r="E1492" s="40" t="s">
        <v>104</v>
      </c>
    </row>
    <row r="1493" spans="2:5" x14ac:dyDescent="0.2">
      <c r="B1493" s="127" t="s">
        <v>2241</v>
      </c>
      <c r="C1493" s="127"/>
      <c r="D1493" s="128" t="s">
        <v>2242</v>
      </c>
      <c r="E1493" s="40" t="s">
        <v>104</v>
      </c>
    </row>
    <row r="1494" spans="2:5" x14ac:dyDescent="0.2">
      <c r="B1494" s="127" t="s">
        <v>2243</v>
      </c>
      <c r="C1494" s="127"/>
      <c r="D1494" s="128" t="s">
        <v>2244</v>
      </c>
      <c r="E1494" s="40" t="s">
        <v>104</v>
      </c>
    </row>
    <row r="1495" spans="2:5" x14ac:dyDescent="0.2">
      <c r="B1495" s="127" t="s">
        <v>2245</v>
      </c>
      <c r="C1495" s="127"/>
      <c r="D1495" s="128" t="s">
        <v>2246</v>
      </c>
      <c r="E1495" s="40" t="s">
        <v>104</v>
      </c>
    </row>
    <row r="1496" spans="2:5" x14ac:dyDescent="0.2">
      <c r="B1496" s="76" t="s">
        <v>2247</v>
      </c>
      <c r="C1496" s="76"/>
      <c r="D1496" s="47" t="s">
        <v>2248</v>
      </c>
      <c r="E1496" s="40" t="s">
        <v>104</v>
      </c>
    </row>
    <row r="1497" spans="2:5" x14ac:dyDescent="0.2">
      <c r="B1497" s="76" t="s">
        <v>2249</v>
      </c>
      <c r="C1497" s="76"/>
      <c r="D1497" s="47" t="s">
        <v>2250</v>
      </c>
      <c r="E1497" s="40" t="s">
        <v>104</v>
      </c>
    </row>
    <row r="1498" spans="2:5" x14ac:dyDescent="0.2">
      <c r="B1498" s="127" t="s">
        <v>2251</v>
      </c>
      <c r="C1498" s="127"/>
      <c r="D1498" s="128" t="s">
        <v>2252</v>
      </c>
      <c r="E1498" s="40" t="s">
        <v>101</v>
      </c>
    </row>
    <row r="1499" spans="2:5" x14ac:dyDescent="0.2">
      <c r="B1499" s="76" t="s">
        <v>2253</v>
      </c>
      <c r="C1499" s="76"/>
      <c r="D1499" s="128" t="s">
        <v>2254</v>
      </c>
      <c r="E1499" s="40" t="s">
        <v>101</v>
      </c>
    </row>
    <row r="1500" spans="2:5" x14ac:dyDescent="0.2">
      <c r="B1500" s="127" t="s">
        <v>2255</v>
      </c>
      <c r="C1500" s="127"/>
      <c r="D1500" s="128" t="s">
        <v>2256</v>
      </c>
      <c r="E1500" s="40" t="s">
        <v>101</v>
      </c>
    </row>
    <row r="1501" spans="2:5" x14ac:dyDescent="0.2">
      <c r="B1501" s="127" t="s">
        <v>2257</v>
      </c>
      <c r="C1501" s="127"/>
      <c r="D1501" s="128" t="s">
        <v>2258</v>
      </c>
      <c r="E1501" s="40" t="s">
        <v>101</v>
      </c>
    </row>
    <row r="1502" spans="2:5" x14ac:dyDescent="0.2">
      <c r="B1502" s="120" t="s">
        <v>2259</v>
      </c>
      <c r="C1502" s="120"/>
      <c r="D1502" s="121"/>
      <c r="E1502" s="120"/>
    </row>
    <row r="1503" spans="2:5" x14ac:dyDescent="0.2">
      <c r="B1503" s="30" t="s">
        <v>2260</v>
      </c>
      <c r="C1503" s="30"/>
      <c r="D1503" s="31"/>
      <c r="E1503" s="30"/>
    </row>
    <row r="1504" spans="2:5" x14ac:dyDescent="0.2">
      <c r="B1504" s="125" t="s">
        <v>2261</v>
      </c>
      <c r="C1504" s="125"/>
      <c r="D1504" s="126" t="s">
        <v>2262</v>
      </c>
      <c r="E1504" s="40" t="s">
        <v>101</v>
      </c>
    </row>
    <row r="1505" spans="2:5" x14ac:dyDescent="0.2">
      <c r="B1505" s="120" t="s">
        <v>2263</v>
      </c>
      <c r="C1505" s="120"/>
      <c r="D1505" s="121"/>
      <c r="E1505" s="120"/>
    </row>
    <row r="1506" spans="2:5" x14ac:dyDescent="0.2">
      <c r="B1506" s="30" t="s">
        <v>2264</v>
      </c>
      <c r="C1506" s="30"/>
      <c r="D1506" s="31"/>
      <c r="E1506" s="30"/>
    </row>
    <row r="1507" spans="2:5" x14ac:dyDescent="0.2">
      <c r="B1507" s="139" t="s">
        <v>2265</v>
      </c>
      <c r="C1507" s="139"/>
      <c r="D1507" s="128" t="s">
        <v>2266</v>
      </c>
      <c r="E1507" s="40" t="s">
        <v>104</v>
      </c>
    </row>
    <row r="1508" spans="2:5" x14ac:dyDescent="0.2">
      <c r="B1508" s="125" t="s">
        <v>2267</v>
      </c>
      <c r="C1508" s="125"/>
      <c r="D1508" s="128" t="s">
        <v>2268</v>
      </c>
      <c r="E1508" s="40" t="s">
        <v>101</v>
      </c>
    </row>
    <row r="1509" spans="2:5" x14ac:dyDescent="0.2">
      <c r="B1509" s="30" t="s">
        <v>2269</v>
      </c>
      <c r="C1509" s="30"/>
      <c r="D1509" s="137"/>
      <c r="E1509" s="30"/>
    </row>
    <row r="1510" spans="2:5" x14ac:dyDescent="0.2">
      <c r="B1510" s="125" t="s">
        <v>2270</v>
      </c>
      <c r="C1510" s="125"/>
      <c r="D1510" s="126" t="s">
        <v>2271</v>
      </c>
      <c r="E1510" s="40" t="s">
        <v>104</v>
      </c>
    </row>
    <row r="1511" spans="2:5" x14ac:dyDescent="0.2">
      <c r="B1511" s="58" t="s">
        <v>2272</v>
      </c>
      <c r="C1511" s="58"/>
      <c r="D1511" s="126" t="s">
        <v>2273</v>
      </c>
      <c r="E1511" s="40" t="s">
        <v>104</v>
      </c>
    </row>
    <row r="1512" spans="2:5" x14ac:dyDescent="0.2">
      <c r="B1512" s="30" t="s">
        <v>2274</v>
      </c>
      <c r="C1512" s="30"/>
      <c r="D1512" s="31"/>
      <c r="E1512" s="30"/>
    </row>
    <row r="1513" spans="2:5" x14ac:dyDescent="0.2">
      <c r="B1513" s="125" t="s">
        <v>2275</v>
      </c>
      <c r="C1513" s="125"/>
      <c r="D1513" s="126" t="s">
        <v>2276</v>
      </c>
      <c r="E1513" s="40" t="s">
        <v>104</v>
      </c>
    </row>
    <row r="1514" spans="2:5" x14ac:dyDescent="0.2">
      <c r="B1514" s="125" t="s">
        <v>2277</v>
      </c>
      <c r="C1514" s="125"/>
      <c r="D1514" s="126" t="s">
        <v>2278</v>
      </c>
      <c r="E1514" s="40" t="s">
        <v>101</v>
      </c>
    </row>
    <row r="1515" spans="2:5" x14ac:dyDescent="0.2">
      <c r="B1515" s="120" t="s">
        <v>2279</v>
      </c>
      <c r="C1515" s="120"/>
      <c r="D1515" s="121"/>
      <c r="E1515" s="120"/>
    </row>
    <row r="1516" spans="2:5" x14ac:dyDescent="0.2">
      <c r="B1516" s="30" t="s">
        <v>2280</v>
      </c>
      <c r="C1516" s="30"/>
      <c r="D1516" s="31"/>
      <c r="E1516" s="30"/>
    </row>
    <row r="1517" spans="2:5" x14ac:dyDescent="0.2">
      <c r="B1517" s="125" t="s">
        <v>2281</v>
      </c>
      <c r="C1517" s="125"/>
      <c r="D1517" s="126" t="s">
        <v>2282</v>
      </c>
      <c r="E1517" s="40" t="s">
        <v>104</v>
      </c>
    </row>
    <row r="1518" spans="2:5" x14ac:dyDescent="0.2">
      <c r="B1518" s="120" t="s">
        <v>2283</v>
      </c>
      <c r="C1518" s="140"/>
      <c r="D1518" s="121"/>
      <c r="E1518" s="120"/>
    </row>
    <row r="1519" spans="2:5" x14ac:dyDescent="0.2">
      <c r="B1519" s="30" t="s">
        <v>2284</v>
      </c>
      <c r="C1519" s="30"/>
      <c r="D1519" s="31"/>
      <c r="E1519" s="30"/>
    </row>
    <row r="1520" spans="2:5" x14ac:dyDescent="0.2">
      <c r="B1520" s="127" t="s">
        <v>2285</v>
      </c>
      <c r="C1520" s="127"/>
      <c r="D1520" s="128" t="s">
        <v>2286</v>
      </c>
      <c r="E1520" s="40" t="s">
        <v>112</v>
      </c>
    </row>
    <row r="1521" spans="2:5" x14ac:dyDescent="0.2">
      <c r="B1521" s="127" t="s">
        <v>2287</v>
      </c>
      <c r="C1521" s="127"/>
      <c r="D1521" s="128" t="s">
        <v>2288</v>
      </c>
      <c r="E1521" s="40" t="s">
        <v>104</v>
      </c>
    </row>
    <row r="1522" spans="2:5" x14ac:dyDescent="0.2">
      <c r="B1522" s="127" t="s">
        <v>2289</v>
      </c>
      <c r="C1522" s="127"/>
      <c r="D1522" s="128" t="s">
        <v>2290</v>
      </c>
      <c r="E1522" s="40" t="s">
        <v>104</v>
      </c>
    </row>
    <row r="1523" spans="2:5" x14ac:dyDescent="0.2">
      <c r="B1523" s="127" t="s">
        <v>2291</v>
      </c>
      <c r="C1523" s="127"/>
      <c r="D1523" s="128" t="s">
        <v>2292</v>
      </c>
      <c r="E1523" s="40" t="s">
        <v>104</v>
      </c>
    </row>
    <row r="1524" spans="2:5" x14ac:dyDescent="0.2">
      <c r="B1524" s="127" t="s">
        <v>2293</v>
      </c>
      <c r="C1524" s="127"/>
      <c r="D1524" s="128" t="s">
        <v>2294</v>
      </c>
      <c r="E1524" s="40" t="s">
        <v>104</v>
      </c>
    </row>
    <row r="1525" spans="2:5" x14ac:dyDescent="0.2">
      <c r="B1525" s="127" t="s">
        <v>2295</v>
      </c>
      <c r="C1525" s="127"/>
      <c r="D1525" s="128" t="s">
        <v>2296</v>
      </c>
      <c r="E1525" s="40" t="s">
        <v>101</v>
      </c>
    </row>
    <row r="1526" spans="2:5" x14ac:dyDescent="0.2">
      <c r="B1526" s="125" t="s">
        <v>2297</v>
      </c>
      <c r="C1526" s="125"/>
      <c r="D1526" s="126" t="s">
        <v>2298</v>
      </c>
      <c r="E1526" s="40" t="s">
        <v>101</v>
      </c>
    </row>
    <row r="1527" spans="2:5" x14ac:dyDescent="0.2">
      <c r="B1527" s="125" t="s">
        <v>2299</v>
      </c>
      <c r="C1527" s="125"/>
      <c r="D1527" s="126" t="s">
        <v>2300</v>
      </c>
      <c r="E1527" s="40" t="s">
        <v>101</v>
      </c>
    </row>
    <row r="1528" spans="2:5" x14ac:dyDescent="0.2">
      <c r="B1528" s="127" t="s">
        <v>2301</v>
      </c>
      <c r="C1528" s="127"/>
      <c r="D1528" s="128" t="s">
        <v>2302</v>
      </c>
      <c r="E1528" s="40" t="s">
        <v>101</v>
      </c>
    </row>
    <row r="1529" spans="2:5" x14ac:dyDescent="0.2">
      <c r="B1529" s="127" t="s">
        <v>2303</v>
      </c>
      <c r="C1529" s="127"/>
      <c r="D1529" s="128" t="s">
        <v>2304</v>
      </c>
      <c r="E1529" s="40" t="s">
        <v>101</v>
      </c>
    </row>
    <row r="1530" spans="2:5" x14ac:dyDescent="0.2">
      <c r="B1530" s="125" t="s">
        <v>2305</v>
      </c>
      <c r="C1530" s="125"/>
      <c r="D1530" s="126" t="s">
        <v>2306</v>
      </c>
      <c r="E1530" s="40" t="s">
        <v>101</v>
      </c>
    </row>
    <row r="1531" spans="2:5" x14ac:dyDescent="0.2">
      <c r="B1531" s="120" t="s">
        <v>2307</v>
      </c>
      <c r="C1531" s="120"/>
      <c r="D1531" s="121"/>
      <c r="E1531" s="120"/>
    </row>
    <row r="1532" spans="2:5" x14ac:dyDescent="0.2">
      <c r="B1532" s="136" t="s">
        <v>2308</v>
      </c>
      <c r="C1532" s="136"/>
      <c r="D1532" s="137"/>
      <c r="E1532" s="30"/>
    </row>
    <row r="1533" spans="2:5" x14ac:dyDescent="0.2">
      <c r="B1533" s="134" t="s">
        <v>2309</v>
      </c>
      <c r="C1533" s="134"/>
      <c r="D1533" s="135" t="s">
        <v>2310</v>
      </c>
      <c r="E1533" s="40" t="s">
        <v>104</v>
      </c>
    </row>
    <row r="1534" spans="2:5" x14ac:dyDescent="0.2">
      <c r="B1534" s="136" t="s">
        <v>2311</v>
      </c>
      <c r="C1534" s="136"/>
      <c r="D1534" s="137"/>
      <c r="E1534" s="30"/>
    </row>
    <row r="1535" spans="2:5" x14ac:dyDescent="0.2">
      <c r="B1535" s="76" t="s">
        <v>2312</v>
      </c>
      <c r="C1535" s="76"/>
      <c r="D1535" s="128" t="s">
        <v>2313</v>
      </c>
      <c r="E1535" s="40" t="s">
        <v>101</v>
      </c>
    </row>
    <row r="1536" spans="2:5" x14ac:dyDescent="0.2">
      <c r="B1536" s="136" t="s">
        <v>2314</v>
      </c>
      <c r="C1536" s="136"/>
      <c r="D1536" s="137"/>
      <c r="E1536" s="30"/>
    </row>
    <row r="1537" spans="2:5" x14ac:dyDescent="0.2">
      <c r="B1537" s="127" t="s">
        <v>2315</v>
      </c>
      <c r="C1537" s="127"/>
      <c r="D1537" s="128" t="s">
        <v>2316</v>
      </c>
      <c r="E1537" s="40" t="s">
        <v>101</v>
      </c>
    </row>
    <row r="1538" spans="2:5" x14ac:dyDescent="0.2">
      <c r="B1538" s="136" t="s">
        <v>2317</v>
      </c>
      <c r="C1538" s="136"/>
      <c r="D1538" s="137"/>
      <c r="E1538" s="30"/>
    </row>
    <row r="1539" spans="2:5" x14ac:dyDescent="0.2">
      <c r="B1539" s="127" t="s">
        <v>2318</v>
      </c>
      <c r="C1539" s="127"/>
      <c r="D1539" s="128" t="s">
        <v>2319</v>
      </c>
      <c r="E1539" s="40" t="s">
        <v>112</v>
      </c>
    </row>
    <row r="1540" spans="2:5" x14ac:dyDescent="0.2">
      <c r="B1540" s="127" t="s">
        <v>2320</v>
      </c>
      <c r="C1540" s="127"/>
      <c r="D1540" s="128" t="s">
        <v>2321</v>
      </c>
      <c r="E1540" s="40" t="s">
        <v>104</v>
      </c>
    </row>
    <row r="1541" spans="2:5" x14ac:dyDescent="0.2">
      <c r="B1541" s="127" t="s">
        <v>2322</v>
      </c>
      <c r="C1541" s="127"/>
      <c r="D1541" s="128" t="s">
        <v>2323</v>
      </c>
      <c r="E1541" s="40" t="s">
        <v>104</v>
      </c>
    </row>
    <row r="1542" spans="2:5" x14ac:dyDescent="0.2">
      <c r="B1542" s="127" t="s">
        <v>2324</v>
      </c>
      <c r="C1542" s="127"/>
      <c r="D1542" s="128" t="s">
        <v>2325</v>
      </c>
      <c r="E1542" s="40" t="s">
        <v>101</v>
      </c>
    </row>
    <row r="1543" spans="2:5" x14ac:dyDescent="0.2">
      <c r="B1543" s="76" t="s">
        <v>2326</v>
      </c>
      <c r="C1543" s="76"/>
      <c r="D1543" s="128" t="s">
        <v>2327</v>
      </c>
      <c r="E1543" s="40" t="s">
        <v>101</v>
      </c>
    </row>
    <row r="1544" spans="2:5" x14ac:dyDescent="0.2">
      <c r="B1544" s="136" t="s">
        <v>2328</v>
      </c>
      <c r="C1544" s="136"/>
      <c r="D1544" s="137"/>
      <c r="E1544" s="30"/>
    </row>
    <row r="1545" spans="2:5" x14ac:dyDescent="0.2">
      <c r="B1545" s="127" t="s">
        <v>2329</v>
      </c>
      <c r="C1545" s="127"/>
      <c r="D1545" s="128" t="s">
        <v>2330</v>
      </c>
      <c r="E1545" s="40" t="s">
        <v>112</v>
      </c>
    </row>
    <row r="1546" spans="2:5" x14ac:dyDescent="0.2">
      <c r="B1546" s="134" t="s">
        <v>2331</v>
      </c>
      <c r="C1546" s="134"/>
      <c r="D1546" s="135" t="s">
        <v>2332</v>
      </c>
      <c r="E1546" s="40" t="s">
        <v>104</v>
      </c>
    </row>
    <row r="1547" spans="2:5" x14ac:dyDescent="0.2">
      <c r="B1547" s="76" t="s">
        <v>2333</v>
      </c>
      <c r="C1547" s="76"/>
      <c r="D1547" s="135" t="s">
        <v>2334</v>
      </c>
      <c r="E1547" s="40" t="s">
        <v>101</v>
      </c>
    </row>
    <row r="1548" spans="2:5" x14ac:dyDescent="0.2">
      <c r="B1548" s="127" t="s">
        <v>2335</v>
      </c>
      <c r="C1548" s="127"/>
      <c r="D1548" s="128" t="s">
        <v>2336</v>
      </c>
      <c r="E1548" s="40" t="s">
        <v>101</v>
      </c>
    </row>
    <row r="1549" spans="2:5" x14ac:dyDescent="0.2">
      <c r="B1549" s="127" t="s">
        <v>2337</v>
      </c>
      <c r="C1549" s="127"/>
      <c r="D1549" s="128" t="s">
        <v>2338</v>
      </c>
      <c r="E1549" s="40" t="s">
        <v>101</v>
      </c>
    </row>
    <row r="1550" spans="2:5" x14ac:dyDescent="0.2">
      <c r="B1550" s="76" t="s">
        <v>2339</v>
      </c>
      <c r="C1550" s="76"/>
      <c r="D1550" s="128" t="s">
        <v>2340</v>
      </c>
      <c r="E1550" s="40" t="s">
        <v>101</v>
      </c>
    </row>
    <row r="1551" spans="2:5" x14ac:dyDescent="0.2">
      <c r="B1551" s="76" t="s">
        <v>2341</v>
      </c>
      <c r="C1551" s="76"/>
      <c r="D1551" s="135" t="s">
        <v>2342</v>
      </c>
      <c r="E1551" s="40" t="s">
        <v>101</v>
      </c>
    </row>
    <row r="1552" spans="2:5" x14ac:dyDescent="0.2">
      <c r="B1552" s="136" t="s">
        <v>2343</v>
      </c>
      <c r="C1552" s="136"/>
      <c r="D1552" s="137"/>
      <c r="E1552" s="30"/>
    </row>
    <row r="1553" spans="2:5" x14ac:dyDescent="0.2">
      <c r="B1553" s="36" t="s">
        <v>2344</v>
      </c>
      <c r="C1553" s="125" t="s">
        <v>2345</v>
      </c>
      <c r="D1553" s="128" t="s">
        <v>2346</v>
      </c>
      <c r="E1553" s="40" t="s">
        <v>104</v>
      </c>
    </row>
    <row r="1554" spans="2:5" x14ac:dyDescent="0.2">
      <c r="B1554" s="136" t="s">
        <v>2347</v>
      </c>
      <c r="C1554" s="136"/>
      <c r="D1554" s="137"/>
      <c r="E1554" s="30"/>
    </row>
    <row r="1555" spans="2:5" x14ac:dyDescent="0.2">
      <c r="B1555" s="36" t="s">
        <v>2348</v>
      </c>
      <c r="C1555" s="125" t="s">
        <v>2349</v>
      </c>
      <c r="D1555" s="128" t="s">
        <v>2350</v>
      </c>
      <c r="E1555" s="40" t="s">
        <v>104</v>
      </c>
    </row>
    <row r="1556" spans="2:5" x14ac:dyDescent="0.2">
      <c r="B1556" s="76" t="s">
        <v>2351</v>
      </c>
      <c r="C1556" s="76"/>
      <c r="D1556" s="135" t="s">
        <v>2352</v>
      </c>
      <c r="E1556" s="40" t="s">
        <v>101</v>
      </c>
    </row>
    <row r="1557" spans="2:5" x14ac:dyDescent="0.2">
      <c r="B1557" s="134" t="s">
        <v>2353</v>
      </c>
      <c r="C1557" s="134"/>
      <c r="D1557" s="135" t="s">
        <v>2354</v>
      </c>
      <c r="E1557" s="40" t="s">
        <v>101</v>
      </c>
    </row>
    <row r="1558" spans="2:5" x14ac:dyDescent="0.2">
      <c r="B1558" s="141" t="s">
        <v>2355</v>
      </c>
      <c r="C1558" s="141"/>
      <c r="D1558" s="142"/>
      <c r="E1558" s="143"/>
    </row>
    <row r="1559" spans="2:5" x14ac:dyDescent="0.2">
      <c r="B1559" s="127" t="s">
        <v>2356</v>
      </c>
      <c r="C1559" s="127"/>
      <c r="D1559" s="128" t="s">
        <v>2357</v>
      </c>
      <c r="E1559" s="40" t="s">
        <v>104</v>
      </c>
    </row>
    <row r="1560" spans="2:5" x14ac:dyDescent="0.2">
      <c r="B1560" s="127" t="s">
        <v>2358</v>
      </c>
      <c r="C1560" s="127"/>
      <c r="D1560" s="128" t="s">
        <v>2359</v>
      </c>
      <c r="E1560" s="40" t="s">
        <v>104</v>
      </c>
    </row>
    <row r="1561" spans="2:5" x14ac:dyDescent="0.2">
      <c r="B1561" s="127" t="s">
        <v>2360</v>
      </c>
      <c r="C1561" s="127"/>
      <c r="D1561" s="128" t="s">
        <v>2361</v>
      </c>
      <c r="E1561" s="40" t="s">
        <v>104</v>
      </c>
    </row>
    <row r="1562" spans="2:5" x14ac:dyDescent="0.2">
      <c r="B1562" s="127" t="s">
        <v>2362</v>
      </c>
      <c r="C1562" s="127"/>
      <c r="D1562" s="128" t="s">
        <v>2363</v>
      </c>
      <c r="E1562" s="40" t="s">
        <v>104</v>
      </c>
    </row>
    <row r="1563" spans="2:5" x14ac:dyDescent="0.2">
      <c r="B1563" s="127" t="s">
        <v>2364</v>
      </c>
      <c r="C1563" s="127"/>
      <c r="D1563" s="128" t="s">
        <v>2365</v>
      </c>
      <c r="E1563" s="40" t="s">
        <v>101</v>
      </c>
    </row>
    <row r="1564" spans="2:5" x14ac:dyDescent="0.2">
      <c r="B1564" s="76" t="s">
        <v>2366</v>
      </c>
      <c r="C1564" s="76"/>
      <c r="D1564" s="128" t="s">
        <v>2367</v>
      </c>
      <c r="E1564" s="40" t="s">
        <v>101</v>
      </c>
    </row>
    <row r="1565" spans="2:5" x14ac:dyDescent="0.2">
      <c r="B1565" s="127" t="s">
        <v>2368</v>
      </c>
      <c r="C1565" s="127"/>
      <c r="D1565" s="128" t="s">
        <v>2369</v>
      </c>
      <c r="E1565" s="40" t="s">
        <v>101</v>
      </c>
    </row>
    <row r="1566" spans="2:5" x14ac:dyDescent="0.2">
      <c r="B1566" s="136" t="s">
        <v>2370</v>
      </c>
      <c r="C1566" s="136"/>
      <c r="D1566" s="137"/>
      <c r="E1566" s="30"/>
    </row>
    <row r="1567" spans="2:5" x14ac:dyDescent="0.2">
      <c r="B1567" s="76" t="s">
        <v>2371</v>
      </c>
      <c r="C1567" s="76"/>
      <c r="D1567" s="47" t="s">
        <v>2372</v>
      </c>
      <c r="E1567" s="144" t="s">
        <v>112</v>
      </c>
    </row>
    <row r="1568" spans="2:5" x14ac:dyDescent="0.2">
      <c r="B1568" s="127" t="s">
        <v>2373</v>
      </c>
      <c r="C1568" s="127"/>
      <c r="D1568" s="128" t="s">
        <v>2374</v>
      </c>
      <c r="E1568" s="40" t="s">
        <v>104</v>
      </c>
    </row>
    <row r="1569" spans="2:5" x14ac:dyDescent="0.2">
      <c r="B1569" s="127" t="s">
        <v>2375</v>
      </c>
      <c r="C1569" s="127"/>
      <c r="D1569" s="128" t="s">
        <v>2376</v>
      </c>
      <c r="E1569" s="40" t="s">
        <v>104</v>
      </c>
    </row>
    <row r="1570" spans="2:5" x14ac:dyDescent="0.2">
      <c r="B1570" s="76" t="s">
        <v>2377</v>
      </c>
      <c r="C1570" s="76"/>
      <c r="D1570" s="43" t="s">
        <v>2378</v>
      </c>
      <c r="E1570" s="40" t="s">
        <v>101</v>
      </c>
    </row>
    <row r="1571" spans="2:5" x14ac:dyDescent="0.2">
      <c r="B1571" s="127" t="s">
        <v>2379</v>
      </c>
      <c r="C1571" s="127"/>
      <c r="D1571" s="128" t="s">
        <v>2380</v>
      </c>
      <c r="E1571" s="40" t="s">
        <v>101</v>
      </c>
    </row>
    <row r="1572" spans="2:5" x14ac:dyDescent="0.2">
      <c r="B1572" s="134" t="s">
        <v>2381</v>
      </c>
      <c r="C1572" s="134"/>
      <c r="D1572" s="135" t="s">
        <v>2382</v>
      </c>
      <c r="E1572" s="40" t="s">
        <v>101</v>
      </c>
    </row>
    <row r="1573" spans="2:5" x14ac:dyDescent="0.2">
      <c r="B1573" s="136" t="s">
        <v>2383</v>
      </c>
      <c r="C1573" s="136"/>
      <c r="D1573" s="137"/>
      <c r="E1573" s="30"/>
    </row>
    <row r="1574" spans="2:5" x14ac:dyDescent="0.2">
      <c r="B1574" s="130" t="s">
        <v>2384</v>
      </c>
      <c r="C1574" s="130"/>
      <c r="D1574" s="135" t="s">
        <v>2385</v>
      </c>
      <c r="E1574" s="40" t="s">
        <v>104</v>
      </c>
    </row>
    <row r="1575" spans="2:5" x14ac:dyDescent="0.2">
      <c r="B1575" s="58" t="s">
        <v>2386</v>
      </c>
      <c r="C1575" s="58" t="s">
        <v>2387</v>
      </c>
      <c r="D1575" s="135" t="s">
        <v>2388</v>
      </c>
      <c r="E1575" s="40" t="s">
        <v>104</v>
      </c>
    </row>
    <row r="1576" spans="2:5" x14ac:dyDescent="0.2">
      <c r="B1576" s="58" t="s">
        <v>2389</v>
      </c>
      <c r="C1576" s="58" t="s">
        <v>2390</v>
      </c>
      <c r="D1576" s="135" t="s">
        <v>2391</v>
      </c>
      <c r="E1576" s="40" t="s">
        <v>101</v>
      </c>
    </row>
    <row r="1577" spans="2:5" x14ac:dyDescent="0.2">
      <c r="B1577" s="36" t="s">
        <v>2392</v>
      </c>
      <c r="C1577" s="58" t="s">
        <v>2393</v>
      </c>
      <c r="D1577" s="128" t="s">
        <v>2394</v>
      </c>
      <c r="E1577" s="40" t="s">
        <v>101</v>
      </c>
    </row>
    <row r="1578" spans="2:5" x14ac:dyDescent="0.2">
      <c r="B1578" s="30" t="s">
        <v>2395</v>
      </c>
      <c r="C1578" s="30"/>
      <c r="D1578" s="137"/>
      <c r="E1578" s="30"/>
    </row>
    <row r="1579" spans="2:5" x14ac:dyDescent="0.2">
      <c r="B1579" s="127" t="s">
        <v>2396</v>
      </c>
      <c r="C1579" s="127" t="s">
        <v>2397</v>
      </c>
      <c r="D1579" s="128" t="s">
        <v>2398</v>
      </c>
      <c r="E1579" s="40" t="s">
        <v>101</v>
      </c>
    </row>
    <row r="1580" spans="2:5" x14ac:dyDescent="0.2">
      <c r="B1580" s="136" t="s">
        <v>2399</v>
      </c>
      <c r="C1580" s="136"/>
      <c r="D1580" s="137"/>
      <c r="E1580" s="30"/>
    </row>
    <row r="1581" spans="2:5" x14ac:dyDescent="0.2">
      <c r="B1581" s="127" t="s">
        <v>2400</v>
      </c>
      <c r="C1581" s="127"/>
      <c r="D1581" s="128" t="s">
        <v>2401</v>
      </c>
      <c r="E1581" s="40" t="s">
        <v>104</v>
      </c>
    </row>
    <row r="1582" spans="2:5" x14ac:dyDescent="0.2">
      <c r="B1582" s="127" t="s">
        <v>2402</v>
      </c>
      <c r="C1582" s="127"/>
      <c r="D1582" s="128" t="s">
        <v>2403</v>
      </c>
      <c r="E1582" s="40" t="s">
        <v>104</v>
      </c>
    </row>
    <row r="1583" spans="2:5" x14ac:dyDescent="0.2">
      <c r="B1583" s="134" t="s">
        <v>2404</v>
      </c>
      <c r="C1583" s="134"/>
      <c r="D1583" s="135" t="s">
        <v>2405</v>
      </c>
      <c r="E1583" s="40" t="s">
        <v>101</v>
      </c>
    </row>
    <row r="1584" spans="2:5" x14ac:dyDescent="0.2">
      <c r="B1584" s="76" t="s">
        <v>2406</v>
      </c>
      <c r="C1584" s="76"/>
      <c r="D1584" s="128" t="s">
        <v>2407</v>
      </c>
      <c r="E1584" s="40" t="s">
        <v>101</v>
      </c>
    </row>
    <row r="1585" spans="2:5" x14ac:dyDescent="0.2">
      <c r="B1585" s="76" t="s">
        <v>2408</v>
      </c>
      <c r="C1585" s="76"/>
      <c r="D1585" s="128" t="s">
        <v>2409</v>
      </c>
      <c r="E1585" s="40" t="s">
        <v>101</v>
      </c>
    </row>
    <row r="1586" spans="2:5" x14ac:dyDescent="0.2">
      <c r="B1586" s="127" t="s">
        <v>2410</v>
      </c>
      <c r="C1586" s="127"/>
      <c r="D1586" s="128" t="s">
        <v>2411</v>
      </c>
      <c r="E1586" s="40" t="s">
        <v>101</v>
      </c>
    </row>
    <row r="1587" spans="2:5" x14ac:dyDescent="0.2">
      <c r="B1587" s="136" t="s">
        <v>2412</v>
      </c>
      <c r="C1587" s="136"/>
      <c r="D1587" s="137"/>
      <c r="E1587" s="30"/>
    </row>
    <row r="1588" spans="2:5" x14ac:dyDescent="0.2">
      <c r="B1588" s="134" t="s">
        <v>2413</v>
      </c>
      <c r="C1588" s="134"/>
      <c r="D1588" s="135" t="s">
        <v>2414</v>
      </c>
      <c r="E1588" s="40" t="s">
        <v>101</v>
      </c>
    </row>
    <row r="1589" spans="2:5" x14ac:dyDescent="0.2">
      <c r="B1589" s="127" t="s">
        <v>2415</v>
      </c>
      <c r="C1589" s="127"/>
      <c r="D1589" s="128" t="s">
        <v>2416</v>
      </c>
      <c r="E1589" s="40" t="s">
        <v>101</v>
      </c>
    </row>
    <row r="1590" spans="2:5" x14ac:dyDescent="0.2">
      <c r="B1590" s="134" t="s">
        <v>2417</v>
      </c>
      <c r="C1590" s="134"/>
      <c r="D1590" s="135" t="s">
        <v>2418</v>
      </c>
      <c r="E1590" s="40" t="s">
        <v>101</v>
      </c>
    </row>
    <row r="1591" spans="2:5" x14ac:dyDescent="0.2">
      <c r="B1591" s="136" t="s">
        <v>2419</v>
      </c>
      <c r="C1591" s="136"/>
      <c r="D1591" s="137"/>
      <c r="E1591" s="30"/>
    </row>
    <row r="1592" spans="2:5" x14ac:dyDescent="0.2">
      <c r="B1592" s="127" t="s">
        <v>2420</v>
      </c>
      <c r="C1592" s="127"/>
      <c r="D1592" s="128" t="s">
        <v>2421</v>
      </c>
      <c r="E1592" s="40" t="s">
        <v>104</v>
      </c>
    </row>
    <row r="1593" spans="2:5" x14ac:dyDescent="0.2">
      <c r="B1593" s="127" t="s">
        <v>2422</v>
      </c>
      <c r="C1593" s="127"/>
      <c r="D1593" s="128" t="s">
        <v>2423</v>
      </c>
      <c r="E1593" s="40" t="s">
        <v>101</v>
      </c>
    </row>
    <row r="1594" spans="2:5" x14ac:dyDescent="0.2">
      <c r="B1594" s="127" t="s">
        <v>2424</v>
      </c>
      <c r="C1594" s="127"/>
      <c r="D1594" s="128" t="s">
        <v>2425</v>
      </c>
      <c r="E1594" s="40" t="s">
        <v>101</v>
      </c>
    </row>
    <row r="1595" spans="2:5" x14ac:dyDescent="0.2">
      <c r="B1595" s="127" t="s">
        <v>2426</v>
      </c>
      <c r="C1595" s="127"/>
      <c r="D1595" s="128" t="s">
        <v>2427</v>
      </c>
      <c r="E1595" s="40" t="s">
        <v>101</v>
      </c>
    </row>
    <row r="1596" spans="2:5" x14ac:dyDescent="0.2">
      <c r="B1596" s="127" t="s">
        <v>2428</v>
      </c>
      <c r="C1596" s="127"/>
      <c r="D1596" s="128" t="s">
        <v>2429</v>
      </c>
      <c r="E1596" s="40" t="s">
        <v>101</v>
      </c>
    </row>
    <row r="1597" spans="2:5" x14ac:dyDescent="0.2">
      <c r="B1597" s="127" t="s">
        <v>2430</v>
      </c>
      <c r="C1597" s="127"/>
      <c r="D1597" s="128" t="s">
        <v>2431</v>
      </c>
      <c r="E1597" s="40" t="s">
        <v>101</v>
      </c>
    </row>
    <row r="1598" spans="2:5" x14ac:dyDescent="0.2">
      <c r="B1598" s="127" t="s">
        <v>2432</v>
      </c>
      <c r="C1598" s="127"/>
      <c r="D1598" s="128" t="s">
        <v>2433</v>
      </c>
      <c r="E1598" s="40" t="s">
        <v>101</v>
      </c>
    </row>
    <row r="1599" spans="2:5" x14ac:dyDescent="0.2">
      <c r="B1599" s="76" t="s">
        <v>2434</v>
      </c>
      <c r="C1599" s="76"/>
      <c r="D1599" s="128" t="s">
        <v>2435</v>
      </c>
      <c r="E1599" s="40" t="s">
        <v>101</v>
      </c>
    </row>
    <row r="1600" spans="2:5" x14ac:dyDescent="0.2">
      <c r="B1600" s="76" t="s">
        <v>2436</v>
      </c>
      <c r="C1600" s="76"/>
      <c r="D1600" s="128" t="s">
        <v>2437</v>
      </c>
      <c r="E1600" s="40" t="s">
        <v>101</v>
      </c>
    </row>
    <row r="1601" spans="2:5" x14ac:dyDescent="0.2">
      <c r="B1601" s="127" t="s">
        <v>2438</v>
      </c>
      <c r="C1601" s="127"/>
      <c r="D1601" s="128" t="s">
        <v>2439</v>
      </c>
      <c r="E1601" s="40" t="s">
        <v>101</v>
      </c>
    </row>
    <row r="1602" spans="2:5" x14ac:dyDescent="0.2">
      <c r="B1602" s="136" t="s">
        <v>2440</v>
      </c>
      <c r="C1602" s="136"/>
      <c r="D1602" s="137"/>
      <c r="E1602" s="30"/>
    </row>
    <row r="1603" spans="2:5" x14ac:dyDescent="0.2">
      <c r="B1603" s="134" t="s">
        <v>2441</v>
      </c>
      <c r="C1603" s="134"/>
      <c r="D1603" s="135" t="s">
        <v>2442</v>
      </c>
      <c r="E1603" s="131" t="s">
        <v>112</v>
      </c>
    </row>
    <row r="1604" spans="2:5" x14ac:dyDescent="0.2">
      <c r="B1604" s="36" t="s">
        <v>2443</v>
      </c>
      <c r="C1604" s="125" t="s">
        <v>2444</v>
      </c>
      <c r="D1604" s="128" t="s">
        <v>2445</v>
      </c>
      <c r="E1604" s="40" t="s">
        <v>112</v>
      </c>
    </row>
    <row r="1605" spans="2:5" x14ac:dyDescent="0.2">
      <c r="B1605" s="76" t="s">
        <v>2446</v>
      </c>
      <c r="C1605" s="76"/>
      <c r="D1605" s="135" t="s">
        <v>2447</v>
      </c>
      <c r="E1605" s="40" t="s">
        <v>104</v>
      </c>
    </row>
    <row r="1606" spans="2:5" x14ac:dyDescent="0.2">
      <c r="B1606" s="76" t="s">
        <v>2448</v>
      </c>
      <c r="C1606" s="76"/>
      <c r="D1606" s="135" t="s">
        <v>2449</v>
      </c>
      <c r="E1606" s="40" t="s">
        <v>104</v>
      </c>
    </row>
    <row r="1607" spans="2:5" x14ac:dyDescent="0.2">
      <c r="B1607" s="127" t="s">
        <v>2450</v>
      </c>
      <c r="C1607" s="127"/>
      <c r="D1607" s="128" t="s">
        <v>2451</v>
      </c>
      <c r="E1607" s="40" t="s">
        <v>101</v>
      </c>
    </row>
    <row r="1608" spans="2:5" x14ac:dyDescent="0.2">
      <c r="B1608" s="141" t="s">
        <v>2452</v>
      </c>
      <c r="C1608" s="141"/>
      <c r="D1608" s="142"/>
      <c r="E1608" s="143"/>
    </row>
    <row r="1609" spans="2:5" x14ac:dyDescent="0.2">
      <c r="B1609" s="76" t="s">
        <v>2453</v>
      </c>
      <c r="C1609" s="76"/>
      <c r="D1609" s="128" t="s">
        <v>2454</v>
      </c>
      <c r="E1609" s="40" t="s">
        <v>101</v>
      </c>
    </row>
    <row r="1610" spans="2:5" x14ac:dyDescent="0.2">
      <c r="B1610" s="136" t="s">
        <v>2455</v>
      </c>
      <c r="C1610" s="136"/>
      <c r="D1610" s="137"/>
      <c r="E1610" s="30"/>
    </row>
    <row r="1611" spans="2:5" x14ac:dyDescent="0.2">
      <c r="B1611" s="134" t="s">
        <v>2456</v>
      </c>
      <c r="C1611" s="134"/>
      <c r="D1611" s="135" t="s">
        <v>2457</v>
      </c>
      <c r="E1611" s="131" t="s">
        <v>112</v>
      </c>
    </row>
    <row r="1612" spans="2:5" x14ac:dyDescent="0.2">
      <c r="B1612" s="134" t="s">
        <v>2458</v>
      </c>
      <c r="C1612" s="134"/>
      <c r="D1612" s="135" t="s">
        <v>2459</v>
      </c>
      <c r="E1612" s="40" t="s">
        <v>104</v>
      </c>
    </row>
    <row r="1613" spans="2:5" x14ac:dyDescent="0.2">
      <c r="B1613" s="134" t="s">
        <v>2460</v>
      </c>
      <c r="C1613" s="134"/>
      <c r="D1613" s="135" t="s">
        <v>2461</v>
      </c>
      <c r="E1613" s="40" t="s">
        <v>104</v>
      </c>
    </row>
    <row r="1614" spans="2:5" x14ac:dyDescent="0.2">
      <c r="B1614" s="134" t="s">
        <v>2462</v>
      </c>
      <c r="C1614" s="134"/>
      <c r="D1614" s="135" t="s">
        <v>2463</v>
      </c>
      <c r="E1614" s="40" t="s">
        <v>104</v>
      </c>
    </row>
    <row r="1615" spans="2:5" x14ac:dyDescent="0.2">
      <c r="B1615" s="127" t="s">
        <v>2464</v>
      </c>
      <c r="C1615" s="127"/>
      <c r="D1615" s="128" t="s">
        <v>2465</v>
      </c>
      <c r="E1615" s="40" t="s">
        <v>101</v>
      </c>
    </row>
    <row r="1616" spans="2:5" x14ac:dyDescent="0.2">
      <c r="B1616" s="76" t="s">
        <v>2466</v>
      </c>
      <c r="C1616" s="76"/>
      <c r="D1616" s="128" t="s">
        <v>2467</v>
      </c>
      <c r="E1616" s="40" t="s">
        <v>101</v>
      </c>
    </row>
    <row r="1617" spans="2:5" x14ac:dyDescent="0.2">
      <c r="B1617" s="136" t="s">
        <v>2468</v>
      </c>
      <c r="C1617" s="136"/>
      <c r="D1617" s="137"/>
      <c r="E1617" s="30"/>
    </row>
    <row r="1618" spans="2:5" x14ac:dyDescent="0.2">
      <c r="B1618" s="134" t="s">
        <v>2469</v>
      </c>
      <c r="C1618" s="134"/>
      <c r="D1618" s="135" t="s">
        <v>2470</v>
      </c>
      <c r="E1618" s="40" t="s">
        <v>101</v>
      </c>
    </row>
    <row r="1619" spans="2:5" x14ac:dyDescent="0.2">
      <c r="B1619" s="76" t="s">
        <v>2471</v>
      </c>
      <c r="C1619" s="76"/>
      <c r="D1619" s="135" t="s">
        <v>2472</v>
      </c>
      <c r="E1619" s="40" t="s">
        <v>101</v>
      </c>
    </row>
    <row r="1620" spans="2:5" x14ac:dyDescent="0.2">
      <c r="B1620" s="127" t="s">
        <v>2473</v>
      </c>
      <c r="C1620" s="127"/>
      <c r="D1620" s="135" t="s">
        <v>2474</v>
      </c>
      <c r="E1620" s="40" t="s">
        <v>101</v>
      </c>
    </row>
    <row r="1621" spans="2:5" x14ac:dyDescent="0.2">
      <c r="B1621" s="71" t="s">
        <v>2475</v>
      </c>
      <c r="C1621" s="71"/>
      <c r="D1621" s="72"/>
      <c r="E1621" s="71"/>
    </row>
    <row r="1622" spans="2:5" x14ac:dyDescent="0.2">
      <c r="B1622" s="63" t="s">
        <v>2476</v>
      </c>
      <c r="C1622" s="63"/>
      <c r="D1622" s="75"/>
      <c r="E1622" s="74"/>
    </row>
    <row r="1623" spans="2:5" x14ac:dyDescent="0.2">
      <c r="B1623" s="30" t="s">
        <v>2477</v>
      </c>
      <c r="C1623" s="30"/>
      <c r="D1623" s="31"/>
      <c r="E1623" s="30"/>
    </row>
    <row r="1624" spans="2:5" x14ac:dyDescent="0.2">
      <c r="B1624" s="67" t="s">
        <v>2478</v>
      </c>
      <c r="C1624" s="67"/>
      <c r="D1624" s="68" t="s">
        <v>2479</v>
      </c>
      <c r="E1624" s="40" t="s">
        <v>112</v>
      </c>
    </row>
    <row r="1625" spans="2:5" x14ac:dyDescent="0.2">
      <c r="B1625" s="63" t="s">
        <v>2480</v>
      </c>
      <c r="C1625" s="65"/>
      <c r="D1625" s="75"/>
      <c r="E1625" s="145"/>
    </row>
    <row r="1626" spans="2:5" x14ac:dyDescent="0.2">
      <c r="B1626" s="30" t="s">
        <v>2481</v>
      </c>
      <c r="C1626" s="30"/>
      <c r="D1626" s="31"/>
      <c r="E1626" s="30"/>
    </row>
    <row r="1627" spans="2:5" x14ac:dyDescent="0.2">
      <c r="B1627" s="122" t="s">
        <v>2482</v>
      </c>
      <c r="C1627" s="122"/>
      <c r="D1627" s="123" t="s">
        <v>2483</v>
      </c>
      <c r="E1627" s="50" t="s">
        <v>104</v>
      </c>
    </row>
    <row r="1628" spans="2:5" x14ac:dyDescent="0.2">
      <c r="B1628" s="63" t="s">
        <v>2484</v>
      </c>
      <c r="C1628" s="65"/>
      <c r="D1628" s="75"/>
      <c r="E1628" s="145"/>
    </row>
    <row r="1629" spans="2:5" x14ac:dyDescent="0.2">
      <c r="B1629" s="30" t="s">
        <v>2485</v>
      </c>
      <c r="C1629" s="30"/>
      <c r="D1629" s="31"/>
      <c r="E1629" s="30"/>
    </row>
    <row r="1630" spans="2:5" x14ac:dyDescent="0.2">
      <c r="B1630" s="146" t="s">
        <v>2486</v>
      </c>
      <c r="C1630" s="146"/>
      <c r="D1630" s="123" t="s">
        <v>2487</v>
      </c>
      <c r="E1630" s="50" t="s">
        <v>101</v>
      </c>
    </row>
    <row r="1631" spans="2:5" x14ac:dyDescent="0.2">
      <c r="B1631" s="63" t="s">
        <v>2488</v>
      </c>
      <c r="C1631" s="63"/>
      <c r="D1631" s="75"/>
      <c r="E1631" s="74"/>
    </row>
    <row r="1632" spans="2:5" x14ac:dyDescent="0.2">
      <c r="B1632" s="30" t="s">
        <v>2489</v>
      </c>
      <c r="C1632" s="30"/>
      <c r="D1632" s="31"/>
      <c r="E1632" s="30"/>
    </row>
    <row r="1633" spans="2:5" x14ac:dyDescent="0.2">
      <c r="B1633" s="146" t="s">
        <v>2490</v>
      </c>
      <c r="C1633" s="146"/>
      <c r="D1633" s="123" t="s">
        <v>2491</v>
      </c>
      <c r="E1633" s="50" t="s">
        <v>104</v>
      </c>
    </row>
    <row r="1634" spans="2:5" x14ac:dyDescent="0.2">
      <c r="B1634" s="122" t="s">
        <v>2492</v>
      </c>
      <c r="C1634" s="122"/>
      <c r="D1634" s="123" t="s">
        <v>2493</v>
      </c>
      <c r="E1634" s="50" t="s">
        <v>104</v>
      </c>
    </row>
    <row r="1635" spans="2:5" x14ac:dyDescent="0.2">
      <c r="B1635" s="63" t="s">
        <v>2494</v>
      </c>
      <c r="C1635" s="63"/>
      <c r="D1635" s="75"/>
      <c r="E1635" s="74"/>
    </row>
    <row r="1636" spans="2:5" x14ac:dyDescent="0.2">
      <c r="B1636" s="30" t="s">
        <v>2495</v>
      </c>
      <c r="C1636" s="30"/>
      <c r="D1636" s="31"/>
      <c r="E1636" s="30"/>
    </row>
    <row r="1637" spans="2:5" x14ac:dyDescent="0.2">
      <c r="B1637" s="67" t="s">
        <v>2496</v>
      </c>
      <c r="C1637" s="67"/>
      <c r="D1637" s="126" t="s">
        <v>2497</v>
      </c>
      <c r="E1637" s="40" t="s">
        <v>101</v>
      </c>
    </row>
    <row r="1638" spans="2:5" x14ac:dyDescent="0.2">
      <c r="B1638" s="30" t="s">
        <v>2498</v>
      </c>
      <c r="C1638" s="30"/>
      <c r="D1638" s="31"/>
      <c r="E1638" s="30"/>
    </row>
    <row r="1639" spans="2:5" x14ac:dyDescent="0.2">
      <c r="B1639" s="146" t="s">
        <v>2499</v>
      </c>
      <c r="C1639" s="146"/>
      <c r="D1639" s="123" t="s">
        <v>2500</v>
      </c>
      <c r="E1639" s="50" t="s">
        <v>101</v>
      </c>
    </row>
    <row r="1640" spans="2:5" x14ac:dyDescent="0.2">
      <c r="B1640" s="146" t="s">
        <v>2501</v>
      </c>
      <c r="C1640" s="146"/>
      <c r="D1640" s="123" t="s">
        <v>2502</v>
      </c>
      <c r="E1640" s="50" t="s">
        <v>101</v>
      </c>
    </row>
    <row r="1641" spans="2:5" x14ac:dyDescent="0.2">
      <c r="B1641" s="30" t="s">
        <v>2503</v>
      </c>
      <c r="C1641" s="30"/>
      <c r="D1641" s="31"/>
      <c r="E1641" s="30"/>
    </row>
    <row r="1642" spans="2:5" x14ac:dyDescent="0.2">
      <c r="B1642" s="67" t="s">
        <v>2504</v>
      </c>
      <c r="C1642" s="67"/>
      <c r="D1642" s="68" t="s">
        <v>2505</v>
      </c>
      <c r="E1642" s="40" t="s">
        <v>104</v>
      </c>
    </row>
    <row r="1643" spans="2:5" x14ac:dyDescent="0.2">
      <c r="B1643" s="67" t="s">
        <v>2506</v>
      </c>
      <c r="C1643" s="67"/>
      <c r="D1643" s="68" t="s">
        <v>2507</v>
      </c>
      <c r="E1643" s="40" t="s">
        <v>104</v>
      </c>
    </row>
    <row r="1644" spans="2:5" x14ac:dyDescent="0.2">
      <c r="B1644" s="67" t="s">
        <v>2508</v>
      </c>
      <c r="C1644" s="67"/>
      <c r="D1644" s="68" t="s">
        <v>2509</v>
      </c>
      <c r="E1644" s="40" t="s">
        <v>101</v>
      </c>
    </row>
    <row r="1645" spans="2:5" x14ac:dyDescent="0.2">
      <c r="B1645" s="30" t="s">
        <v>2510</v>
      </c>
      <c r="C1645" s="30"/>
      <c r="D1645" s="31"/>
      <c r="E1645" s="30"/>
    </row>
    <row r="1646" spans="2:5" x14ac:dyDescent="0.2">
      <c r="B1646" s="67" t="s">
        <v>2511</v>
      </c>
      <c r="C1646" s="67"/>
      <c r="D1646" s="68" t="s">
        <v>2512</v>
      </c>
      <c r="E1646" s="40" t="s">
        <v>101</v>
      </c>
    </row>
    <row r="1647" spans="2:5" x14ac:dyDescent="0.2">
      <c r="B1647" s="63" t="s">
        <v>2513</v>
      </c>
      <c r="C1647" s="63"/>
      <c r="D1647" s="75"/>
      <c r="E1647" s="74"/>
    </row>
    <row r="1648" spans="2:5" x14ac:dyDescent="0.2">
      <c r="B1648" s="30" t="s">
        <v>2514</v>
      </c>
      <c r="C1648" s="30"/>
      <c r="D1648" s="31"/>
      <c r="E1648" s="30"/>
    </row>
    <row r="1649" spans="2:5" x14ac:dyDescent="0.2">
      <c r="B1649" s="122" t="s">
        <v>2515</v>
      </c>
      <c r="C1649" s="122"/>
      <c r="D1649" s="124" t="s">
        <v>2516</v>
      </c>
      <c r="E1649" s="50" t="s">
        <v>112</v>
      </c>
    </row>
    <row r="1650" spans="2:5" x14ac:dyDescent="0.2">
      <c r="B1650" s="122" t="s">
        <v>2517</v>
      </c>
      <c r="C1650" s="122"/>
      <c r="D1650" s="124" t="s">
        <v>2518</v>
      </c>
      <c r="E1650" s="50" t="s">
        <v>112</v>
      </c>
    </row>
    <row r="1651" spans="2:5" x14ac:dyDescent="0.2">
      <c r="B1651" s="122" t="s">
        <v>2519</v>
      </c>
      <c r="C1651" s="122"/>
      <c r="D1651" s="124" t="s">
        <v>2520</v>
      </c>
      <c r="E1651" s="50" t="s">
        <v>104</v>
      </c>
    </row>
    <row r="1652" spans="2:5" x14ac:dyDescent="0.2">
      <c r="B1652" s="63" t="s">
        <v>2521</v>
      </c>
      <c r="C1652" s="63" t="s">
        <v>2522</v>
      </c>
      <c r="D1652" s="75"/>
      <c r="E1652" s="145"/>
    </row>
    <row r="1653" spans="2:5" x14ac:dyDescent="0.2">
      <c r="B1653" s="30" t="s">
        <v>2523</v>
      </c>
      <c r="C1653" s="30"/>
      <c r="D1653" s="31"/>
      <c r="E1653" s="30"/>
    </row>
    <row r="1654" spans="2:5" x14ac:dyDescent="0.2">
      <c r="B1654" s="122" t="s">
        <v>2524</v>
      </c>
      <c r="C1654" s="122"/>
      <c r="D1654" s="124" t="s">
        <v>2525</v>
      </c>
      <c r="E1654" s="50" t="s">
        <v>112</v>
      </c>
    </row>
    <row r="1655" spans="2:5" x14ac:dyDescent="0.2">
      <c r="B1655" s="63" t="s">
        <v>2521</v>
      </c>
      <c r="C1655" s="63" t="s">
        <v>2526</v>
      </c>
      <c r="D1655" s="75"/>
      <c r="E1655" s="145"/>
    </row>
    <row r="1656" spans="2:5" x14ac:dyDescent="0.2">
      <c r="B1656" s="30" t="s">
        <v>2527</v>
      </c>
      <c r="C1656" s="30"/>
      <c r="D1656" s="31"/>
      <c r="E1656" s="30"/>
    </row>
    <row r="1657" spans="2:5" x14ac:dyDescent="0.2">
      <c r="B1657" s="67" t="s">
        <v>2528</v>
      </c>
      <c r="C1657" s="67"/>
      <c r="D1657" s="68" t="s">
        <v>2529</v>
      </c>
      <c r="E1657" s="40" t="s">
        <v>104</v>
      </c>
    </row>
    <row r="1658" spans="2:5" x14ac:dyDescent="0.2">
      <c r="B1658" s="67" t="s">
        <v>2530</v>
      </c>
      <c r="C1658" s="67"/>
      <c r="D1658" s="68" t="s">
        <v>2531</v>
      </c>
      <c r="E1658" s="40" t="s">
        <v>104</v>
      </c>
    </row>
    <row r="1659" spans="2:5" x14ac:dyDescent="0.2">
      <c r="B1659" s="67" t="s">
        <v>2532</v>
      </c>
      <c r="C1659" s="67"/>
      <c r="D1659" s="68" t="s">
        <v>2533</v>
      </c>
      <c r="E1659" s="40" t="s">
        <v>104</v>
      </c>
    </row>
    <row r="1660" spans="2:5" x14ac:dyDescent="0.2">
      <c r="B1660" s="67" t="s">
        <v>2534</v>
      </c>
      <c r="C1660" s="67"/>
      <c r="D1660" s="68" t="s">
        <v>2535</v>
      </c>
      <c r="E1660" s="40" t="s">
        <v>101</v>
      </c>
    </row>
    <row r="1661" spans="2:5" x14ac:dyDescent="0.2">
      <c r="B1661" s="30" t="s">
        <v>2536</v>
      </c>
      <c r="C1661" s="30"/>
      <c r="D1661" s="31"/>
      <c r="E1661" s="30"/>
    </row>
    <row r="1662" spans="2:5" x14ac:dyDescent="0.2">
      <c r="B1662" s="67" t="s">
        <v>2537</v>
      </c>
      <c r="C1662" s="67"/>
      <c r="D1662" s="68" t="s">
        <v>2538</v>
      </c>
      <c r="E1662" s="40" t="s">
        <v>101</v>
      </c>
    </row>
    <row r="1663" spans="2:5" x14ac:dyDescent="0.2">
      <c r="B1663" s="67" t="s">
        <v>2539</v>
      </c>
      <c r="C1663" s="67"/>
      <c r="D1663" s="68" t="s">
        <v>2540</v>
      </c>
      <c r="E1663" s="40" t="s">
        <v>101</v>
      </c>
    </row>
    <row r="1664" spans="2:5" x14ac:dyDescent="0.2">
      <c r="B1664" s="30" t="s">
        <v>2541</v>
      </c>
      <c r="C1664" s="30"/>
      <c r="D1664" s="31"/>
      <c r="E1664" s="30"/>
    </row>
    <row r="1665" spans="2:5" x14ac:dyDescent="0.2">
      <c r="B1665" s="67" t="s">
        <v>2542</v>
      </c>
      <c r="C1665" s="67"/>
      <c r="D1665" s="68" t="s">
        <v>2543</v>
      </c>
      <c r="E1665" s="40" t="s">
        <v>101</v>
      </c>
    </row>
    <row r="1666" spans="2:5" x14ac:dyDescent="0.2">
      <c r="B1666" s="30" t="s">
        <v>2544</v>
      </c>
      <c r="C1666" s="30"/>
      <c r="D1666" s="31"/>
      <c r="E1666" s="30"/>
    </row>
    <row r="1667" spans="2:5" x14ac:dyDescent="0.2">
      <c r="B1667" s="36" t="s">
        <v>2545</v>
      </c>
      <c r="C1667" s="67" t="s">
        <v>2546</v>
      </c>
      <c r="D1667" s="68" t="s">
        <v>2547</v>
      </c>
      <c r="E1667" s="40" t="s">
        <v>101</v>
      </c>
    </row>
    <row r="1668" spans="2:5" x14ac:dyDescent="0.2">
      <c r="B1668" s="63" t="s">
        <v>2548</v>
      </c>
      <c r="C1668" s="63"/>
      <c r="D1668" s="75"/>
      <c r="E1668" s="74"/>
    </row>
    <row r="1669" spans="2:5" x14ac:dyDescent="0.2">
      <c r="B1669" s="30" t="s">
        <v>2549</v>
      </c>
      <c r="C1669" s="30"/>
      <c r="D1669" s="31"/>
      <c r="E1669" s="30"/>
    </row>
    <row r="1670" spans="2:5" x14ac:dyDescent="0.2">
      <c r="B1670" s="67" t="s">
        <v>2550</v>
      </c>
      <c r="C1670" s="67"/>
      <c r="D1670" s="68" t="s">
        <v>2551</v>
      </c>
      <c r="E1670" s="40" t="s">
        <v>101</v>
      </c>
    </row>
    <row r="1671" spans="2:5" x14ac:dyDescent="0.2">
      <c r="B1671" s="67" t="s">
        <v>2552</v>
      </c>
      <c r="C1671" s="67"/>
      <c r="D1671" s="68" t="s">
        <v>2553</v>
      </c>
      <c r="E1671" s="40" t="s">
        <v>101</v>
      </c>
    </row>
    <row r="1672" spans="2:5" x14ac:dyDescent="0.2">
      <c r="B1672" s="67" t="s">
        <v>2554</v>
      </c>
      <c r="C1672" s="67"/>
      <c r="D1672" s="68" t="s">
        <v>2553</v>
      </c>
      <c r="E1672" s="40" t="s">
        <v>101</v>
      </c>
    </row>
    <row r="1673" spans="2:5" x14ac:dyDescent="0.2">
      <c r="B1673" s="67" t="s">
        <v>2555</v>
      </c>
      <c r="C1673" s="67"/>
      <c r="D1673" s="68" t="s">
        <v>2553</v>
      </c>
      <c r="E1673" s="40" t="s">
        <v>101</v>
      </c>
    </row>
    <row r="1674" spans="2:5" x14ac:dyDescent="0.2">
      <c r="B1674" s="30" t="s">
        <v>2556</v>
      </c>
      <c r="C1674" s="30"/>
      <c r="D1674" s="31"/>
      <c r="E1674" s="30"/>
    </row>
    <row r="1675" spans="2:5" x14ac:dyDescent="0.2">
      <c r="B1675" s="146" t="s">
        <v>2557</v>
      </c>
      <c r="C1675" s="146"/>
      <c r="D1675" s="123" t="s">
        <v>2558</v>
      </c>
      <c r="E1675" s="50" t="s">
        <v>112</v>
      </c>
    </row>
    <row r="1676" spans="2:5" x14ac:dyDescent="0.2">
      <c r="B1676" s="146" t="s">
        <v>2559</v>
      </c>
      <c r="C1676" s="146"/>
      <c r="D1676" s="123" t="s">
        <v>2558</v>
      </c>
      <c r="E1676" s="50" t="s">
        <v>112</v>
      </c>
    </row>
    <row r="1677" spans="2:5" x14ac:dyDescent="0.2">
      <c r="B1677" s="38" t="s">
        <v>2560</v>
      </c>
      <c r="C1677" s="146" t="s">
        <v>2561</v>
      </c>
      <c r="D1677" s="123" t="s">
        <v>2562</v>
      </c>
      <c r="E1677" s="50" t="s">
        <v>104</v>
      </c>
    </row>
    <row r="1678" spans="2:5" x14ac:dyDescent="0.2">
      <c r="B1678" s="146" t="s">
        <v>2563</v>
      </c>
      <c r="C1678" s="147"/>
      <c r="D1678" s="123" t="s">
        <v>2564</v>
      </c>
      <c r="E1678" s="29" t="s">
        <v>101</v>
      </c>
    </row>
    <row r="1679" spans="2:5" x14ac:dyDescent="0.2">
      <c r="B1679" s="146" t="s">
        <v>2565</v>
      </c>
      <c r="C1679" s="146"/>
      <c r="D1679" s="123" t="s">
        <v>2566</v>
      </c>
      <c r="E1679" s="50" t="s">
        <v>101</v>
      </c>
    </row>
    <row r="1680" spans="2:5" x14ac:dyDescent="0.2">
      <c r="B1680" s="146" t="s">
        <v>2567</v>
      </c>
      <c r="C1680" s="146"/>
      <c r="D1680" s="123" t="s">
        <v>2568</v>
      </c>
      <c r="E1680" s="50" t="s">
        <v>101</v>
      </c>
    </row>
    <row r="1681" spans="2:5" x14ac:dyDescent="0.2">
      <c r="B1681" s="30" t="s">
        <v>2569</v>
      </c>
      <c r="C1681" s="30"/>
      <c r="D1681" s="31"/>
      <c r="E1681" s="30"/>
    </row>
    <row r="1682" spans="2:5" x14ac:dyDescent="0.2">
      <c r="B1682" s="67" t="s">
        <v>2570</v>
      </c>
      <c r="C1682" s="67"/>
      <c r="D1682" s="68" t="s">
        <v>2571</v>
      </c>
      <c r="E1682" s="40" t="s">
        <v>112</v>
      </c>
    </row>
    <row r="1683" spans="2:5" x14ac:dyDescent="0.2">
      <c r="B1683" s="67" t="s">
        <v>2572</v>
      </c>
      <c r="C1683" s="67"/>
      <c r="D1683" s="68" t="s">
        <v>2573</v>
      </c>
      <c r="E1683" s="40" t="s">
        <v>101</v>
      </c>
    </row>
    <row r="1684" spans="2:5" x14ac:dyDescent="0.2">
      <c r="B1684" s="67" t="s">
        <v>2574</v>
      </c>
      <c r="C1684" s="67"/>
      <c r="D1684" s="68" t="s">
        <v>2575</v>
      </c>
      <c r="E1684" s="40" t="s">
        <v>101</v>
      </c>
    </row>
    <row r="1685" spans="2:5" x14ac:dyDescent="0.2">
      <c r="B1685" s="30" t="s">
        <v>2576</v>
      </c>
      <c r="C1685" s="30"/>
      <c r="D1685" s="31"/>
      <c r="E1685" s="30"/>
    </row>
    <row r="1686" spans="2:5" x14ac:dyDescent="0.2">
      <c r="B1686" s="36" t="s">
        <v>2577</v>
      </c>
      <c r="C1686" s="67" t="s">
        <v>2578</v>
      </c>
      <c r="D1686" s="68" t="s">
        <v>2579</v>
      </c>
      <c r="E1686" s="40" t="s">
        <v>101</v>
      </c>
    </row>
    <row r="1687" spans="2:5" x14ac:dyDescent="0.2">
      <c r="B1687" s="36" t="s">
        <v>2580</v>
      </c>
      <c r="C1687" s="67" t="s">
        <v>2581</v>
      </c>
      <c r="D1687" s="68" t="s">
        <v>2579</v>
      </c>
      <c r="E1687" s="40" t="s">
        <v>101</v>
      </c>
    </row>
    <row r="1688" spans="2:5" x14ac:dyDescent="0.2">
      <c r="B1688" s="36" t="s">
        <v>2582</v>
      </c>
      <c r="C1688" s="67" t="s">
        <v>2583</v>
      </c>
      <c r="D1688" s="68" t="s">
        <v>2584</v>
      </c>
      <c r="E1688" s="40" t="s">
        <v>101</v>
      </c>
    </row>
    <row r="1689" spans="2:5" x14ac:dyDescent="0.2">
      <c r="B1689" s="63" t="s">
        <v>2585</v>
      </c>
      <c r="C1689" s="63"/>
      <c r="D1689" s="75"/>
      <c r="E1689" s="74"/>
    </row>
    <row r="1690" spans="2:5" x14ac:dyDescent="0.2">
      <c r="B1690" s="30" t="s">
        <v>2586</v>
      </c>
      <c r="C1690" s="30"/>
      <c r="D1690" s="31"/>
      <c r="E1690" s="30"/>
    </row>
    <row r="1691" spans="2:5" x14ac:dyDescent="0.2">
      <c r="B1691" s="67" t="s">
        <v>2587</v>
      </c>
      <c r="C1691" s="67"/>
      <c r="D1691" s="68" t="s">
        <v>2588</v>
      </c>
      <c r="E1691" s="40" t="s">
        <v>101</v>
      </c>
    </row>
    <row r="1692" spans="2:5" x14ac:dyDescent="0.2">
      <c r="B1692" s="30" t="s">
        <v>2589</v>
      </c>
      <c r="C1692" s="30"/>
      <c r="D1692" s="31"/>
      <c r="E1692" s="30"/>
    </row>
    <row r="1693" spans="2:5" x14ac:dyDescent="0.2">
      <c r="B1693" s="67" t="s">
        <v>2590</v>
      </c>
      <c r="C1693" s="67"/>
      <c r="D1693" s="68" t="s">
        <v>2591</v>
      </c>
      <c r="E1693" s="40" t="s">
        <v>101</v>
      </c>
    </row>
  </sheetData>
  <customSheetViews>
    <customSheetView guid="{4DC146C0-4C32-4BEE-895C-813286D3318F}" state="hidden" topLeftCell="A846">
      <selection activeCell="B858" sqref="B858"/>
    </customSheetView>
  </customSheetViews>
  <mergeCells count="18">
    <mergeCell ref="B28:E28"/>
    <mergeCell ref="B5:E5"/>
    <mergeCell ref="B6:E6"/>
    <mergeCell ref="B7:E7"/>
    <mergeCell ref="B9:E9"/>
    <mergeCell ref="B17:E17"/>
    <mergeCell ref="B151:E151"/>
    <mergeCell ref="B31:E31"/>
    <mergeCell ref="B39:E39"/>
    <mergeCell ref="B53:E53"/>
    <mergeCell ref="B56:E56"/>
    <mergeCell ref="B60:E60"/>
    <mergeCell ref="B63:E63"/>
    <mergeCell ref="B69:E69"/>
    <mergeCell ref="B72:E72"/>
    <mergeCell ref="B79:E79"/>
    <mergeCell ref="B81:E81"/>
    <mergeCell ref="B147:E147"/>
  </mergeCells>
  <hyperlinks>
    <hyperlink ref="B461" r:id="rId1" tooltip="Orden (biología)" display="http://es.wikipedia.org/wiki/Orden_(biolog%C3%ADa)" xr:uid="{00000000-0004-0000-0500-000000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B1:D679"/>
  <sheetViews>
    <sheetView workbookViewId="0">
      <selection activeCell="D165" sqref="D165"/>
    </sheetView>
  </sheetViews>
  <sheetFormatPr baseColWidth="10" defaultColWidth="11.5" defaultRowHeight="15" x14ac:dyDescent="0.2"/>
  <cols>
    <col min="2" max="2" width="28.33203125" customWidth="1"/>
    <col min="3" max="3" width="28.5" customWidth="1"/>
    <col min="4" max="4" width="30.1640625" customWidth="1"/>
  </cols>
  <sheetData>
    <row r="1" spans="2:4" ht="16" thickBot="1" x14ac:dyDescent="0.25"/>
    <row r="2" spans="2:4" ht="26.25" customHeight="1" thickBot="1" x14ac:dyDescent="0.25">
      <c r="B2" s="148" t="s">
        <v>2592</v>
      </c>
      <c r="C2" s="149" t="s">
        <v>2593</v>
      </c>
      <c r="D2" s="183" t="s">
        <v>2594</v>
      </c>
    </row>
    <row r="3" spans="2:4" ht="16" thickBot="1" x14ac:dyDescent="0.25">
      <c r="B3" s="150"/>
      <c r="C3" s="184" t="s">
        <v>2595</v>
      </c>
      <c r="D3" s="184"/>
    </row>
    <row r="4" spans="2:4" ht="17" thickTop="1" thickBot="1" x14ac:dyDescent="0.25">
      <c r="B4" s="151"/>
      <c r="C4" s="152"/>
      <c r="D4" s="151"/>
    </row>
    <row r="5" spans="2:4" ht="15.75" customHeight="1" thickBot="1" x14ac:dyDescent="0.25">
      <c r="B5" s="181" t="s">
        <v>2596</v>
      </c>
      <c r="C5" s="153"/>
      <c r="D5" s="177"/>
    </row>
    <row r="6" spans="2:4" ht="15.75" customHeight="1" thickBot="1" x14ac:dyDescent="0.25">
      <c r="B6" s="181" t="s">
        <v>2597</v>
      </c>
      <c r="C6" s="153"/>
      <c r="D6" s="177"/>
    </row>
    <row r="7" spans="2:4" ht="15.75" customHeight="1" thickBot="1" x14ac:dyDescent="0.25">
      <c r="B7" s="181" t="s">
        <v>1343</v>
      </c>
      <c r="C7" s="153"/>
      <c r="D7" s="177"/>
    </row>
    <row r="8" spans="2:4" ht="15.75" customHeight="1" thickBot="1" x14ac:dyDescent="0.25">
      <c r="B8" s="180" t="s">
        <v>1344</v>
      </c>
      <c r="C8" s="155" t="s">
        <v>1345</v>
      </c>
      <c r="D8" s="171" t="s">
        <v>101</v>
      </c>
    </row>
    <row r="9" spans="2:4" ht="15.75" customHeight="1" thickBot="1" x14ac:dyDescent="0.25">
      <c r="B9" s="181" t="s">
        <v>1327</v>
      </c>
      <c r="C9" s="153"/>
      <c r="D9" s="177"/>
    </row>
    <row r="10" spans="2:4" ht="15.75" customHeight="1" thickBot="1" x14ac:dyDescent="0.25">
      <c r="B10" s="181" t="s">
        <v>1329</v>
      </c>
      <c r="C10" s="153"/>
      <c r="D10" s="177"/>
    </row>
    <row r="11" spans="2:4" ht="15.75" customHeight="1" thickBot="1" x14ac:dyDescent="0.25">
      <c r="B11" s="180" t="s">
        <v>1332</v>
      </c>
      <c r="C11" s="155" t="s">
        <v>1333</v>
      </c>
      <c r="D11" s="171" t="s">
        <v>104</v>
      </c>
    </row>
    <row r="12" spans="2:4" ht="15.75" customHeight="1" thickBot="1" x14ac:dyDescent="0.25">
      <c r="B12" s="180" t="s">
        <v>1330</v>
      </c>
      <c r="C12" s="155" t="s">
        <v>1331</v>
      </c>
      <c r="D12" s="171" t="s">
        <v>112</v>
      </c>
    </row>
    <row r="13" spans="2:4" ht="15.75" customHeight="1" thickBot="1" x14ac:dyDescent="0.25">
      <c r="B13" s="180" t="s">
        <v>1334</v>
      </c>
      <c r="C13" s="155" t="s">
        <v>2598</v>
      </c>
      <c r="D13" s="171" t="s">
        <v>101</v>
      </c>
    </row>
    <row r="14" spans="2:4" ht="15.75" customHeight="1" thickBot="1" x14ac:dyDescent="0.25">
      <c r="B14" s="181" t="s">
        <v>2599</v>
      </c>
      <c r="C14" s="153"/>
      <c r="D14" s="177"/>
    </row>
    <row r="15" spans="2:4" ht="15.75" customHeight="1" thickBot="1" x14ac:dyDescent="0.25">
      <c r="B15" s="180" t="s">
        <v>1338</v>
      </c>
      <c r="C15" s="155" t="s">
        <v>2600</v>
      </c>
      <c r="D15" s="171" t="s">
        <v>101</v>
      </c>
    </row>
    <row r="16" spans="2:4" ht="15.75" customHeight="1" thickBot="1" x14ac:dyDescent="0.25">
      <c r="B16" s="181" t="s">
        <v>1339</v>
      </c>
      <c r="C16" s="153"/>
      <c r="D16" s="177"/>
    </row>
    <row r="17" spans="2:4" ht="15.75" customHeight="1" thickBot="1" x14ac:dyDescent="0.25">
      <c r="B17" s="180" t="s">
        <v>1340</v>
      </c>
      <c r="C17" s="155" t="s">
        <v>2601</v>
      </c>
      <c r="D17" s="171" t="s">
        <v>101</v>
      </c>
    </row>
    <row r="18" spans="2:4" ht="25.5" customHeight="1" thickBot="1" x14ac:dyDescent="0.25">
      <c r="B18" s="181" t="s">
        <v>2602</v>
      </c>
      <c r="C18" s="153"/>
      <c r="D18" s="177"/>
    </row>
    <row r="19" spans="2:4" ht="15.75" customHeight="1" thickBot="1" x14ac:dyDescent="0.25">
      <c r="B19" s="180" t="s">
        <v>1336</v>
      </c>
      <c r="C19" s="155" t="s">
        <v>2603</v>
      </c>
      <c r="D19" s="171" t="s">
        <v>101</v>
      </c>
    </row>
    <row r="20" spans="2:4" ht="16" thickBot="1" x14ac:dyDescent="0.25">
      <c r="B20" s="177"/>
      <c r="C20" s="153"/>
      <c r="D20" s="177"/>
    </row>
    <row r="21" spans="2:4" ht="16" thickBot="1" x14ac:dyDescent="0.25">
      <c r="B21" s="156"/>
      <c r="C21" s="182" t="s">
        <v>2604</v>
      </c>
      <c r="D21" s="182"/>
    </row>
    <row r="22" spans="2:4" ht="17" thickTop="1" thickBot="1" x14ac:dyDescent="0.25">
      <c r="B22" s="151"/>
      <c r="C22" s="152"/>
      <c r="D22" s="151"/>
    </row>
    <row r="23" spans="2:4" ht="15.75" customHeight="1" thickBot="1" x14ac:dyDescent="0.25">
      <c r="B23" s="181" t="s">
        <v>2605</v>
      </c>
      <c r="C23" s="153"/>
      <c r="D23" s="177"/>
    </row>
    <row r="24" spans="2:4" ht="25.5" customHeight="1" thickBot="1" x14ac:dyDescent="0.25">
      <c r="B24" s="181" t="s">
        <v>1532</v>
      </c>
      <c r="C24" s="153"/>
      <c r="D24" s="177"/>
    </row>
    <row r="25" spans="2:4" ht="15.75" customHeight="1" thickBot="1" x14ac:dyDescent="0.25">
      <c r="B25" s="181" t="s">
        <v>2606</v>
      </c>
      <c r="C25" s="153"/>
      <c r="D25" s="177"/>
    </row>
    <row r="26" spans="2:4" ht="15.75" customHeight="1" thickBot="1" x14ac:dyDescent="0.25">
      <c r="B26" s="180" t="s">
        <v>1534</v>
      </c>
      <c r="C26" s="155" t="s">
        <v>2607</v>
      </c>
      <c r="D26" s="171" t="s">
        <v>101</v>
      </c>
    </row>
    <row r="27" spans="2:4" ht="15.75" customHeight="1" thickBot="1" x14ac:dyDescent="0.25">
      <c r="B27" s="181" t="s">
        <v>2608</v>
      </c>
      <c r="C27" s="153"/>
      <c r="D27" s="177"/>
    </row>
    <row r="28" spans="2:4" ht="15.75" customHeight="1" thickBot="1" x14ac:dyDescent="0.25">
      <c r="B28" s="181" t="s">
        <v>1537</v>
      </c>
      <c r="C28" s="153"/>
      <c r="D28" s="177"/>
    </row>
    <row r="29" spans="2:4" ht="15.75" customHeight="1" thickBot="1" x14ac:dyDescent="0.25">
      <c r="B29" s="180" t="s">
        <v>1538</v>
      </c>
      <c r="C29" s="155" t="s">
        <v>1539</v>
      </c>
      <c r="D29" s="171" t="s">
        <v>101</v>
      </c>
    </row>
    <row r="30" spans="2:4" ht="15.75" customHeight="1" thickBot="1" x14ac:dyDescent="0.25">
      <c r="B30" s="180" t="s">
        <v>1540</v>
      </c>
      <c r="C30" s="155" t="s">
        <v>1541</v>
      </c>
      <c r="D30" s="171" t="s">
        <v>101</v>
      </c>
    </row>
    <row r="31" spans="2:4" ht="15.75" customHeight="1" thickBot="1" x14ac:dyDescent="0.25">
      <c r="B31" s="180" t="s">
        <v>1542</v>
      </c>
      <c r="C31" s="155" t="s">
        <v>1543</v>
      </c>
      <c r="D31" s="171" t="s">
        <v>101</v>
      </c>
    </row>
    <row r="32" spans="2:4" ht="15.75" customHeight="1" thickBot="1" x14ac:dyDescent="0.25">
      <c r="B32" s="181" t="s">
        <v>2609</v>
      </c>
      <c r="C32" s="153"/>
      <c r="D32" s="177"/>
    </row>
    <row r="33" spans="2:4" ht="15.75" customHeight="1" thickBot="1" x14ac:dyDescent="0.25">
      <c r="B33" s="180" t="s">
        <v>1545</v>
      </c>
      <c r="C33" s="155" t="s">
        <v>1546</v>
      </c>
      <c r="D33" s="171" t="s">
        <v>101</v>
      </c>
    </row>
    <row r="34" spans="2:4" ht="15.75" customHeight="1" thickBot="1" x14ac:dyDescent="0.25">
      <c r="B34" s="181" t="s">
        <v>1547</v>
      </c>
      <c r="C34" s="153"/>
      <c r="D34" s="177"/>
    </row>
    <row r="35" spans="2:4" ht="15.75" customHeight="1" thickBot="1" x14ac:dyDescent="0.25">
      <c r="B35" s="180" t="s">
        <v>2610</v>
      </c>
      <c r="C35" s="153"/>
      <c r="D35" s="171" t="s">
        <v>101</v>
      </c>
    </row>
    <row r="36" spans="2:4" ht="29" thickBot="1" x14ac:dyDescent="0.25">
      <c r="B36" s="180" t="s">
        <v>1548</v>
      </c>
      <c r="C36" s="157" t="s">
        <v>1549</v>
      </c>
      <c r="D36" s="171" t="s">
        <v>101</v>
      </c>
    </row>
    <row r="37" spans="2:4" ht="15.75" customHeight="1" thickBot="1" x14ac:dyDescent="0.25">
      <c r="B37" s="181" t="s">
        <v>1552</v>
      </c>
      <c r="C37" s="153"/>
      <c r="D37" s="177"/>
    </row>
    <row r="38" spans="2:4" ht="15.75" customHeight="1" thickBot="1" x14ac:dyDescent="0.25">
      <c r="B38" s="180" t="s">
        <v>1553</v>
      </c>
      <c r="C38" s="153"/>
      <c r="D38" s="171" t="s">
        <v>101</v>
      </c>
    </row>
    <row r="39" spans="2:4" ht="15.75" customHeight="1" thickBot="1" x14ac:dyDescent="0.25">
      <c r="B39" s="181" t="s">
        <v>1554</v>
      </c>
      <c r="C39" s="153"/>
      <c r="D39" s="177"/>
    </row>
    <row r="40" spans="2:4" ht="56" x14ac:dyDescent="0.2">
      <c r="B40" s="518" t="s">
        <v>1555</v>
      </c>
      <c r="C40" s="158" t="s">
        <v>2611</v>
      </c>
      <c r="D40" s="497" t="s">
        <v>101</v>
      </c>
    </row>
    <row r="41" spans="2:4" ht="16" thickBot="1" x14ac:dyDescent="0.25">
      <c r="B41" s="519"/>
      <c r="C41" s="155" t="s">
        <v>2612</v>
      </c>
      <c r="D41" s="498"/>
    </row>
    <row r="42" spans="2:4" ht="15.75" customHeight="1" thickBot="1" x14ac:dyDescent="0.25">
      <c r="B42" s="181" t="s">
        <v>1558</v>
      </c>
      <c r="C42" s="153"/>
      <c r="D42" s="177"/>
    </row>
    <row r="43" spans="2:4" ht="15.75" customHeight="1" thickBot="1" x14ac:dyDescent="0.25">
      <c r="B43" s="181" t="s">
        <v>1559</v>
      </c>
      <c r="C43" s="153"/>
      <c r="D43" s="177"/>
    </row>
    <row r="44" spans="2:4" ht="15.75" customHeight="1" thickBot="1" x14ac:dyDescent="0.25">
      <c r="B44" s="180" t="s">
        <v>1560</v>
      </c>
      <c r="C44" s="153"/>
      <c r="D44" s="171" t="s">
        <v>101</v>
      </c>
    </row>
    <row r="45" spans="2:4" ht="15.75" customHeight="1" thickBot="1" x14ac:dyDescent="0.25">
      <c r="B45" s="181" t="s">
        <v>2613</v>
      </c>
      <c r="C45" s="153"/>
      <c r="D45" s="177"/>
    </row>
    <row r="46" spans="2:4" ht="15.75" customHeight="1" thickBot="1" x14ac:dyDescent="0.25">
      <c r="B46" s="181" t="s">
        <v>2614</v>
      </c>
      <c r="C46" s="153"/>
      <c r="D46" s="177"/>
    </row>
    <row r="47" spans="2:4" ht="15.75" customHeight="1" thickBot="1" x14ac:dyDescent="0.25">
      <c r="B47" s="181" t="s">
        <v>1524</v>
      </c>
      <c r="C47" s="153"/>
      <c r="D47" s="177"/>
    </row>
    <row r="48" spans="2:4" x14ac:dyDescent="0.2">
      <c r="B48" s="518" t="s">
        <v>1525</v>
      </c>
      <c r="C48" s="158" t="s">
        <v>2615</v>
      </c>
      <c r="D48" s="497" t="s">
        <v>101</v>
      </c>
    </row>
    <row r="49" spans="2:4" ht="16" thickBot="1" x14ac:dyDescent="0.25">
      <c r="B49" s="519"/>
      <c r="C49" s="155" t="s">
        <v>2616</v>
      </c>
      <c r="D49" s="498"/>
    </row>
    <row r="50" spans="2:4" ht="15.75" customHeight="1" thickBot="1" x14ac:dyDescent="0.25">
      <c r="B50" s="181" t="s">
        <v>2617</v>
      </c>
      <c r="C50" s="153"/>
      <c r="D50" s="177"/>
    </row>
    <row r="51" spans="2:4" ht="15.75" customHeight="1" thickBot="1" x14ac:dyDescent="0.25">
      <c r="B51" s="181" t="s">
        <v>1517</v>
      </c>
      <c r="C51" s="153"/>
      <c r="D51" s="177"/>
    </row>
    <row r="52" spans="2:4" ht="28" x14ac:dyDescent="0.2">
      <c r="B52" s="518" t="s">
        <v>1521</v>
      </c>
      <c r="C52" s="158" t="s">
        <v>2618</v>
      </c>
      <c r="D52" s="497" t="s">
        <v>101</v>
      </c>
    </row>
    <row r="53" spans="2:4" ht="29" thickBot="1" x14ac:dyDescent="0.25">
      <c r="B53" s="519"/>
      <c r="C53" s="155" t="s">
        <v>2619</v>
      </c>
      <c r="D53" s="498"/>
    </row>
    <row r="54" spans="2:4" ht="28" x14ac:dyDescent="0.2">
      <c r="B54" s="518" t="s">
        <v>1518</v>
      </c>
      <c r="C54" s="158" t="s">
        <v>2620</v>
      </c>
      <c r="D54" s="497" t="s">
        <v>101</v>
      </c>
    </row>
    <row r="55" spans="2:4" ht="29" thickBot="1" x14ac:dyDescent="0.25">
      <c r="B55" s="519"/>
      <c r="C55" s="155" t="s">
        <v>2621</v>
      </c>
      <c r="D55" s="498"/>
    </row>
    <row r="56" spans="2:4" ht="15.75" customHeight="1" thickBot="1" x14ac:dyDescent="0.25">
      <c r="B56" s="181" t="s">
        <v>2622</v>
      </c>
      <c r="C56" s="153"/>
      <c r="D56" s="177"/>
    </row>
    <row r="57" spans="2:4" ht="15.75" customHeight="1" thickBot="1" x14ac:dyDescent="0.25">
      <c r="B57" s="181" t="s">
        <v>1528</v>
      </c>
      <c r="C57" s="153"/>
      <c r="D57" s="177"/>
    </row>
    <row r="58" spans="2:4" ht="29" thickBot="1" x14ac:dyDescent="0.25">
      <c r="B58" s="180" t="s">
        <v>1529</v>
      </c>
      <c r="C58" s="159" t="s">
        <v>1530</v>
      </c>
      <c r="D58" s="171" t="s">
        <v>101</v>
      </c>
    </row>
    <row r="59" spans="2:4" ht="16" thickBot="1" x14ac:dyDescent="0.25">
      <c r="B59" s="177"/>
      <c r="C59" s="153"/>
      <c r="D59" s="177"/>
    </row>
    <row r="60" spans="2:4" ht="16" thickBot="1" x14ac:dyDescent="0.25">
      <c r="B60" s="150"/>
      <c r="C60" s="182" t="s">
        <v>2623</v>
      </c>
      <c r="D60" s="182"/>
    </row>
    <row r="61" spans="2:4" ht="16.5" customHeight="1" thickTop="1" thickBot="1" x14ac:dyDescent="0.25">
      <c r="B61" s="516" t="s">
        <v>2624</v>
      </c>
      <c r="C61" s="517"/>
      <c r="D61" s="517"/>
    </row>
    <row r="62" spans="2:4" ht="15.75" customHeight="1" thickBot="1" x14ac:dyDescent="0.25">
      <c r="B62" s="491" t="s">
        <v>1376</v>
      </c>
      <c r="C62" s="492"/>
      <c r="D62" s="492"/>
    </row>
    <row r="63" spans="2:4" ht="15.75" customHeight="1" thickBot="1" x14ac:dyDescent="0.25">
      <c r="B63" s="491" t="s">
        <v>1400</v>
      </c>
      <c r="C63" s="492"/>
      <c r="D63" s="492"/>
    </row>
    <row r="64" spans="2:4" ht="15.75" customHeight="1" thickBot="1" x14ac:dyDescent="0.25">
      <c r="B64" s="180" t="s">
        <v>1414</v>
      </c>
      <c r="C64" s="153"/>
      <c r="D64" s="171" t="s">
        <v>101</v>
      </c>
    </row>
    <row r="65" spans="2:4" ht="15.75" customHeight="1" thickBot="1" x14ac:dyDescent="0.25">
      <c r="B65" s="491" t="s">
        <v>2625</v>
      </c>
      <c r="C65" s="492"/>
      <c r="D65" s="492"/>
    </row>
    <row r="66" spans="2:4" ht="15.75" customHeight="1" thickBot="1" x14ac:dyDescent="0.25">
      <c r="B66" s="491" t="s">
        <v>1488</v>
      </c>
      <c r="C66" s="492"/>
      <c r="D66" s="492"/>
    </row>
    <row r="67" spans="2:4" ht="15.75" customHeight="1" thickBot="1" x14ac:dyDescent="0.25">
      <c r="B67" s="491" t="s">
        <v>1489</v>
      </c>
      <c r="C67" s="492"/>
      <c r="D67" s="492"/>
    </row>
    <row r="68" spans="2:4" ht="25.5" customHeight="1" x14ac:dyDescent="0.2">
      <c r="B68" s="512" t="s">
        <v>1496</v>
      </c>
      <c r="C68" s="514" t="s">
        <v>1497</v>
      </c>
      <c r="D68" s="497" t="s">
        <v>104</v>
      </c>
    </row>
    <row r="69" spans="2:4" ht="15.75" customHeight="1" thickBot="1" x14ac:dyDescent="0.25">
      <c r="B69" s="513"/>
      <c r="C69" s="515"/>
      <c r="D69" s="498"/>
    </row>
    <row r="70" spans="2:4" ht="15.75" customHeight="1" thickBot="1" x14ac:dyDescent="0.25">
      <c r="B70" s="180" t="s">
        <v>2626</v>
      </c>
      <c r="C70" s="155" t="s">
        <v>1503</v>
      </c>
      <c r="D70" s="171" t="s">
        <v>101</v>
      </c>
    </row>
    <row r="71" spans="2:4" ht="15.75" customHeight="1" thickBot="1" x14ac:dyDescent="0.25">
      <c r="B71" s="180" t="s">
        <v>1500</v>
      </c>
      <c r="C71" s="155" t="s">
        <v>1501</v>
      </c>
      <c r="D71" s="171" t="s">
        <v>101</v>
      </c>
    </row>
    <row r="72" spans="2:4" ht="15.75" customHeight="1" thickBot="1" x14ac:dyDescent="0.25">
      <c r="B72" s="180" t="s">
        <v>1494</v>
      </c>
      <c r="C72" s="153"/>
      <c r="D72" s="171" t="s">
        <v>104</v>
      </c>
    </row>
    <row r="73" spans="2:4" ht="15.75" customHeight="1" thickBot="1" x14ac:dyDescent="0.25">
      <c r="B73" s="180" t="s">
        <v>1495</v>
      </c>
      <c r="C73" s="153"/>
      <c r="D73" s="171" t="s">
        <v>104</v>
      </c>
    </row>
    <row r="74" spans="2:4" ht="15" customHeight="1" x14ac:dyDescent="0.2">
      <c r="B74" s="505" t="s">
        <v>2627</v>
      </c>
      <c r="C74" s="485" t="s">
        <v>1493</v>
      </c>
      <c r="D74" s="497" t="s">
        <v>101</v>
      </c>
    </row>
    <row r="75" spans="2:4" ht="15.75" customHeight="1" thickBot="1" x14ac:dyDescent="0.25">
      <c r="B75" s="506"/>
      <c r="C75" s="486"/>
      <c r="D75" s="498"/>
    </row>
    <row r="76" spans="2:4" ht="25.5" customHeight="1" x14ac:dyDescent="0.2">
      <c r="B76" s="521" t="s">
        <v>1490</v>
      </c>
      <c r="C76" s="514" t="s">
        <v>1491</v>
      </c>
      <c r="D76" s="497" t="s">
        <v>112</v>
      </c>
    </row>
    <row r="77" spans="2:4" ht="15.75" customHeight="1" thickBot="1" x14ac:dyDescent="0.25">
      <c r="B77" s="522"/>
      <c r="C77" s="515"/>
      <c r="D77" s="498"/>
    </row>
    <row r="78" spans="2:4" ht="16" thickBot="1" x14ac:dyDescent="0.25">
      <c r="B78" s="180" t="s">
        <v>2628</v>
      </c>
      <c r="C78" s="155" t="s">
        <v>1499</v>
      </c>
      <c r="D78" s="171" t="s">
        <v>101</v>
      </c>
    </row>
    <row r="79" spans="2:4" ht="15.75" customHeight="1" thickBot="1" x14ac:dyDescent="0.25">
      <c r="B79" s="491" t="s">
        <v>1504</v>
      </c>
      <c r="C79" s="492"/>
      <c r="D79" s="492"/>
    </row>
    <row r="80" spans="2:4" ht="15.75" customHeight="1" thickBot="1" x14ac:dyDescent="0.25">
      <c r="B80" s="180" t="s">
        <v>1505</v>
      </c>
      <c r="C80" s="155" t="s">
        <v>1506</v>
      </c>
      <c r="D80" s="171" t="s">
        <v>104</v>
      </c>
    </row>
    <row r="81" spans="2:4" ht="15" customHeight="1" x14ac:dyDescent="0.2">
      <c r="B81" s="507" t="s">
        <v>1507</v>
      </c>
      <c r="C81" s="483" t="s">
        <v>1508</v>
      </c>
      <c r="D81" s="178"/>
    </row>
    <row r="82" spans="2:4" ht="15.75" customHeight="1" thickBot="1" x14ac:dyDescent="0.25">
      <c r="B82" s="508"/>
      <c r="C82" s="484"/>
      <c r="D82" s="172" t="s">
        <v>104</v>
      </c>
    </row>
    <row r="83" spans="2:4" ht="15.75" customHeight="1" thickBot="1" x14ac:dyDescent="0.25">
      <c r="B83" s="181" t="s">
        <v>1509</v>
      </c>
      <c r="C83" s="153"/>
      <c r="D83" s="177"/>
    </row>
    <row r="84" spans="2:4" ht="15.75" customHeight="1" thickBot="1" x14ac:dyDescent="0.25">
      <c r="B84" s="180" t="s">
        <v>1510</v>
      </c>
      <c r="C84" s="153"/>
      <c r="D84" s="171" t="s">
        <v>101</v>
      </c>
    </row>
    <row r="85" spans="2:4" ht="15.75" customHeight="1" thickBot="1" x14ac:dyDescent="0.25">
      <c r="B85" s="180" t="s">
        <v>1512</v>
      </c>
      <c r="C85" s="153"/>
      <c r="D85" s="171" t="s">
        <v>101</v>
      </c>
    </row>
    <row r="86" spans="2:4" ht="15.75" customHeight="1" thickBot="1" x14ac:dyDescent="0.25">
      <c r="B86" s="180" t="s">
        <v>1431</v>
      </c>
      <c r="C86" s="153"/>
      <c r="D86" s="177"/>
    </row>
    <row r="87" spans="2:4" ht="15.75" customHeight="1" thickBot="1" x14ac:dyDescent="0.25">
      <c r="B87" s="181" t="s">
        <v>2629</v>
      </c>
      <c r="C87" s="153"/>
      <c r="D87" s="177"/>
    </row>
    <row r="88" spans="2:4" ht="15.75" customHeight="1" thickBot="1" x14ac:dyDescent="0.25">
      <c r="B88" s="180" t="s">
        <v>2630</v>
      </c>
      <c r="C88" s="153"/>
      <c r="D88" s="171" t="s">
        <v>101</v>
      </c>
    </row>
    <row r="89" spans="2:4" ht="15.75" customHeight="1" thickBot="1" x14ac:dyDescent="0.25">
      <c r="B89" s="180" t="s">
        <v>1442</v>
      </c>
      <c r="C89" s="155" t="s">
        <v>2631</v>
      </c>
      <c r="D89" s="171" t="s">
        <v>104</v>
      </c>
    </row>
    <row r="90" spans="2:4" ht="15.75" customHeight="1" thickBot="1" x14ac:dyDescent="0.25">
      <c r="B90" s="181" t="s">
        <v>1438</v>
      </c>
      <c r="C90" s="153"/>
      <c r="D90" s="177"/>
    </row>
    <row r="91" spans="2:4" ht="15.75" customHeight="1" thickBot="1" x14ac:dyDescent="0.25">
      <c r="B91" s="180" t="s">
        <v>1439</v>
      </c>
      <c r="C91" s="155" t="s">
        <v>2632</v>
      </c>
      <c r="D91" s="171" t="s">
        <v>101</v>
      </c>
    </row>
    <row r="92" spans="2:4" ht="15.75" customHeight="1" thickBot="1" x14ac:dyDescent="0.25">
      <c r="B92" s="181" t="s">
        <v>1433</v>
      </c>
      <c r="C92" s="153"/>
      <c r="D92" s="177"/>
    </row>
    <row r="93" spans="2:4" ht="15.75" customHeight="1" thickBot="1" x14ac:dyDescent="0.25">
      <c r="B93" s="180" t="s">
        <v>2633</v>
      </c>
      <c r="C93" s="155" t="s">
        <v>2634</v>
      </c>
      <c r="D93" s="171" t="s">
        <v>101</v>
      </c>
    </row>
    <row r="94" spans="2:4" ht="15.75" customHeight="1" thickBot="1" x14ac:dyDescent="0.25">
      <c r="B94" s="180" t="s">
        <v>1434</v>
      </c>
      <c r="C94" s="153"/>
      <c r="D94" s="171" t="s">
        <v>101</v>
      </c>
    </row>
    <row r="95" spans="2:4" ht="15.75" customHeight="1" thickBot="1" x14ac:dyDescent="0.25">
      <c r="B95" s="180" t="s">
        <v>1446</v>
      </c>
      <c r="C95" s="153"/>
      <c r="D95" s="177"/>
    </row>
    <row r="96" spans="2:4" ht="15.75" customHeight="1" thickBot="1" x14ac:dyDescent="0.25">
      <c r="B96" s="181" t="s">
        <v>1447</v>
      </c>
      <c r="C96" s="153"/>
      <c r="D96" s="177"/>
    </row>
    <row r="97" spans="2:4" ht="15.75" customHeight="1" thickBot="1" x14ac:dyDescent="0.25">
      <c r="B97" s="180" t="s">
        <v>2635</v>
      </c>
      <c r="C97" s="153"/>
      <c r="D97" s="171" t="s">
        <v>101</v>
      </c>
    </row>
    <row r="98" spans="2:4" ht="15.75" customHeight="1" thickBot="1" x14ac:dyDescent="0.25">
      <c r="B98" s="180" t="s">
        <v>1455</v>
      </c>
      <c r="C98" s="153"/>
      <c r="D98" s="171" t="s">
        <v>104</v>
      </c>
    </row>
    <row r="99" spans="2:4" ht="15.75" customHeight="1" thickBot="1" x14ac:dyDescent="0.25">
      <c r="B99" s="180" t="s">
        <v>2636</v>
      </c>
      <c r="C99" s="153"/>
      <c r="D99" s="171" t="s">
        <v>112</v>
      </c>
    </row>
    <row r="100" spans="2:4" ht="15.75" customHeight="1" thickBot="1" x14ac:dyDescent="0.25">
      <c r="B100" s="180" t="s">
        <v>1457</v>
      </c>
      <c r="C100" s="153"/>
      <c r="D100" s="171" t="s">
        <v>104</v>
      </c>
    </row>
    <row r="101" spans="2:4" ht="15.75" customHeight="1" thickBot="1" x14ac:dyDescent="0.25">
      <c r="B101" s="180" t="s">
        <v>2637</v>
      </c>
      <c r="C101" s="153"/>
      <c r="D101" s="171" t="s">
        <v>104</v>
      </c>
    </row>
    <row r="102" spans="2:4" ht="15.75" customHeight="1" thickBot="1" x14ac:dyDescent="0.25">
      <c r="B102" s="180" t="s">
        <v>1461</v>
      </c>
      <c r="C102" s="153"/>
      <c r="D102" s="171" t="s">
        <v>104</v>
      </c>
    </row>
    <row r="103" spans="2:4" ht="15.75" customHeight="1" thickBot="1" x14ac:dyDescent="0.25">
      <c r="B103" s="180" t="s">
        <v>1465</v>
      </c>
      <c r="C103" s="155" t="s">
        <v>2638</v>
      </c>
      <c r="D103" s="171" t="s">
        <v>101</v>
      </c>
    </row>
    <row r="104" spans="2:4" ht="15.75" customHeight="1" thickBot="1" x14ac:dyDescent="0.25">
      <c r="B104" s="180" t="s">
        <v>2639</v>
      </c>
      <c r="C104" s="155" t="s">
        <v>2640</v>
      </c>
      <c r="D104" s="171" t="s">
        <v>101</v>
      </c>
    </row>
    <row r="105" spans="2:4" ht="15.75" customHeight="1" thickBot="1" x14ac:dyDescent="0.25">
      <c r="B105" s="180" t="s">
        <v>1450</v>
      </c>
      <c r="C105" s="155" t="s">
        <v>1451</v>
      </c>
      <c r="D105" s="171" t="s">
        <v>112</v>
      </c>
    </row>
    <row r="106" spans="2:4" ht="15.75" customHeight="1" thickBot="1" x14ac:dyDescent="0.25">
      <c r="B106" s="180" t="s">
        <v>1452</v>
      </c>
      <c r="C106" s="155" t="s">
        <v>1453</v>
      </c>
      <c r="D106" s="171" t="s">
        <v>112</v>
      </c>
    </row>
    <row r="107" spans="2:4" ht="15.75" customHeight="1" thickBot="1" x14ac:dyDescent="0.25">
      <c r="B107" s="180" t="s">
        <v>1454</v>
      </c>
      <c r="C107" s="153"/>
      <c r="D107" s="171" t="s">
        <v>112</v>
      </c>
    </row>
    <row r="108" spans="2:4" ht="15.75" customHeight="1" thickBot="1" x14ac:dyDescent="0.25">
      <c r="B108" s="180" t="s">
        <v>1477</v>
      </c>
      <c r="C108" s="153"/>
      <c r="D108" s="171" t="s">
        <v>101</v>
      </c>
    </row>
    <row r="109" spans="2:4" ht="15.75" customHeight="1" thickBot="1" x14ac:dyDescent="0.25">
      <c r="B109" s="180" t="s">
        <v>2641</v>
      </c>
      <c r="C109" s="153"/>
      <c r="D109" s="171" t="s">
        <v>101</v>
      </c>
    </row>
    <row r="110" spans="2:4" ht="15.75" customHeight="1" thickBot="1" x14ac:dyDescent="0.25">
      <c r="B110" s="180" t="s">
        <v>1478</v>
      </c>
      <c r="C110" s="153"/>
      <c r="D110" s="171" t="s">
        <v>101</v>
      </c>
    </row>
    <row r="111" spans="2:4" ht="16" thickBot="1" x14ac:dyDescent="0.25">
      <c r="B111" s="161" t="s">
        <v>2642</v>
      </c>
      <c r="C111" s="153"/>
      <c r="D111" s="172" t="s">
        <v>104</v>
      </c>
    </row>
    <row r="112" spans="2:4" ht="16" thickBot="1" x14ac:dyDescent="0.25">
      <c r="B112" s="161" t="s">
        <v>2643</v>
      </c>
      <c r="C112" s="153"/>
      <c r="D112" s="171" t="s">
        <v>104</v>
      </c>
    </row>
    <row r="113" spans="2:4" ht="16" thickBot="1" x14ac:dyDescent="0.25">
      <c r="B113" s="161" t="s">
        <v>1484</v>
      </c>
      <c r="C113" s="153"/>
      <c r="D113" s="171" t="s">
        <v>104</v>
      </c>
    </row>
    <row r="114" spans="2:4" ht="26.25" customHeight="1" thickBot="1" x14ac:dyDescent="0.25">
      <c r="B114" s="491" t="s">
        <v>2644</v>
      </c>
      <c r="C114" s="492"/>
      <c r="D114" s="492"/>
    </row>
    <row r="115" spans="2:4" ht="15" customHeight="1" x14ac:dyDescent="0.2">
      <c r="B115" s="507" t="s">
        <v>1470</v>
      </c>
      <c r="C115" s="495" t="s">
        <v>1471</v>
      </c>
      <c r="D115" s="497" t="s">
        <v>101</v>
      </c>
    </row>
    <row r="116" spans="2:4" ht="16" thickBot="1" x14ac:dyDescent="0.25">
      <c r="B116" s="508"/>
      <c r="C116" s="496"/>
      <c r="D116" s="498"/>
    </row>
    <row r="117" spans="2:4" ht="15" customHeight="1" x14ac:dyDescent="0.2">
      <c r="B117" s="507" t="s">
        <v>1472</v>
      </c>
      <c r="C117" s="495" t="s">
        <v>1473</v>
      </c>
      <c r="D117" s="497" t="s">
        <v>101</v>
      </c>
    </row>
    <row r="118" spans="2:4" ht="16" thickBot="1" x14ac:dyDescent="0.25">
      <c r="B118" s="508"/>
      <c r="C118" s="496"/>
      <c r="D118" s="498"/>
    </row>
    <row r="119" spans="2:4" ht="16" thickBot="1" x14ac:dyDescent="0.25">
      <c r="B119" s="162" t="s">
        <v>1474</v>
      </c>
      <c r="C119" s="153"/>
      <c r="D119" s="177"/>
    </row>
    <row r="120" spans="2:4" ht="16" thickBot="1" x14ac:dyDescent="0.25">
      <c r="B120" s="161" t="s">
        <v>1475</v>
      </c>
      <c r="C120" s="153"/>
      <c r="D120" s="171" t="s">
        <v>101</v>
      </c>
    </row>
    <row r="121" spans="2:4" ht="16" thickBot="1" x14ac:dyDescent="0.25">
      <c r="B121" s="162" t="s">
        <v>2645</v>
      </c>
      <c r="C121" s="153"/>
      <c r="D121" s="177"/>
    </row>
    <row r="122" spans="2:4" ht="16" thickBot="1" x14ac:dyDescent="0.25">
      <c r="B122" s="162" t="s">
        <v>1350</v>
      </c>
      <c r="C122" s="153"/>
      <c r="D122" s="177"/>
    </row>
    <row r="123" spans="2:4" ht="16" thickBot="1" x14ac:dyDescent="0.25">
      <c r="B123" s="162" t="s">
        <v>1352</v>
      </c>
      <c r="C123" s="153"/>
      <c r="D123" s="177"/>
    </row>
    <row r="124" spans="2:4" ht="16" thickBot="1" x14ac:dyDescent="0.25">
      <c r="B124" s="161" t="s">
        <v>1359</v>
      </c>
      <c r="C124" s="153"/>
      <c r="D124" s="171" t="s">
        <v>101</v>
      </c>
    </row>
    <row r="125" spans="2:4" ht="16" thickBot="1" x14ac:dyDescent="0.25">
      <c r="B125" s="161" t="s">
        <v>1353</v>
      </c>
      <c r="C125" s="155" t="s">
        <v>2646</v>
      </c>
      <c r="D125" s="171" t="s">
        <v>104</v>
      </c>
    </row>
    <row r="126" spans="2:4" ht="16" thickBot="1" x14ac:dyDescent="0.25">
      <c r="B126" s="161" t="s">
        <v>1355</v>
      </c>
      <c r="C126" s="155" t="s">
        <v>2646</v>
      </c>
      <c r="D126" s="171" t="s">
        <v>104</v>
      </c>
    </row>
    <row r="127" spans="2:4" ht="16" thickBot="1" x14ac:dyDescent="0.25">
      <c r="B127" s="161" t="s">
        <v>1357</v>
      </c>
      <c r="C127" s="155" t="s">
        <v>2646</v>
      </c>
      <c r="D127" s="171" t="s">
        <v>104</v>
      </c>
    </row>
    <row r="128" spans="2:4" ht="16" thickBot="1" x14ac:dyDescent="0.25">
      <c r="B128" s="162" t="s">
        <v>1361</v>
      </c>
      <c r="C128" s="153"/>
      <c r="D128" s="177"/>
    </row>
    <row r="129" spans="2:4" ht="16" thickBot="1" x14ac:dyDescent="0.25">
      <c r="B129" s="162" t="s">
        <v>1362</v>
      </c>
      <c r="C129" s="153"/>
      <c r="D129" s="177"/>
    </row>
    <row r="130" spans="2:4" ht="16" thickBot="1" x14ac:dyDescent="0.25">
      <c r="B130" s="161" t="s">
        <v>1363</v>
      </c>
      <c r="C130" s="153"/>
      <c r="D130" s="171" t="s">
        <v>101</v>
      </c>
    </row>
    <row r="131" spans="2:4" ht="16" thickBot="1" x14ac:dyDescent="0.25">
      <c r="B131" s="162" t="s">
        <v>1365</v>
      </c>
      <c r="C131" s="153"/>
      <c r="D131" s="177"/>
    </row>
    <row r="132" spans="2:4" ht="16" thickBot="1" x14ac:dyDescent="0.25">
      <c r="B132" s="162" t="s">
        <v>1366</v>
      </c>
      <c r="C132" s="153"/>
      <c r="D132" s="177"/>
    </row>
    <row r="133" spans="2:4" ht="16" thickBot="1" x14ac:dyDescent="0.25">
      <c r="B133" s="161" t="s">
        <v>1367</v>
      </c>
      <c r="C133" s="155" t="s">
        <v>2647</v>
      </c>
      <c r="D133" s="171" t="s">
        <v>101</v>
      </c>
    </row>
    <row r="134" spans="2:4" ht="16" thickBot="1" x14ac:dyDescent="0.25">
      <c r="B134" s="162" t="s">
        <v>1369</v>
      </c>
      <c r="C134" s="153"/>
      <c r="D134" s="177"/>
    </row>
    <row r="135" spans="2:4" ht="16" thickBot="1" x14ac:dyDescent="0.25">
      <c r="B135" s="161" t="s">
        <v>1370</v>
      </c>
      <c r="C135" s="155" t="s">
        <v>2647</v>
      </c>
      <c r="D135" s="171" t="s">
        <v>101</v>
      </c>
    </row>
    <row r="136" spans="2:4" ht="16" thickBot="1" x14ac:dyDescent="0.25">
      <c r="B136" s="164" t="s">
        <v>1372</v>
      </c>
      <c r="C136" s="165" t="s">
        <v>2647</v>
      </c>
      <c r="D136" s="179" t="s">
        <v>101</v>
      </c>
    </row>
    <row r="137" spans="2:4" ht="17" thickTop="1" thickBot="1" x14ac:dyDescent="0.25">
      <c r="B137" s="509" t="s">
        <v>2648</v>
      </c>
      <c r="C137" s="509"/>
      <c r="D137" s="509"/>
    </row>
    <row r="138" spans="2:4" ht="16" thickBot="1" x14ac:dyDescent="0.25">
      <c r="B138" s="510"/>
      <c r="C138" s="511"/>
      <c r="D138" s="511"/>
    </row>
    <row r="139" spans="2:4" ht="16" thickBot="1" x14ac:dyDescent="0.25">
      <c r="B139" s="491" t="s">
        <v>2649</v>
      </c>
      <c r="C139" s="492"/>
      <c r="D139" s="492"/>
    </row>
    <row r="140" spans="2:4" ht="16" thickBot="1" x14ac:dyDescent="0.25">
      <c r="B140" s="491" t="s">
        <v>1564</v>
      </c>
      <c r="C140" s="492"/>
      <c r="D140" s="492"/>
    </row>
    <row r="141" spans="2:4" ht="16" thickBot="1" x14ac:dyDescent="0.25">
      <c r="B141" s="491" t="s">
        <v>1565</v>
      </c>
      <c r="C141" s="492"/>
      <c r="D141" s="492"/>
    </row>
    <row r="142" spans="2:4" x14ac:dyDescent="0.2">
      <c r="B142" s="495" t="s">
        <v>1566</v>
      </c>
      <c r="C142" s="495" t="s">
        <v>2664</v>
      </c>
      <c r="D142" s="497" t="s">
        <v>101</v>
      </c>
    </row>
    <row r="143" spans="2:4" ht="16" thickBot="1" x14ac:dyDescent="0.25">
      <c r="B143" s="496"/>
      <c r="C143" s="496"/>
      <c r="D143" s="498"/>
    </row>
    <row r="144" spans="2:4" ht="16" thickBot="1" x14ac:dyDescent="0.25">
      <c r="B144" s="491" t="s">
        <v>1572</v>
      </c>
      <c r="C144" s="492"/>
      <c r="D144" s="492"/>
    </row>
    <row r="145" spans="2:4" ht="16" thickBot="1" x14ac:dyDescent="0.25">
      <c r="B145" s="491" t="s">
        <v>1573</v>
      </c>
      <c r="C145" s="492"/>
      <c r="D145" s="492"/>
    </row>
    <row r="146" spans="2:4" x14ac:dyDescent="0.2">
      <c r="B146" s="495" t="s">
        <v>1576</v>
      </c>
      <c r="C146" s="495" t="s">
        <v>1577</v>
      </c>
      <c r="D146" s="497" t="s">
        <v>2650</v>
      </c>
    </row>
    <row r="147" spans="2:4" ht="16" thickBot="1" x14ac:dyDescent="0.25">
      <c r="B147" s="496"/>
      <c r="C147" s="496"/>
      <c r="D147" s="498"/>
    </row>
    <row r="148" spans="2:4" ht="16" thickBot="1" x14ac:dyDescent="0.25">
      <c r="B148" s="491" t="s">
        <v>2651</v>
      </c>
      <c r="C148" s="492"/>
      <c r="D148" s="492"/>
    </row>
    <row r="149" spans="2:4" ht="16" thickBot="1" x14ac:dyDescent="0.25">
      <c r="B149" s="491" t="s">
        <v>1611</v>
      </c>
      <c r="C149" s="492"/>
      <c r="D149" s="492"/>
    </row>
    <row r="150" spans="2:4" ht="16" thickBot="1" x14ac:dyDescent="0.25">
      <c r="B150" s="161" t="s">
        <v>1618</v>
      </c>
      <c r="C150" s="155" t="s">
        <v>2652</v>
      </c>
      <c r="D150" s="171" t="s">
        <v>101</v>
      </c>
    </row>
    <row r="151" spans="2:4" ht="16" thickBot="1" x14ac:dyDescent="0.25">
      <c r="B151" s="491" t="s">
        <v>1599</v>
      </c>
      <c r="C151" s="492"/>
      <c r="D151" s="492"/>
    </row>
    <row r="152" spans="2:4" ht="15" customHeight="1" x14ac:dyDescent="0.2">
      <c r="B152" s="163"/>
      <c r="C152" s="485" t="s">
        <v>2653</v>
      </c>
      <c r="D152" s="178"/>
    </row>
    <row r="153" spans="2:4" ht="16" thickBot="1" x14ac:dyDescent="0.25">
      <c r="B153" s="166" t="s">
        <v>1600</v>
      </c>
      <c r="C153" s="486"/>
      <c r="D153" s="172" t="s">
        <v>112</v>
      </c>
    </row>
    <row r="154" spans="2:4" ht="16" thickBot="1" x14ac:dyDescent="0.25">
      <c r="B154" s="167" t="s">
        <v>2654</v>
      </c>
      <c r="C154" s="155" t="s">
        <v>2655</v>
      </c>
      <c r="D154" s="171" t="s">
        <v>112</v>
      </c>
    </row>
    <row r="155" spans="2:4" ht="16" thickBot="1" x14ac:dyDescent="0.25">
      <c r="B155" s="162" t="s">
        <v>2656</v>
      </c>
      <c r="C155" s="153"/>
      <c r="D155" s="177"/>
    </row>
    <row r="156" spans="2:4" ht="16" thickBot="1" x14ac:dyDescent="0.25">
      <c r="B156" s="162" t="s">
        <v>1757</v>
      </c>
      <c r="C156" s="153"/>
      <c r="D156" s="177"/>
    </row>
    <row r="157" spans="2:4" ht="16" thickBot="1" x14ac:dyDescent="0.25">
      <c r="B157" s="162" t="s">
        <v>1758</v>
      </c>
      <c r="C157" s="153"/>
      <c r="D157" s="177"/>
    </row>
    <row r="158" spans="2:4" ht="16" thickBot="1" x14ac:dyDescent="0.25">
      <c r="B158" s="161" t="s">
        <v>1759</v>
      </c>
      <c r="C158" s="155" t="s">
        <v>2657</v>
      </c>
      <c r="D158" s="171" t="s">
        <v>101</v>
      </c>
    </row>
    <row r="159" spans="2:4" ht="16" thickBot="1" x14ac:dyDescent="0.25">
      <c r="B159" s="162" t="s">
        <v>1635</v>
      </c>
      <c r="C159" s="153"/>
      <c r="D159" s="177"/>
    </row>
    <row r="160" spans="2:4" ht="16" thickBot="1" x14ac:dyDescent="0.25">
      <c r="B160" s="162" t="s">
        <v>1636</v>
      </c>
      <c r="C160" s="153"/>
      <c r="D160" s="177"/>
    </row>
    <row r="161" spans="2:4" ht="16" thickBot="1" x14ac:dyDescent="0.25">
      <c r="B161" s="161" t="s">
        <v>1637</v>
      </c>
      <c r="C161" s="155" t="s">
        <v>2658</v>
      </c>
      <c r="D161" s="171" t="s">
        <v>101</v>
      </c>
    </row>
    <row r="162" spans="2:4" ht="16" thickBot="1" x14ac:dyDescent="0.25">
      <c r="B162" s="162" t="s">
        <v>1655</v>
      </c>
      <c r="C162" s="153"/>
      <c r="D162" s="177"/>
    </row>
    <row r="163" spans="2:4" ht="16" thickBot="1" x14ac:dyDescent="0.25">
      <c r="B163" s="161" t="s">
        <v>1656</v>
      </c>
      <c r="C163" s="155" t="s">
        <v>2659</v>
      </c>
      <c r="D163" s="171" t="s">
        <v>101</v>
      </c>
    </row>
    <row r="164" spans="2:4" ht="42" x14ac:dyDescent="0.2">
      <c r="B164" s="507" t="s">
        <v>1664</v>
      </c>
      <c r="C164" s="158" t="s">
        <v>2660</v>
      </c>
      <c r="D164" s="176"/>
    </row>
    <row r="165" spans="2:4" ht="28" x14ac:dyDescent="0.2">
      <c r="B165" s="520"/>
      <c r="C165" s="158" t="s">
        <v>2661</v>
      </c>
      <c r="D165" s="174"/>
    </row>
    <row r="166" spans="2:4" x14ac:dyDescent="0.2">
      <c r="B166" s="520"/>
      <c r="C166" s="169"/>
      <c r="D166" s="174"/>
    </row>
    <row r="167" spans="2:4" ht="16" thickBot="1" x14ac:dyDescent="0.25">
      <c r="B167" s="508"/>
      <c r="C167" s="170"/>
      <c r="D167" s="172" t="s">
        <v>104</v>
      </c>
    </row>
    <row r="168" spans="2:4" x14ac:dyDescent="0.2">
      <c r="B168" s="163"/>
      <c r="C168" s="158" t="s">
        <v>2662</v>
      </c>
      <c r="D168" s="173"/>
    </row>
    <row r="169" spans="2:4" ht="16" thickBot="1" x14ac:dyDescent="0.25">
      <c r="B169" s="161" t="s">
        <v>1666</v>
      </c>
      <c r="C169" s="155" t="s">
        <v>2663</v>
      </c>
      <c r="D169" s="172" t="s">
        <v>112</v>
      </c>
    </row>
    <row r="170" spans="2:4" ht="16" thickBot="1" x14ac:dyDescent="0.25">
      <c r="B170" s="161" t="s">
        <v>1668</v>
      </c>
      <c r="C170" s="155" t="s">
        <v>1669</v>
      </c>
      <c r="D170" s="171" t="s">
        <v>101</v>
      </c>
    </row>
    <row r="171" spans="2:4" ht="16" thickBot="1" x14ac:dyDescent="0.25">
      <c r="B171" s="162" t="s">
        <v>1641</v>
      </c>
      <c r="C171" s="153"/>
      <c r="D171" s="153"/>
    </row>
    <row r="172" spans="2:4" ht="16" thickBot="1" x14ac:dyDescent="0.25">
      <c r="B172" s="161" t="s">
        <v>1648</v>
      </c>
      <c r="C172" s="155" t="s">
        <v>2665</v>
      </c>
      <c r="D172" s="185" t="s">
        <v>101</v>
      </c>
    </row>
    <row r="173" spans="2:4" ht="16" thickBot="1" x14ac:dyDescent="0.25">
      <c r="B173" s="161" t="s">
        <v>1650</v>
      </c>
      <c r="C173" s="155" t="s">
        <v>2666</v>
      </c>
      <c r="D173" s="185" t="s">
        <v>101</v>
      </c>
    </row>
    <row r="174" spans="2:4" ht="16" thickBot="1" x14ac:dyDescent="0.25">
      <c r="B174" s="162" t="s">
        <v>1670</v>
      </c>
      <c r="C174" s="153"/>
      <c r="D174" s="153"/>
    </row>
    <row r="175" spans="2:4" ht="16" thickBot="1" x14ac:dyDescent="0.25">
      <c r="B175" s="161" t="s">
        <v>1671</v>
      </c>
      <c r="C175" s="155" t="s">
        <v>1672</v>
      </c>
      <c r="D175" s="185" t="s">
        <v>101</v>
      </c>
    </row>
    <row r="176" spans="2:4" ht="16" thickBot="1" x14ac:dyDescent="0.25">
      <c r="B176" s="162" t="s">
        <v>2667</v>
      </c>
      <c r="C176" s="153"/>
      <c r="D176" s="153"/>
    </row>
    <row r="177" spans="2:4" ht="16" thickBot="1" x14ac:dyDescent="0.25">
      <c r="B177" s="162" t="s">
        <v>2668</v>
      </c>
      <c r="C177" s="153"/>
      <c r="D177" s="153"/>
    </row>
    <row r="178" spans="2:4" ht="16" thickBot="1" x14ac:dyDescent="0.25">
      <c r="B178" s="161" t="s">
        <v>2669</v>
      </c>
      <c r="C178" s="155" t="s">
        <v>2670</v>
      </c>
      <c r="D178" s="185" t="s">
        <v>101</v>
      </c>
    </row>
    <row r="179" spans="2:4" ht="16" thickBot="1" x14ac:dyDescent="0.25">
      <c r="B179" s="162" t="s">
        <v>1761</v>
      </c>
      <c r="C179" s="153"/>
      <c r="D179" s="153"/>
    </row>
    <row r="180" spans="2:4" ht="16" thickBot="1" x14ac:dyDescent="0.25">
      <c r="B180" s="161" t="s">
        <v>1762</v>
      </c>
      <c r="C180" s="153"/>
      <c r="D180" s="153"/>
    </row>
    <row r="181" spans="2:4" ht="16" thickBot="1" x14ac:dyDescent="0.25">
      <c r="B181" s="161" t="s">
        <v>1765</v>
      </c>
      <c r="C181" s="155" t="s">
        <v>2671</v>
      </c>
      <c r="D181" s="185" t="s">
        <v>101</v>
      </c>
    </row>
    <row r="182" spans="2:4" ht="16" thickBot="1" x14ac:dyDescent="0.25">
      <c r="B182" s="162" t="s">
        <v>1621</v>
      </c>
      <c r="C182" s="153"/>
      <c r="D182" s="153"/>
    </row>
    <row r="183" spans="2:4" ht="16" thickBot="1" x14ac:dyDescent="0.25">
      <c r="B183" s="162" t="s">
        <v>1622</v>
      </c>
      <c r="C183" s="153"/>
      <c r="D183" s="153"/>
    </row>
    <row r="184" spans="2:4" ht="16" thickBot="1" x14ac:dyDescent="0.25">
      <c r="B184" s="166" t="s">
        <v>1624</v>
      </c>
      <c r="C184" s="155" t="s">
        <v>1625</v>
      </c>
      <c r="D184" s="185" t="s">
        <v>104</v>
      </c>
    </row>
    <row r="185" spans="2:4" ht="16" thickBot="1" x14ac:dyDescent="0.25">
      <c r="B185" s="162" t="s">
        <v>1749</v>
      </c>
      <c r="C185" s="153"/>
      <c r="D185" s="153"/>
    </row>
    <row r="186" spans="2:4" ht="16" thickBot="1" x14ac:dyDescent="0.25">
      <c r="B186" s="162" t="s">
        <v>1754</v>
      </c>
      <c r="C186" s="153"/>
      <c r="D186" s="153"/>
    </row>
    <row r="187" spans="2:4" ht="16" thickBot="1" x14ac:dyDescent="0.25">
      <c r="B187" s="161" t="s">
        <v>2672</v>
      </c>
      <c r="C187" s="155" t="s">
        <v>2673</v>
      </c>
      <c r="D187" s="185" t="s">
        <v>101</v>
      </c>
    </row>
    <row r="188" spans="2:4" ht="16" thickBot="1" x14ac:dyDescent="0.25">
      <c r="B188" s="162" t="s">
        <v>1778</v>
      </c>
      <c r="C188" s="153"/>
      <c r="D188" s="153"/>
    </row>
    <row r="189" spans="2:4" ht="16" thickBot="1" x14ac:dyDescent="0.25">
      <c r="B189" s="162" t="s">
        <v>1779</v>
      </c>
      <c r="C189" s="153"/>
      <c r="D189" s="153"/>
    </row>
    <row r="190" spans="2:4" ht="16" thickBot="1" x14ac:dyDescent="0.25">
      <c r="B190" s="161" t="s">
        <v>1784</v>
      </c>
      <c r="C190" s="155" t="s">
        <v>1785</v>
      </c>
      <c r="D190" s="185" t="s">
        <v>104</v>
      </c>
    </row>
    <row r="191" spans="2:4" ht="16" thickBot="1" x14ac:dyDescent="0.25">
      <c r="B191" s="162" t="s">
        <v>2674</v>
      </c>
      <c r="C191" s="153"/>
      <c r="D191" s="153"/>
    </row>
    <row r="192" spans="2:4" ht="16" thickBot="1" x14ac:dyDescent="0.25">
      <c r="B192" s="162" t="s">
        <v>2675</v>
      </c>
      <c r="C192" s="153"/>
      <c r="D192" s="153"/>
    </row>
    <row r="193" spans="2:4" ht="16" thickBot="1" x14ac:dyDescent="0.25">
      <c r="B193" s="161" t="s">
        <v>2676</v>
      </c>
      <c r="C193" s="153"/>
      <c r="D193" s="185" t="s">
        <v>101</v>
      </c>
    </row>
    <row r="194" spans="2:4" ht="16" thickBot="1" x14ac:dyDescent="0.25">
      <c r="B194" s="162" t="s">
        <v>1626</v>
      </c>
      <c r="C194" s="153"/>
      <c r="D194" s="153"/>
    </row>
    <row r="195" spans="2:4" ht="16" thickBot="1" x14ac:dyDescent="0.25">
      <c r="B195" s="162" t="s">
        <v>1630</v>
      </c>
      <c r="C195" s="153"/>
      <c r="D195" s="153"/>
    </row>
    <row r="196" spans="2:4" ht="16" thickBot="1" x14ac:dyDescent="0.25">
      <c r="B196" s="161" t="s">
        <v>1628</v>
      </c>
      <c r="C196" s="155" t="s">
        <v>2677</v>
      </c>
      <c r="D196" s="185" t="s">
        <v>101</v>
      </c>
    </row>
    <row r="197" spans="2:4" x14ac:dyDescent="0.2">
      <c r="B197" s="163"/>
      <c r="C197" s="158" t="s">
        <v>2678</v>
      </c>
      <c r="D197" s="186"/>
    </row>
    <row r="198" spans="2:4" ht="16" thickBot="1" x14ac:dyDescent="0.25">
      <c r="B198" s="161" t="s">
        <v>1631</v>
      </c>
      <c r="C198" s="155" t="s">
        <v>2679</v>
      </c>
      <c r="D198" s="185" t="s">
        <v>104</v>
      </c>
    </row>
    <row r="199" spans="2:4" ht="16" thickBot="1" x14ac:dyDescent="0.25">
      <c r="B199" s="161" t="s">
        <v>1633</v>
      </c>
      <c r="C199" s="155" t="s">
        <v>2680</v>
      </c>
      <c r="D199" s="185" t="s">
        <v>101</v>
      </c>
    </row>
    <row r="200" spans="2:4" ht="16" thickBot="1" x14ac:dyDescent="0.25">
      <c r="B200" s="162" t="s">
        <v>1786</v>
      </c>
      <c r="C200" s="153"/>
      <c r="D200" s="153"/>
    </row>
    <row r="201" spans="2:4" ht="16" thickBot="1" x14ac:dyDescent="0.25">
      <c r="B201" s="162" t="s">
        <v>1790</v>
      </c>
      <c r="C201" s="153"/>
      <c r="D201" s="153"/>
    </row>
    <row r="202" spans="2:4" ht="15" customHeight="1" x14ac:dyDescent="0.2">
      <c r="B202" s="163"/>
      <c r="C202" s="499" t="s">
        <v>2681</v>
      </c>
      <c r="D202" s="187"/>
    </row>
    <row r="203" spans="2:4" ht="16" thickBot="1" x14ac:dyDescent="0.25">
      <c r="B203" s="161" t="s">
        <v>1791</v>
      </c>
      <c r="C203" s="500"/>
      <c r="D203" s="185" t="s">
        <v>101</v>
      </c>
    </row>
    <row r="204" spans="2:4" ht="16" thickBot="1" x14ac:dyDescent="0.25">
      <c r="B204" s="162" t="s">
        <v>1837</v>
      </c>
      <c r="C204" s="153"/>
      <c r="D204" s="153"/>
    </row>
    <row r="205" spans="2:4" ht="16" thickBot="1" x14ac:dyDescent="0.25">
      <c r="B205" s="161" t="s">
        <v>2682</v>
      </c>
      <c r="C205" s="155" t="s">
        <v>1839</v>
      </c>
      <c r="D205" s="185" t="s">
        <v>112</v>
      </c>
    </row>
    <row r="206" spans="2:4" ht="16" thickBot="1" x14ac:dyDescent="0.25">
      <c r="B206" s="161" t="s">
        <v>1840</v>
      </c>
      <c r="C206" s="155" t="s">
        <v>2683</v>
      </c>
      <c r="D206" s="185" t="s">
        <v>104</v>
      </c>
    </row>
    <row r="207" spans="2:4" ht="16" thickBot="1" x14ac:dyDescent="0.25">
      <c r="B207" s="161" t="s">
        <v>1844</v>
      </c>
      <c r="C207" s="155" t="s">
        <v>2684</v>
      </c>
      <c r="D207" s="185" t="s">
        <v>101</v>
      </c>
    </row>
    <row r="208" spans="2:4" ht="16" thickBot="1" x14ac:dyDescent="0.25">
      <c r="B208" s="161" t="s">
        <v>2685</v>
      </c>
      <c r="C208" s="155" t="s">
        <v>1848</v>
      </c>
      <c r="D208" s="185" t="s">
        <v>101</v>
      </c>
    </row>
    <row r="209" spans="2:4" ht="16" thickBot="1" x14ac:dyDescent="0.25">
      <c r="B209" s="162" t="s">
        <v>1816</v>
      </c>
      <c r="C209" s="153"/>
      <c r="D209" s="153"/>
    </row>
    <row r="210" spans="2:4" ht="15" customHeight="1" x14ac:dyDescent="0.2">
      <c r="B210" s="163"/>
      <c r="C210" s="501" t="s">
        <v>1820</v>
      </c>
      <c r="D210" s="187"/>
    </row>
    <row r="211" spans="2:4" ht="16" thickBot="1" x14ac:dyDescent="0.25">
      <c r="B211" s="161" t="s">
        <v>1819</v>
      </c>
      <c r="C211" s="502"/>
      <c r="D211" s="185" t="s">
        <v>101</v>
      </c>
    </row>
    <row r="212" spans="2:4" ht="16" thickBot="1" x14ac:dyDescent="0.25">
      <c r="B212" s="162" t="s">
        <v>1799</v>
      </c>
      <c r="C212" s="153"/>
      <c r="D212" s="153"/>
    </row>
    <row r="213" spans="2:4" ht="16" thickBot="1" x14ac:dyDescent="0.25">
      <c r="B213" s="161" t="s">
        <v>1800</v>
      </c>
      <c r="C213" s="155" t="s">
        <v>1801</v>
      </c>
      <c r="D213" s="185" t="s">
        <v>101</v>
      </c>
    </row>
    <row r="214" spans="2:4" ht="16" thickBot="1" x14ac:dyDescent="0.25">
      <c r="B214" s="162" t="s">
        <v>1805</v>
      </c>
      <c r="C214" s="153"/>
      <c r="D214" s="153"/>
    </row>
    <row r="215" spans="2:4" ht="16" thickBot="1" x14ac:dyDescent="0.25">
      <c r="B215" s="161" t="s">
        <v>1806</v>
      </c>
      <c r="C215" s="155" t="s">
        <v>1807</v>
      </c>
      <c r="D215" s="185" t="s">
        <v>101</v>
      </c>
    </row>
    <row r="216" spans="2:4" ht="16" thickBot="1" x14ac:dyDescent="0.25">
      <c r="B216" s="162" t="s">
        <v>1811</v>
      </c>
      <c r="C216" s="153"/>
      <c r="D216" s="153"/>
    </row>
    <row r="217" spans="2:4" x14ac:dyDescent="0.2">
      <c r="B217" s="163"/>
      <c r="C217" s="158" t="s">
        <v>2686</v>
      </c>
      <c r="D217" s="186"/>
    </row>
    <row r="218" spans="2:4" ht="16" thickBot="1" x14ac:dyDescent="0.25">
      <c r="B218" s="161" t="s">
        <v>1812</v>
      </c>
      <c r="C218" s="155" t="s">
        <v>2687</v>
      </c>
      <c r="D218" s="185" t="s">
        <v>104</v>
      </c>
    </row>
    <row r="219" spans="2:4" ht="16" thickBot="1" x14ac:dyDescent="0.25">
      <c r="B219" s="162" t="s">
        <v>1824</v>
      </c>
      <c r="C219" s="153"/>
      <c r="D219" s="153"/>
    </row>
    <row r="220" spans="2:4" ht="16" thickBot="1" x14ac:dyDescent="0.25">
      <c r="B220" s="161" t="s">
        <v>1829</v>
      </c>
      <c r="C220" s="155" t="s">
        <v>2688</v>
      </c>
      <c r="D220" s="185" t="s">
        <v>101</v>
      </c>
    </row>
    <row r="221" spans="2:4" ht="16" thickBot="1" x14ac:dyDescent="0.25">
      <c r="B221" s="162" t="s">
        <v>1831</v>
      </c>
      <c r="C221" s="153"/>
      <c r="D221" s="153"/>
    </row>
    <row r="222" spans="2:4" ht="15" customHeight="1" x14ac:dyDescent="0.2">
      <c r="B222" s="163"/>
      <c r="C222" s="503" t="s">
        <v>2690</v>
      </c>
      <c r="D222" s="187"/>
    </row>
    <row r="223" spans="2:4" ht="16" thickBot="1" x14ac:dyDescent="0.25">
      <c r="B223" s="161" t="s">
        <v>2689</v>
      </c>
      <c r="C223" s="504"/>
      <c r="D223" s="185" t="s">
        <v>101</v>
      </c>
    </row>
    <row r="224" spans="2:4" ht="16" thickBot="1" x14ac:dyDescent="0.25">
      <c r="B224" s="162" t="s">
        <v>1793</v>
      </c>
      <c r="C224" s="153"/>
      <c r="D224" s="153"/>
    </row>
    <row r="225" spans="2:4" ht="16" thickBot="1" x14ac:dyDescent="0.25">
      <c r="B225" s="161" t="s">
        <v>2691</v>
      </c>
      <c r="C225" s="153"/>
      <c r="D225" s="185" t="s">
        <v>101</v>
      </c>
    </row>
    <row r="226" spans="2:4" ht="16" thickBot="1" x14ac:dyDescent="0.25">
      <c r="B226" s="161" t="s">
        <v>1802</v>
      </c>
      <c r="C226" s="153"/>
      <c r="D226" s="153"/>
    </row>
    <row r="227" spans="2:4" ht="16" thickBot="1" x14ac:dyDescent="0.25">
      <c r="B227" s="161" t="s">
        <v>2692</v>
      </c>
      <c r="C227" s="153"/>
      <c r="D227" s="185" t="s">
        <v>101</v>
      </c>
    </row>
    <row r="228" spans="2:4" ht="16" thickBot="1" x14ac:dyDescent="0.25">
      <c r="B228" s="162" t="s">
        <v>1673</v>
      </c>
      <c r="C228" s="153"/>
      <c r="D228" s="153"/>
    </row>
    <row r="229" spans="2:4" ht="16" thickBot="1" x14ac:dyDescent="0.25">
      <c r="B229" s="162" t="s">
        <v>2693</v>
      </c>
      <c r="C229" s="153"/>
      <c r="D229" s="153"/>
    </row>
    <row r="230" spans="2:4" ht="16" thickBot="1" x14ac:dyDescent="0.25">
      <c r="B230" s="161" t="s">
        <v>2694</v>
      </c>
      <c r="C230" s="155" t="s">
        <v>2695</v>
      </c>
      <c r="D230" s="185" t="s">
        <v>104</v>
      </c>
    </row>
    <row r="231" spans="2:4" ht="16" thickBot="1" x14ac:dyDescent="0.25">
      <c r="B231" s="188"/>
      <c r="C231" s="155" t="s">
        <v>2696</v>
      </c>
      <c r="D231" s="153"/>
    </row>
    <row r="232" spans="2:4" ht="16" thickBot="1" x14ac:dyDescent="0.25">
      <c r="B232" s="161" t="s">
        <v>2697</v>
      </c>
      <c r="C232" s="155" t="s">
        <v>2698</v>
      </c>
      <c r="D232" s="185" t="s">
        <v>101</v>
      </c>
    </row>
    <row r="233" spans="2:4" ht="16" thickBot="1" x14ac:dyDescent="0.25">
      <c r="B233" s="162" t="s">
        <v>1674</v>
      </c>
      <c r="C233" s="153"/>
      <c r="D233" s="153"/>
    </row>
    <row r="234" spans="2:4" x14ac:dyDescent="0.2">
      <c r="B234" s="163"/>
      <c r="C234" s="158" t="s">
        <v>2699</v>
      </c>
      <c r="D234" s="186"/>
    </row>
    <row r="235" spans="2:4" ht="16" thickBot="1" x14ac:dyDescent="0.25">
      <c r="B235" s="161" t="s">
        <v>1676</v>
      </c>
      <c r="C235" s="155" t="s">
        <v>2700</v>
      </c>
      <c r="D235" s="185" t="s">
        <v>104</v>
      </c>
    </row>
    <row r="236" spans="2:4" ht="16" thickBot="1" x14ac:dyDescent="0.25">
      <c r="B236" s="161" t="s">
        <v>1679</v>
      </c>
      <c r="C236" s="155" t="s">
        <v>2701</v>
      </c>
      <c r="D236" s="185" t="s">
        <v>101</v>
      </c>
    </row>
    <row r="237" spans="2:4" ht="16" thickBot="1" x14ac:dyDescent="0.25">
      <c r="B237" s="162" t="s">
        <v>1687</v>
      </c>
      <c r="C237" s="153"/>
      <c r="D237" s="153"/>
    </row>
    <row r="238" spans="2:4" ht="16" thickBot="1" x14ac:dyDescent="0.25">
      <c r="B238" s="161" t="s">
        <v>1688</v>
      </c>
      <c r="C238" s="155" t="s">
        <v>1689</v>
      </c>
      <c r="D238" s="185" t="s">
        <v>101</v>
      </c>
    </row>
    <row r="239" spans="2:4" ht="16" thickBot="1" x14ac:dyDescent="0.25">
      <c r="B239" s="162" t="s">
        <v>1690</v>
      </c>
      <c r="C239" s="153"/>
      <c r="D239" s="153"/>
    </row>
    <row r="240" spans="2:4" ht="16" thickBot="1" x14ac:dyDescent="0.25">
      <c r="B240" s="161" t="s">
        <v>1691</v>
      </c>
      <c r="C240" s="155" t="s">
        <v>1692</v>
      </c>
      <c r="D240" s="185" t="s">
        <v>101</v>
      </c>
    </row>
    <row r="241" spans="2:4" ht="16" thickBot="1" x14ac:dyDescent="0.25">
      <c r="B241" s="161" t="s">
        <v>1693</v>
      </c>
      <c r="C241" s="155" t="s">
        <v>1694</v>
      </c>
      <c r="D241" s="185" t="s">
        <v>101</v>
      </c>
    </row>
    <row r="242" spans="2:4" ht="16" thickBot="1" x14ac:dyDescent="0.25">
      <c r="B242" s="162" t="s">
        <v>1699</v>
      </c>
      <c r="C242" s="153"/>
      <c r="D242" s="153"/>
    </row>
    <row r="243" spans="2:4" ht="16" thickBot="1" x14ac:dyDescent="0.25">
      <c r="B243" s="161" t="s">
        <v>2702</v>
      </c>
      <c r="C243" s="155" t="s">
        <v>2703</v>
      </c>
      <c r="D243" s="185" t="s">
        <v>101</v>
      </c>
    </row>
    <row r="244" spans="2:4" ht="16" thickBot="1" x14ac:dyDescent="0.25">
      <c r="B244" s="162" t="s">
        <v>1702</v>
      </c>
      <c r="C244" s="153"/>
      <c r="D244" s="153"/>
    </row>
    <row r="245" spans="2:4" ht="56" x14ac:dyDescent="0.2">
      <c r="B245" s="168"/>
      <c r="C245" s="158" t="s">
        <v>2704</v>
      </c>
      <c r="D245" s="175"/>
    </row>
    <row r="246" spans="2:4" x14ac:dyDescent="0.2">
      <c r="B246" s="168"/>
      <c r="C246" s="158" t="s">
        <v>2705</v>
      </c>
      <c r="D246" s="175"/>
    </row>
    <row r="247" spans="2:4" x14ac:dyDescent="0.2">
      <c r="B247" s="168"/>
      <c r="C247" s="169"/>
      <c r="D247" s="175"/>
    </row>
    <row r="248" spans="2:4" ht="16" thickBot="1" x14ac:dyDescent="0.25">
      <c r="B248" s="161" t="s">
        <v>1706</v>
      </c>
      <c r="C248" s="170"/>
      <c r="D248" s="185" t="s">
        <v>104</v>
      </c>
    </row>
    <row r="249" spans="2:4" ht="42" x14ac:dyDescent="0.2">
      <c r="B249" s="168"/>
      <c r="C249" s="158" t="s">
        <v>2707</v>
      </c>
      <c r="D249" s="175"/>
    </row>
    <row r="250" spans="2:4" x14ac:dyDescent="0.2">
      <c r="B250" s="168"/>
      <c r="C250" s="158" t="s">
        <v>2708</v>
      </c>
      <c r="D250" s="175"/>
    </row>
    <row r="251" spans="2:4" ht="16" thickBot="1" x14ac:dyDescent="0.25">
      <c r="B251" s="161" t="s">
        <v>2706</v>
      </c>
      <c r="C251" s="170"/>
      <c r="D251" s="185" t="s">
        <v>104</v>
      </c>
    </row>
    <row r="252" spans="2:4" ht="56" x14ac:dyDescent="0.2">
      <c r="B252" s="168"/>
      <c r="C252" s="158" t="s">
        <v>2709</v>
      </c>
      <c r="D252" s="175"/>
    </row>
    <row r="253" spans="2:4" x14ac:dyDescent="0.2">
      <c r="B253" s="168"/>
      <c r="C253" s="158" t="s">
        <v>2710</v>
      </c>
      <c r="D253" s="175"/>
    </row>
    <row r="254" spans="2:4" x14ac:dyDescent="0.2">
      <c r="B254" s="168"/>
      <c r="C254" s="169"/>
      <c r="D254" s="175"/>
    </row>
    <row r="255" spans="2:4" ht="16" thickBot="1" x14ac:dyDescent="0.25">
      <c r="B255" s="161" t="s">
        <v>1708</v>
      </c>
      <c r="C255" s="170"/>
      <c r="D255" s="185" t="s">
        <v>101</v>
      </c>
    </row>
    <row r="256" spans="2:4" ht="84" x14ac:dyDescent="0.2">
      <c r="B256" s="168"/>
      <c r="C256" s="158" t="s">
        <v>2712</v>
      </c>
      <c r="D256" s="175"/>
    </row>
    <row r="257" spans="2:4" x14ac:dyDescent="0.2">
      <c r="B257" s="168"/>
      <c r="C257" s="158" t="s">
        <v>2713</v>
      </c>
      <c r="D257" s="175"/>
    </row>
    <row r="258" spans="2:4" x14ac:dyDescent="0.2">
      <c r="B258" s="168"/>
      <c r="C258" s="169"/>
      <c r="D258" s="175"/>
    </row>
    <row r="259" spans="2:4" x14ac:dyDescent="0.2">
      <c r="B259" s="168"/>
      <c r="C259" s="169"/>
      <c r="D259" s="175"/>
    </row>
    <row r="260" spans="2:4" ht="20" x14ac:dyDescent="0.2">
      <c r="B260" s="189"/>
      <c r="C260" s="169"/>
      <c r="D260" s="190"/>
    </row>
    <row r="261" spans="2:4" ht="16" thickBot="1" x14ac:dyDescent="0.25">
      <c r="B261" s="161" t="s">
        <v>2711</v>
      </c>
      <c r="C261" s="170"/>
      <c r="D261" s="185" t="s">
        <v>104</v>
      </c>
    </row>
    <row r="262" spans="2:4" ht="16" thickBot="1" x14ac:dyDescent="0.25">
      <c r="B262" s="161" t="s">
        <v>2714</v>
      </c>
      <c r="C262" s="153"/>
      <c r="D262" s="185" t="s">
        <v>101</v>
      </c>
    </row>
    <row r="263" spans="2:4" ht="16" thickBot="1" x14ac:dyDescent="0.25">
      <c r="B263" s="161" t="s">
        <v>2715</v>
      </c>
      <c r="C263" s="155" t="s">
        <v>1723</v>
      </c>
      <c r="D263" s="185" t="s">
        <v>101</v>
      </c>
    </row>
    <row r="264" spans="2:4" ht="28" x14ac:dyDescent="0.2">
      <c r="B264" s="168"/>
      <c r="C264" s="158" t="s">
        <v>2717</v>
      </c>
      <c r="D264" s="175"/>
    </row>
    <row r="265" spans="2:4" ht="28" x14ac:dyDescent="0.2">
      <c r="B265" s="168"/>
      <c r="C265" s="158" t="s">
        <v>2718</v>
      </c>
      <c r="D265" s="175"/>
    </row>
    <row r="266" spans="2:4" ht="16" thickBot="1" x14ac:dyDescent="0.25">
      <c r="B266" s="161" t="s">
        <v>2716</v>
      </c>
      <c r="C266" s="170"/>
      <c r="D266" s="185" t="s">
        <v>104</v>
      </c>
    </row>
    <row r="267" spans="2:4" ht="84" x14ac:dyDescent="0.2">
      <c r="B267" s="168"/>
      <c r="C267" s="158" t="s">
        <v>2720</v>
      </c>
      <c r="D267" s="175"/>
    </row>
    <row r="268" spans="2:4" x14ac:dyDescent="0.2">
      <c r="B268" s="168"/>
      <c r="C268" s="158" t="s">
        <v>2721</v>
      </c>
      <c r="D268" s="175"/>
    </row>
    <row r="269" spans="2:4" x14ac:dyDescent="0.2">
      <c r="B269" s="168"/>
      <c r="C269" s="169"/>
      <c r="D269" s="175"/>
    </row>
    <row r="270" spans="2:4" x14ac:dyDescent="0.2">
      <c r="B270" s="168"/>
      <c r="C270" s="169"/>
      <c r="D270" s="175"/>
    </row>
    <row r="271" spans="2:4" x14ac:dyDescent="0.2">
      <c r="B271" s="168"/>
      <c r="C271" s="169"/>
      <c r="D271" s="175"/>
    </row>
    <row r="272" spans="2:4" ht="19" x14ac:dyDescent="0.2">
      <c r="B272" s="191"/>
      <c r="C272" s="169"/>
      <c r="D272" s="192"/>
    </row>
    <row r="273" spans="2:4" ht="16" thickBot="1" x14ac:dyDescent="0.25">
      <c r="B273" s="161" t="s">
        <v>2719</v>
      </c>
      <c r="C273" s="170"/>
      <c r="D273" s="185" t="s">
        <v>104</v>
      </c>
    </row>
    <row r="274" spans="2:4" ht="16" thickBot="1" x14ac:dyDescent="0.25">
      <c r="B274" s="161" t="s">
        <v>1717</v>
      </c>
      <c r="C274" s="155" t="s">
        <v>2722</v>
      </c>
      <c r="D274" s="185" t="s">
        <v>101</v>
      </c>
    </row>
    <row r="275" spans="2:4" ht="42" x14ac:dyDescent="0.2">
      <c r="B275" s="168"/>
      <c r="C275" s="158" t="s">
        <v>2724</v>
      </c>
      <c r="D275" s="175"/>
    </row>
    <row r="276" spans="2:4" ht="28" x14ac:dyDescent="0.2">
      <c r="B276" s="168"/>
      <c r="C276" s="158" t="s">
        <v>2725</v>
      </c>
      <c r="D276" s="175"/>
    </row>
    <row r="277" spans="2:4" ht="28" x14ac:dyDescent="0.2">
      <c r="B277" s="168"/>
      <c r="C277" s="158" t="s">
        <v>2726</v>
      </c>
      <c r="D277" s="175"/>
    </row>
    <row r="278" spans="2:4" x14ac:dyDescent="0.2">
      <c r="B278" s="168"/>
      <c r="C278" s="169"/>
      <c r="D278" s="175"/>
    </row>
    <row r="279" spans="2:4" ht="28" x14ac:dyDescent="0.2">
      <c r="B279" s="193" t="s">
        <v>2723</v>
      </c>
      <c r="C279" s="169"/>
      <c r="D279" s="190"/>
    </row>
    <row r="280" spans="2:4" ht="16" thickBot="1" x14ac:dyDescent="0.25">
      <c r="B280" s="194"/>
      <c r="C280" s="170"/>
      <c r="D280" s="185" t="s">
        <v>112</v>
      </c>
    </row>
    <row r="281" spans="2:4" ht="70" x14ac:dyDescent="0.2">
      <c r="B281" s="168"/>
      <c r="C281" s="158" t="s">
        <v>2728</v>
      </c>
      <c r="D281" s="175"/>
    </row>
    <row r="282" spans="2:4" x14ac:dyDescent="0.2">
      <c r="B282" s="168"/>
      <c r="C282" s="158" t="s">
        <v>2729</v>
      </c>
      <c r="D282" s="175"/>
    </row>
    <row r="283" spans="2:4" x14ac:dyDescent="0.2">
      <c r="B283" s="168"/>
      <c r="C283" s="158" t="s">
        <v>2730</v>
      </c>
      <c r="D283" s="175"/>
    </row>
    <row r="284" spans="2:4" x14ac:dyDescent="0.2">
      <c r="B284" s="168"/>
      <c r="C284" s="169"/>
      <c r="D284" s="175"/>
    </row>
    <row r="285" spans="2:4" ht="28" x14ac:dyDescent="0.2">
      <c r="B285" s="195" t="s">
        <v>2727</v>
      </c>
      <c r="C285" s="169"/>
      <c r="D285" s="190"/>
    </row>
    <row r="286" spans="2:4" ht="16" thickBot="1" x14ac:dyDescent="0.25">
      <c r="B286" s="194"/>
      <c r="C286" s="170"/>
      <c r="D286" s="185" t="s">
        <v>104</v>
      </c>
    </row>
    <row r="287" spans="2:4" ht="56" x14ac:dyDescent="0.2">
      <c r="B287" s="168"/>
      <c r="C287" s="158" t="s">
        <v>2731</v>
      </c>
      <c r="D287" s="175"/>
    </row>
    <row r="288" spans="2:4" ht="28" x14ac:dyDescent="0.2">
      <c r="B288" s="168"/>
      <c r="C288" s="158" t="s">
        <v>2732</v>
      </c>
      <c r="D288" s="175"/>
    </row>
    <row r="289" spans="2:4" x14ac:dyDescent="0.2">
      <c r="B289" s="168"/>
      <c r="C289" s="169"/>
      <c r="D289" s="175"/>
    </row>
    <row r="290" spans="2:4" ht="20" x14ac:dyDescent="0.2">
      <c r="B290" s="168"/>
      <c r="C290" s="169"/>
      <c r="D290" s="196"/>
    </row>
    <row r="291" spans="2:4" ht="16" thickBot="1" x14ac:dyDescent="0.25">
      <c r="B291" s="161" t="s">
        <v>1732</v>
      </c>
      <c r="C291" s="170"/>
      <c r="D291" s="185" t="s">
        <v>104</v>
      </c>
    </row>
    <row r="292" spans="2:4" ht="28" x14ac:dyDescent="0.2">
      <c r="B292" s="168"/>
      <c r="C292" s="158" t="s">
        <v>2733</v>
      </c>
      <c r="D292" s="175"/>
    </row>
    <row r="293" spans="2:4" x14ac:dyDescent="0.2">
      <c r="B293" s="197"/>
      <c r="C293" s="158" t="s">
        <v>2734</v>
      </c>
      <c r="D293" s="198" t="s">
        <v>104</v>
      </c>
    </row>
    <row r="294" spans="2:4" ht="16" thickBot="1" x14ac:dyDescent="0.25">
      <c r="B294" s="161" t="s">
        <v>1734</v>
      </c>
      <c r="C294" s="170"/>
      <c r="D294" s="170"/>
    </row>
    <row r="295" spans="2:4" ht="16" thickBot="1" x14ac:dyDescent="0.25">
      <c r="B295" s="161" t="s">
        <v>2735</v>
      </c>
      <c r="C295" s="199" t="s">
        <v>2736</v>
      </c>
      <c r="D295" s="185" t="s">
        <v>101</v>
      </c>
    </row>
    <row r="296" spans="2:4" ht="16" thickBot="1" x14ac:dyDescent="0.25">
      <c r="B296" s="161" t="s">
        <v>2737</v>
      </c>
      <c r="C296" s="155" t="s">
        <v>2738</v>
      </c>
      <c r="D296" s="185" t="s">
        <v>101</v>
      </c>
    </row>
    <row r="297" spans="2:4" ht="16" thickBot="1" x14ac:dyDescent="0.25">
      <c r="B297" s="162" t="s">
        <v>1770</v>
      </c>
      <c r="C297" s="153"/>
      <c r="D297" s="153"/>
    </row>
    <row r="298" spans="2:4" ht="16" thickBot="1" x14ac:dyDescent="0.25">
      <c r="B298" s="162" t="s">
        <v>1771</v>
      </c>
      <c r="C298" s="153"/>
      <c r="D298" s="153"/>
    </row>
    <row r="299" spans="2:4" ht="16" thickBot="1" x14ac:dyDescent="0.25">
      <c r="B299" s="161" t="s">
        <v>2739</v>
      </c>
      <c r="C299" s="200" t="s">
        <v>2740</v>
      </c>
      <c r="D299" s="185" t="s">
        <v>101</v>
      </c>
    </row>
    <row r="300" spans="2:4" ht="16" thickBot="1" x14ac:dyDescent="0.25">
      <c r="B300" s="161" t="s">
        <v>1774</v>
      </c>
      <c r="C300" s="201" t="s">
        <v>2741</v>
      </c>
      <c r="D300" s="185" t="s">
        <v>101</v>
      </c>
    </row>
    <row r="301" spans="2:4" ht="16" thickBot="1" x14ac:dyDescent="0.25">
      <c r="B301" s="166" t="s">
        <v>1776</v>
      </c>
      <c r="C301" s="201" t="s">
        <v>2742</v>
      </c>
      <c r="D301" s="185" t="s">
        <v>101</v>
      </c>
    </row>
    <row r="302" spans="2:4" ht="16" thickBot="1" x14ac:dyDescent="0.25">
      <c r="B302" s="161" t="s">
        <v>1865</v>
      </c>
      <c r="C302" s="160" t="s">
        <v>1866</v>
      </c>
      <c r="D302" s="185" t="s">
        <v>112</v>
      </c>
    </row>
    <row r="303" spans="2:4" ht="16" thickBot="1" x14ac:dyDescent="0.25">
      <c r="B303" s="161" t="s">
        <v>1869</v>
      </c>
      <c r="C303" s="160" t="s">
        <v>1870</v>
      </c>
      <c r="D303" s="185" t="s">
        <v>104</v>
      </c>
    </row>
    <row r="304" spans="2:4" ht="16" thickBot="1" x14ac:dyDescent="0.25">
      <c r="B304" s="161" t="s">
        <v>1867</v>
      </c>
      <c r="C304" s="201" t="s">
        <v>1868</v>
      </c>
      <c r="D304" s="185" t="s">
        <v>101</v>
      </c>
    </row>
    <row r="305" spans="2:4" ht="16" thickBot="1" x14ac:dyDescent="0.25">
      <c r="B305" s="162" t="s">
        <v>2743</v>
      </c>
      <c r="C305" s="153"/>
      <c r="D305" s="153"/>
    </row>
    <row r="306" spans="2:4" ht="16" thickBot="1" x14ac:dyDescent="0.25">
      <c r="B306" s="162" t="s">
        <v>1871</v>
      </c>
      <c r="C306" s="153"/>
      <c r="D306" s="153"/>
    </row>
    <row r="307" spans="2:4" ht="16" thickBot="1" x14ac:dyDescent="0.25">
      <c r="B307" s="162" t="s">
        <v>1878</v>
      </c>
      <c r="C307" s="153"/>
      <c r="D307" s="153"/>
    </row>
    <row r="308" spans="2:4" ht="16" thickBot="1" x14ac:dyDescent="0.25">
      <c r="B308" s="161" t="s">
        <v>1879</v>
      </c>
      <c r="C308" s="160" t="s">
        <v>1880</v>
      </c>
      <c r="D308" s="185" t="s">
        <v>112</v>
      </c>
    </row>
    <row r="309" spans="2:4" ht="16" thickBot="1" x14ac:dyDescent="0.25">
      <c r="B309" s="161" t="s">
        <v>1889</v>
      </c>
      <c r="C309" s="201" t="s">
        <v>1890</v>
      </c>
      <c r="D309" s="185" t="s">
        <v>104</v>
      </c>
    </row>
    <row r="310" spans="2:4" ht="16" thickBot="1" x14ac:dyDescent="0.25">
      <c r="B310" s="161" t="s">
        <v>1881</v>
      </c>
      <c r="C310" s="202" t="s">
        <v>1882</v>
      </c>
      <c r="D310" s="185" t="s">
        <v>112</v>
      </c>
    </row>
    <row r="311" spans="2:4" ht="16" thickBot="1" x14ac:dyDescent="0.25">
      <c r="B311" s="161" t="s">
        <v>1883</v>
      </c>
      <c r="C311" s="202" t="s">
        <v>1884</v>
      </c>
      <c r="D311" s="185" t="s">
        <v>112</v>
      </c>
    </row>
    <row r="312" spans="2:4" ht="16" thickBot="1" x14ac:dyDescent="0.25">
      <c r="B312" s="161" t="s">
        <v>1885</v>
      </c>
      <c r="C312" s="201" t="s">
        <v>1886</v>
      </c>
      <c r="D312" s="185" t="s">
        <v>112</v>
      </c>
    </row>
    <row r="313" spans="2:4" ht="16" thickBot="1" x14ac:dyDescent="0.25">
      <c r="B313" s="161" t="s">
        <v>1891</v>
      </c>
      <c r="C313" s="202" t="s">
        <v>1892</v>
      </c>
      <c r="D313" s="185" t="s">
        <v>104</v>
      </c>
    </row>
    <row r="314" spans="2:4" ht="16" thickBot="1" x14ac:dyDescent="0.25">
      <c r="B314" s="161" t="s">
        <v>1887</v>
      </c>
      <c r="C314" s="202" t="s">
        <v>1888</v>
      </c>
      <c r="D314" s="185" t="s">
        <v>112</v>
      </c>
    </row>
    <row r="315" spans="2:4" ht="16" thickBot="1" x14ac:dyDescent="0.25">
      <c r="B315" s="161" t="s">
        <v>1893</v>
      </c>
      <c r="C315" s="201" t="s">
        <v>1894</v>
      </c>
      <c r="D315" s="185" t="s">
        <v>104</v>
      </c>
    </row>
    <row r="316" spans="2:4" ht="16" thickBot="1" x14ac:dyDescent="0.25">
      <c r="B316" s="161" t="s">
        <v>1895</v>
      </c>
      <c r="C316" s="202" t="s">
        <v>1896</v>
      </c>
      <c r="D316" s="185" t="s">
        <v>104</v>
      </c>
    </row>
    <row r="317" spans="2:4" ht="16" thickBot="1" x14ac:dyDescent="0.25">
      <c r="B317" s="161" t="s">
        <v>1897</v>
      </c>
      <c r="C317" s="201" t="s">
        <v>1898</v>
      </c>
      <c r="D317" s="185" t="s">
        <v>104</v>
      </c>
    </row>
    <row r="318" spans="2:4" ht="16" thickBot="1" x14ac:dyDescent="0.25">
      <c r="B318" s="161" t="s">
        <v>1900</v>
      </c>
      <c r="C318" s="201" t="s">
        <v>2744</v>
      </c>
      <c r="D318" s="185" t="s">
        <v>104</v>
      </c>
    </row>
    <row r="319" spans="2:4" ht="16" thickBot="1" x14ac:dyDescent="0.25">
      <c r="B319" s="161" t="s">
        <v>1903</v>
      </c>
      <c r="C319" s="160" t="s">
        <v>2745</v>
      </c>
      <c r="D319" s="185" t="s">
        <v>104</v>
      </c>
    </row>
    <row r="320" spans="2:4" ht="16" thickBot="1" x14ac:dyDescent="0.25">
      <c r="B320" s="162" t="s">
        <v>1978</v>
      </c>
      <c r="C320" s="153"/>
      <c r="D320" s="153"/>
    </row>
    <row r="321" spans="2:4" ht="16" thickBot="1" x14ac:dyDescent="0.25">
      <c r="B321" s="161" t="s">
        <v>1874</v>
      </c>
      <c r="C321" s="201" t="s">
        <v>2746</v>
      </c>
      <c r="D321" s="185" t="s">
        <v>112</v>
      </c>
    </row>
    <row r="322" spans="2:4" ht="16" thickBot="1" x14ac:dyDescent="0.25">
      <c r="B322" s="161" t="s">
        <v>1991</v>
      </c>
      <c r="C322" s="202" t="s">
        <v>1992</v>
      </c>
      <c r="D322" s="185" t="s">
        <v>104</v>
      </c>
    </row>
    <row r="323" spans="2:4" ht="16" thickBot="1" x14ac:dyDescent="0.25">
      <c r="B323" s="161" t="s">
        <v>1980</v>
      </c>
      <c r="C323" s="160" t="s">
        <v>2747</v>
      </c>
      <c r="D323" s="185" t="s">
        <v>112</v>
      </c>
    </row>
    <row r="324" spans="2:4" ht="16" thickBot="1" x14ac:dyDescent="0.25">
      <c r="B324" s="161" t="s">
        <v>1997</v>
      </c>
      <c r="C324" s="202" t="s">
        <v>1998</v>
      </c>
      <c r="D324" s="185" t="s">
        <v>101</v>
      </c>
    </row>
    <row r="325" spans="2:4" ht="16" thickBot="1" x14ac:dyDescent="0.25">
      <c r="B325" s="161" t="s">
        <v>1983</v>
      </c>
      <c r="C325" s="201" t="s">
        <v>1984</v>
      </c>
      <c r="D325" s="185" t="s">
        <v>112</v>
      </c>
    </row>
    <row r="326" spans="2:4" ht="16" thickBot="1" x14ac:dyDescent="0.25">
      <c r="B326" s="161" t="s">
        <v>2000</v>
      </c>
      <c r="C326" s="202" t="s">
        <v>2001</v>
      </c>
      <c r="D326" s="185" t="s">
        <v>101</v>
      </c>
    </row>
    <row r="327" spans="2:4" ht="16" thickBot="1" x14ac:dyDescent="0.25">
      <c r="B327" s="161" t="s">
        <v>1988</v>
      </c>
      <c r="C327" s="203" t="s">
        <v>1989</v>
      </c>
      <c r="D327" s="185" t="s">
        <v>104</v>
      </c>
    </row>
    <row r="328" spans="2:4" ht="16" thickBot="1" x14ac:dyDescent="0.25">
      <c r="B328" s="161" t="s">
        <v>1985</v>
      </c>
      <c r="C328" s="160" t="s">
        <v>1986</v>
      </c>
      <c r="D328" s="185" t="s">
        <v>112</v>
      </c>
    </row>
    <row r="329" spans="2:4" ht="16" thickBot="1" x14ac:dyDescent="0.25">
      <c r="B329" s="162" t="s">
        <v>2009</v>
      </c>
      <c r="C329" s="153"/>
      <c r="D329" s="153"/>
    </row>
    <row r="330" spans="2:4" x14ac:dyDescent="0.2">
      <c r="B330" s="163"/>
      <c r="C330" s="158" t="s">
        <v>2748</v>
      </c>
      <c r="D330" s="186"/>
    </row>
    <row r="331" spans="2:4" ht="16" thickBot="1" x14ac:dyDescent="0.25">
      <c r="B331" s="161" t="s">
        <v>2011</v>
      </c>
      <c r="C331" s="155" t="s">
        <v>2749</v>
      </c>
      <c r="D331" s="185" t="s">
        <v>112</v>
      </c>
    </row>
    <row r="332" spans="2:4" ht="16" thickBot="1" x14ac:dyDescent="0.25">
      <c r="B332" s="161" t="s">
        <v>2014</v>
      </c>
      <c r="C332" s="202" t="s">
        <v>2015</v>
      </c>
      <c r="D332" s="185" t="s">
        <v>112</v>
      </c>
    </row>
    <row r="333" spans="2:4" ht="16" thickBot="1" x14ac:dyDescent="0.25">
      <c r="B333" s="161" t="s">
        <v>2003</v>
      </c>
      <c r="C333" s="201" t="s">
        <v>2004</v>
      </c>
      <c r="D333" s="185" t="s">
        <v>104</v>
      </c>
    </row>
    <row r="334" spans="2:4" ht="16" thickBot="1" x14ac:dyDescent="0.25">
      <c r="B334" s="161" t="s">
        <v>2005</v>
      </c>
      <c r="C334" s="202" t="s">
        <v>2006</v>
      </c>
      <c r="D334" s="185" t="s">
        <v>104</v>
      </c>
    </row>
    <row r="335" spans="2:4" ht="16" thickBot="1" x14ac:dyDescent="0.25">
      <c r="B335" s="162" t="s">
        <v>2750</v>
      </c>
      <c r="C335" s="153"/>
      <c r="D335" s="153"/>
    </row>
    <row r="336" spans="2:4" ht="16" thickBot="1" x14ac:dyDescent="0.25">
      <c r="B336" s="161" t="s">
        <v>1876</v>
      </c>
      <c r="C336" s="160" t="s">
        <v>1877</v>
      </c>
      <c r="D336" s="185" t="s">
        <v>112</v>
      </c>
    </row>
    <row r="337" spans="2:4" ht="16" thickBot="1" x14ac:dyDescent="0.25">
      <c r="B337" s="161" t="s">
        <v>1912</v>
      </c>
      <c r="C337" s="202" t="s">
        <v>1913</v>
      </c>
      <c r="D337" s="185" t="s">
        <v>112</v>
      </c>
    </row>
    <row r="338" spans="2:4" ht="16" thickBot="1" x14ac:dyDescent="0.25">
      <c r="B338" s="161" t="s">
        <v>1915</v>
      </c>
      <c r="C338" s="160" t="s">
        <v>1916</v>
      </c>
      <c r="D338" s="185" t="s">
        <v>104</v>
      </c>
    </row>
    <row r="339" spans="2:4" ht="16" thickBot="1" x14ac:dyDescent="0.25">
      <c r="B339" s="161" t="s">
        <v>1921</v>
      </c>
      <c r="C339" s="202" t="s">
        <v>1922</v>
      </c>
      <c r="D339" s="185" t="s">
        <v>104</v>
      </c>
    </row>
    <row r="340" spans="2:4" ht="16" thickBot="1" x14ac:dyDescent="0.25">
      <c r="B340" s="161" t="s">
        <v>1924</v>
      </c>
      <c r="C340" s="202" t="s">
        <v>1925</v>
      </c>
      <c r="D340" s="185" t="s">
        <v>104</v>
      </c>
    </row>
    <row r="341" spans="2:4" ht="16" thickBot="1" x14ac:dyDescent="0.25">
      <c r="B341" s="161" t="s">
        <v>1927</v>
      </c>
      <c r="C341" s="202" t="s">
        <v>1928</v>
      </c>
      <c r="D341" s="185" t="s">
        <v>104</v>
      </c>
    </row>
    <row r="342" spans="2:4" ht="16" thickBot="1" x14ac:dyDescent="0.25">
      <c r="B342" s="161" t="s">
        <v>1930</v>
      </c>
      <c r="C342" s="202" t="s">
        <v>1931</v>
      </c>
      <c r="D342" s="185" t="s">
        <v>104</v>
      </c>
    </row>
    <row r="343" spans="2:4" ht="16" thickBot="1" x14ac:dyDescent="0.25">
      <c r="B343" s="161" t="s">
        <v>2751</v>
      </c>
      <c r="C343" s="202" t="s">
        <v>1934</v>
      </c>
      <c r="D343" s="185" t="s">
        <v>104</v>
      </c>
    </row>
    <row r="344" spans="2:4" ht="16" thickBot="1" x14ac:dyDescent="0.25">
      <c r="B344" s="161" t="s">
        <v>1936</v>
      </c>
      <c r="C344" s="202" t="s">
        <v>1937</v>
      </c>
      <c r="D344" s="185" t="s">
        <v>104</v>
      </c>
    </row>
    <row r="345" spans="2:4" ht="16" thickBot="1" x14ac:dyDescent="0.25">
      <c r="B345" s="161" t="s">
        <v>1953</v>
      </c>
      <c r="C345" s="160" t="s">
        <v>2752</v>
      </c>
      <c r="D345" s="185" t="s">
        <v>104</v>
      </c>
    </row>
    <row r="346" spans="2:4" ht="16" thickBot="1" x14ac:dyDescent="0.25">
      <c r="B346" s="161" t="s">
        <v>1939</v>
      </c>
      <c r="C346" s="160" t="s">
        <v>1940</v>
      </c>
      <c r="D346" s="185" t="s">
        <v>104</v>
      </c>
    </row>
    <row r="347" spans="2:4" ht="16" thickBot="1" x14ac:dyDescent="0.25">
      <c r="B347" s="161" t="s">
        <v>1942</v>
      </c>
      <c r="C347" s="201" t="s">
        <v>1943</v>
      </c>
      <c r="D347" s="185" t="s">
        <v>104</v>
      </c>
    </row>
    <row r="348" spans="2:4" ht="15" customHeight="1" x14ac:dyDescent="0.2">
      <c r="B348" s="163"/>
      <c r="C348" s="483" t="s">
        <v>1946</v>
      </c>
      <c r="D348" s="187"/>
    </row>
    <row r="349" spans="2:4" ht="16" thickBot="1" x14ac:dyDescent="0.25">
      <c r="B349" s="161" t="s">
        <v>1945</v>
      </c>
      <c r="C349" s="484"/>
      <c r="D349" s="185" t="s">
        <v>104</v>
      </c>
    </row>
    <row r="350" spans="2:4" ht="16" thickBot="1" x14ac:dyDescent="0.25">
      <c r="B350" s="161" t="s">
        <v>1948</v>
      </c>
      <c r="C350" s="201" t="s">
        <v>1949</v>
      </c>
      <c r="D350" s="185" t="s">
        <v>104</v>
      </c>
    </row>
    <row r="351" spans="2:4" ht="16" thickBot="1" x14ac:dyDescent="0.25">
      <c r="B351" s="161" t="s">
        <v>1951</v>
      </c>
      <c r="C351" s="202" t="s">
        <v>1928</v>
      </c>
      <c r="D351" s="185" t="s">
        <v>104</v>
      </c>
    </row>
    <row r="352" spans="2:4" ht="16" thickBot="1" x14ac:dyDescent="0.25">
      <c r="B352" s="161" t="s">
        <v>1918</v>
      </c>
      <c r="C352" s="199" t="s">
        <v>1919</v>
      </c>
      <c r="D352" s="185" t="s">
        <v>104</v>
      </c>
    </row>
    <row r="353" spans="2:4" x14ac:dyDescent="0.2">
      <c r="B353" s="163"/>
      <c r="C353" s="158" t="s">
        <v>2753</v>
      </c>
      <c r="D353" s="186"/>
    </row>
    <row r="354" spans="2:4" ht="16" thickBot="1" x14ac:dyDescent="0.25">
      <c r="B354" s="161" t="s">
        <v>1959</v>
      </c>
      <c r="C354" s="155" t="s">
        <v>2754</v>
      </c>
      <c r="D354" s="185" t="s">
        <v>101</v>
      </c>
    </row>
    <row r="355" spans="2:4" ht="16" thickBot="1" x14ac:dyDescent="0.25">
      <c r="B355" s="161" t="s">
        <v>1956</v>
      </c>
      <c r="C355" s="201" t="s">
        <v>1957</v>
      </c>
      <c r="D355" s="185" t="s">
        <v>101</v>
      </c>
    </row>
    <row r="356" spans="2:4" x14ac:dyDescent="0.2">
      <c r="B356" s="163"/>
      <c r="C356" s="158" t="s">
        <v>2755</v>
      </c>
      <c r="D356" s="186"/>
    </row>
    <row r="357" spans="2:4" ht="16" thickBot="1" x14ac:dyDescent="0.25">
      <c r="B357" s="161" t="s">
        <v>1962</v>
      </c>
      <c r="C357" s="155" t="s">
        <v>2756</v>
      </c>
      <c r="D357" s="185" t="s">
        <v>101</v>
      </c>
    </row>
    <row r="358" spans="2:4" ht="16" thickBot="1" x14ac:dyDescent="0.25">
      <c r="B358" s="161" t="s">
        <v>1965</v>
      </c>
      <c r="C358" s="202" t="s">
        <v>1928</v>
      </c>
      <c r="D358" s="185" t="s">
        <v>101</v>
      </c>
    </row>
    <row r="359" spans="2:4" ht="16" thickBot="1" x14ac:dyDescent="0.25">
      <c r="B359" s="161" t="s">
        <v>1973</v>
      </c>
      <c r="C359" s="202" t="s">
        <v>1974</v>
      </c>
      <c r="D359" s="185" t="s">
        <v>101</v>
      </c>
    </row>
    <row r="360" spans="2:4" ht="16" thickBot="1" x14ac:dyDescent="0.25">
      <c r="B360" s="162" t="s">
        <v>1863</v>
      </c>
      <c r="C360" s="153"/>
      <c r="D360" s="153"/>
    </row>
    <row r="361" spans="2:4" ht="16" thickBot="1" x14ac:dyDescent="0.25">
      <c r="B361" s="162" t="s">
        <v>1864</v>
      </c>
      <c r="C361" s="153"/>
      <c r="D361" s="153"/>
    </row>
    <row r="362" spans="2:4" ht="16" thickBot="1" x14ac:dyDescent="0.25">
      <c r="B362" s="161" t="s">
        <v>1865</v>
      </c>
      <c r="C362" s="160" t="s">
        <v>1866</v>
      </c>
      <c r="D362" s="185" t="s">
        <v>112</v>
      </c>
    </row>
    <row r="363" spans="2:4" ht="16" thickBot="1" x14ac:dyDescent="0.25">
      <c r="B363" s="161" t="s">
        <v>1869</v>
      </c>
      <c r="C363" s="160" t="s">
        <v>1870</v>
      </c>
      <c r="D363" s="185" t="s">
        <v>104</v>
      </c>
    </row>
    <row r="364" spans="2:4" ht="16" thickBot="1" x14ac:dyDescent="0.25">
      <c r="B364" s="161" t="s">
        <v>1867</v>
      </c>
      <c r="C364" s="201" t="s">
        <v>1868</v>
      </c>
      <c r="D364" s="185" t="s">
        <v>101</v>
      </c>
    </row>
    <row r="365" spans="2:4" ht="16" thickBot="1" x14ac:dyDescent="0.25">
      <c r="B365" s="162" t="s">
        <v>2757</v>
      </c>
      <c r="C365" s="153"/>
      <c r="D365" s="153"/>
    </row>
    <row r="366" spans="2:4" ht="16" thickBot="1" x14ac:dyDescent="0.25">
      <c r="B366" s="162" t="s">
        <v>2117</v>
      </c>
      <c r="C366" s="153"/>
      <c r="D366" s="153"/>
    </row>
    <row r="367" spans="2:4" ht="16" thickBot="1" x14ac:dyDescent="0.25">
      <c r="B367" s="162" t="s">
        <v>2118</v>
      </c>
      <c r="C367" s="153"/>
      <c r="D367" s="153"/>
    </row>
    <row r="368" spans="2:4" ht="15" customHeight="1" x14ac:dyDescent="0.2">
      <c r="B368" s="163"/>
      <c r="C368" s="499" t="s">
        <v>2758</v>
      </c>
      <c r="D368" s="187"/>
    </row>
    <row r="369" spans="2:4" ht="16" thickBot="1" x14ac:dyDescent="0.25">
      <c r="B369" s="161" t="s">
        <v>2119</v>
      </c>
      <c r="C369" s="500"/>
      <c r="D369" s="185" t="s">
        <v>104</v>
      </c>
    </row>
    <row r="370" spans="2:4" ht="16" thickBot="1" x14ac:dyDescent="0.25">
      <c r="B370" s="162" t="s">
        <v>2121</v>
      </c>
      <c r="C370" s="153"/>
      <c r="D370" s="153"/>
    </row>
    <row r="371" spans="2:4" ht="28" x14ac:dyDescent="0.2">
      <c r="B371" s="168"/>
      <c r="C371" s="158" t="s">
        <v>2759</v>
      </c>
      <c r="D371" s="175"/>
    </row>
    <row r="372" spans="2:4" ht="28" x14ac:dyDescent="0.2">
      <c r="B372" s="168"/>
      <c r="C372" s="158" t="s">
        <v>2760</v>
      </c>
      <c r="D372" s="175"/>
    </row>
    <row r="373" spans="2:4" ht="16" thickBot="1" x14ac:dyDescent="0.25">
      <c r="B373" s="161" t="s">
        <v>2124</v>
      </c>
      <c r="C373" s="170"/>
      <c r="D373" s="185" t="s">
        <v>112</v>
      </c>
    </row>
    <row r="374" spans="2:4" ht="28" x14ac:dyDescent="0.2">
      <c r="B374" s="168"/>
      <c r="C374" s="158" t="s">
        <v>2761</v>
      </c>
      <c r="D374" s="175"/>
    </row>
    <row r="375" spans="2:4" x14ac:dyDescent="0.2">
      <c r="B375" s="197"/>
      <c r="C375" s="158" t="s">
        <v>2762</v>
      </c>
      <c r="D375" s="198" t="s">
        <v>112</v>
      </c>
    </row>
    <row r="376" spans="2:4" ht="16" thickBot="1" x14ac:dyDescent="0.25">
      <c r="B376" s="161" t="s">
        <v>2122</v>
      </c>
      <c r="C376" s="170"/>
      <c r="D376" s="170"/>
    </row>
    <row r="377" spans="2:4" ht="16" thickBot="1" x14ac:dyDescent="0.25">
      <c r="B377" s="162" t="s">
        <v>2763</v>
      </c>
      <c r="C377" s="153"/>
      <c r="D377" s="153"/>
    </row>
    <row r="378" spans="2:4" ht="16" thickBot="1" x14ac:dyDescent="0.25">
      <c r="B378" s="162" t="s">
        <v>2764</v>
      </c>
      <c r="C378" s="153"/>
      <c r="D378" s="153"/>
    </row>
    <row r="379" spans="2:4" ht="16" thickBot="1" x14ac:dyDescent="0.25">
      <c r="B379" s="161" t="s">
        <v>2073</v>
      </c>
      <c r="C379" s="200" t="s">
        <v>2765</v>
      </c>
      <c r="D379" s="185" t="s">
        <v>104</v>
      </c>
    </row>
    <row r="380" spans="2:4" ht="16" thickBot="1" x14ac:dyDescent="0.25">
      <c r="B380" s="162" t="s">
        <v>2766</v>
      </c>
      <c r="C380" s="153"/>
      <c r="D380" s="153"/>
    </row>
    <row r="381" spans="2:4" ht="16" thickBot="1" x14ac:dyDescent="0.25">
      <c r="B381" s="162" t="s">
        <v>2079</v>
      </c>
      <c r="C381" s="153"/>
      <c r="D381" s="153"/>
    </row>
    <row r="382" spans="2:4" x14ac:dyDescent="0.2">
      <c r="B382" s="163"/>
      <c r="C382" s="158" t="s">
        <v>2768</v>
      </c>
      <c r="D382" s="186"/>
    </row>
    <row r="383" spans="2:4" ht="16" thickBot="1" x14ac:dyDescent="0.25">
      <c r="B383" s="161" t="s">
        <v>2767</v>
      </c>
      <c r="C383" s="155" t="s">
        <v>2769</v>
      </c>
      <c r="D383" s="185" t="s">
        <v>104</v>
      </c>
    </row>
    <row r="384" spans="2:4" ht="16" thickBot="1" x14ac:dyDescent="0.25">
      <c r="B384" s="161" t="s">
        <v>2770</v>
      </c>
      <c r="C384" s="199" t="s">
        <v>2771</v>
      </c>
      <c r="D384" s="185" t="s">
        <v>101</v>
      </c>
    </row>
    <row r="385" spans="2:4" ht="16" thickBot="1" x14ac:dyDescent="0.25">
      <c r="B385" s="162" t="s">
        <v>2082</v>
      </c>
      <c r="C385" s="153"/>
      <c r="D385" s="153"/>
    </row>
    <row r="386" spans="2:4" x14ac:dyDescent="0.2">
      <c r="B386" s="163"/>
      <c r="C386" s="158" t="s">
        <v>2772</v>
      </c>
      <c r="D386" s="186"/>
    </row>
    <row r="387" spans="2:4" ht="16" thickBot="1" x14ac:dyDescent="0.25">
      <c r="B387" s="161" t="s">
        <v>2083</v>
      </c>
      <c r="C387" s="155" t="s">
        <v>2773</v>
      </c>
      <c r="D387" s="185" t="s">
        <v>112</v>
      </c>
    </row>
    <row r="388" spans="2:4" x14ac:dyDescent="0.2">
      <c r="B388" s="163"/>
      <c r="C388" s="158" t="s">
        <v>2775</v>
      </c>
      <c r="D388" s="186"/>
    </row>
    <row r="389" spans="2:4" ht="16" thickBot="1" x14ac:dyDescent="0.25">
      <c r="B389" s="161" t="s">
        <v>2774</v>
      </c>
      <c r="C389" s="155" t="s">
        <v>2776</v>
      </c>
      <c r="D389" s="185" t="s">
        <v>104</v>
      </c>
    </row>
    <row r="390" spans="2:4" ht="28" x14ac:dyDescent="0.2">
      <c r="B390" s="168"/>
      <c r="C390" s="158" t="s">
        <v>2777</v>
      </c>
      <c r="D390" s="175"/>
    </row>
    <row r="391" spans="2:4" x14ac:dyDescent="0.2">
      <c r="B391" s="197"/>
      <c r="C391" s="158" t="s">
        <v>2778</v>
      </c>
      <c r="D391" s="204"/>
    </row>
    <row r="392" spans="2:4" ht="16" thickBot="1" x14ac:dyDescent="0.25">
      <c r="B392" s="161" t="s">
        <v>2087</v>
      </c>
      <c r="C392" s="170"/>
      <c r="D392" s="185" t="s">
        <v>104</v>
      </c>
    </row>
    <row r="393" spans="2:4" ht="16" thickBot="1" x14ac:dyDescent="0.25">
      <c r="B393" s="161" t="s">
        <v>2085</v>
      </c>
      <c r="C393" s="201" t="s">
        <v>2779</v>
      </c>
      <c r="D393" s="185" t="s">
        <v>112</v>
      </c>
    </row>
    <row r="394" spans="2:4" ht="15" customHeight="1" x14ac:dyDescent="0.2">
      <c r="B394" s="163"/>
      <c r="C394" s="493" t="s">
        <v>2780</v>
      </c>
      <c r="D394" s="187"/>
    </row>
    <row r="395" spans="2:4" ht="16" thickBot="1" x14ac:dyDescent="0.25">
      <c r="B395" s="161" t="s">
        <v>2089</v>
      </c>
      <c r="C395" s="494"/>
      <c r="D395" s="185" t="s">
        <v>104</v>
      </c>
    </row>
    <row r="396" spans="2:4" ht="16" thickBot="1" x14ac:dyDescent="0.25">
      <c r="B396" s="162" t="s">
        <v>2091</v>
      </c>
      <c r="C396" s="153"/>
      <c r="D396" s="153"/>
    </row>
    <row r="397" spans="2:4" ht="42" x14ac:dyDescent="0.2">
      <c r="B397" s="168"/>
      <c r="C397" s="158" t="s">
        <v>2781</v>
      </c>
      <c r="D397" s="175"/>
    </row>
    <row r="398" spans="2:4" ht="28" x14ac:dyDescent="0.2">
      <c r="B398" s="168"/>
      <c r="C398" s="158" t="s">
        <v>2782</v>
      </c>
      <c r="D398" s="175"/>
    </row>
    <row r="399" spans="2:4" x14ac:dyDescent="0.2">
      <c r="B399" s="168"/>
      <c r="C399" s="169"/>
      <c r="D399" s="175"/>
    </row>
    <row r="400" spans="2:4" ht="16" thickBot="1" x14ac:dyDescent="0.25">
      <c r="B400" s="161" t="s">
        <v>2092</v>
      </c>
      <c r="C400" s="170"/>
      <c r="D400" s="185" t="s">
        <v>112</v>
      </c>
    </row>
    <row r="401" spans="2:4" ht="16" thickBot="1" x14ac:dyDescent="0.25">
      <c r="B401" s="162" t="s">
        <v>2094</v>
      </c>
      <c r="C401" s="153"/>
      <c r="D401" s="153"/>
    </row>
    <row r="402" spans="2:4" ht="16" thickBot="1" x14ac:dyDescent="0.25">
      <c r="B402" s="161" t="s">
        <v>2098</v>
      </c>
      <c r="C402" s="155" t="s">
        <v>2099</v>
      </c>
      <c r="D402" s="185" t="s">
        <v>101</v>
      </c>
    </row>
    <row r="403" spans="2:4" ht="16" thickBot="1" x14ac:dyDescent="0.25">
      <c r="B403" s="161" t="s">
        <v>2783</v>
      </c>
      <c r="C403" s="155" t="s">
        <v>2096</v>
      </c>
      <c r="D403" s="185" t="s">
        <v>101</v>
      </c>
    </row>
    <row r="404" spans="2:4" ht="16" thickBot="1" x14ac:dyDescent="0.25">
      <c r="B404" s="162" t="s">
        <v>2100</v>
      </c>
      <c r="C404" s="153"/>
      <c r="D404" s="153"/>
    </row>
    <row r="405" spans="2:4" ht="16" thickBot="1" x14ac:dyDescent="0.25">
      <c r="B405" s="161" t="s">
        <v>2101</v>
      </c>
      <c r="C405" s="202" t="s">
        <v>2784</v>
      </c>
      <c r="D405" s="185" t="s">
        <v>101</v>
      </c>
    </row>
    <row r="406" spans="2:4" ht="29" thickBot="1" x14ac:dyDescent="0.25">
      <c r="B406" s="161" t="s">
        <v>2103</v>
      </c>
      <c r="C406" s="155" t="s">
        <v>2785</v>
      </c>
      <c r="D406" s="185" t="s">
        <v>101</v>
      </c>
    </row>
    <row r="407" spans="2:4" ht="16" thickBot="1" x14ac:dyDescent="0.25">
      <c r="B407" s="162" t="s">
        <v>2786</v>
      </c>
      <c r="C407" s="153"/>
      <c r="D407" s="153"/>
    </row>
    <row r="408" spans="2:4" ht="15" customHeight="1" x14ac:dyDescent="0.2">
      <c r="B408" s="163"/>
      <c r="C408" s="485" t="s">
        <v>2787</v>
      </c>
      <c r="D408" s="187"/>
    </row>
    <row r="409" spans="2:4" ht="16" thickBot="1" x14ac:dyDescent="0.25">
      <c r="B409" s="161" t="s">
        <v>2112</v>
      </c>
      <c r="C409" s="486"/>
      <c r="D409" s="185" t="s">
        <v>101</v>
      </c>
    </row>
    <row r="410" spans="2:4" ht="16" thickBot="1" x14ac:dyDescent="0.25">
      <c r="B410" s="161" t="s">
        <v>2788</v>
      </c>
      <c r="C410" s="155" t="s">
        <v>2107</v>
      </c>
      <c r="D410" s="185" t="s">
        <v>112</v>
      </c>
    </row>
    <row r="411" spans="2:4" ht="16" thickBot="1" x14ac:dyDescent="0.25">
      <c r="B411" s="161" t="s">
        <v>2789</v>
      </c>
      <c r="C411" s="155" t="s">
        <v>2107</v>
      </c>
      <c r="D411" s="185" t="s">
        <v>104</v>
      </c>
    </row>
    <row r="412" spans="2:4" ht="16" thickBot="1" x14ac:dyDescent="0.25">
      <c r="B412" s="161" t="s">
        <v>2108</v>
      </c>
      <c r="C412" s="155" t="s">
        <v>2790</v>
      </c>
      <c r="D412" s="185" t="s">
        <v>104</v>
      </c>
    </row>
    <row r="413" spans="2:4" x14ac:dyDescent="0.2">
      <c r="B413" s="163"/>
      <c r="C413" s="158" t="s">
        <v>2792</v>
      </c>
      <c r="D413" s="186"/>
    </row>
    <row r="414" spans="2:4" ht="16" thickBot="1" x14ac:dyDescent="0.25">
      <c r="B414" s="161" t="s">
        <v>2791</v>
      </c>
      <c r="C414" s="155" t="s">
        <v>2793</v>
      </c>
      <c r="D414" s="185" t="s">
        <v>112</v>
      </c>
    </row>
    <row r="415" spans="2:4" ht="15" customHeight="1" x14ac:dyDescent="0.2">
      <c r="B415" s="163"/>
      <c r="C415" s="485" t="s">
        <v>2795</v>
      </c>
      <c r="D415" s="187"/>
    </row>
    <row r="416" spans="2:4" ht="16" thickBot="1" x14ac:dyDescent="0.25">
      <c r="B416" s="161" t="s">
        <v>2794</v>
      </c>
      <c r="C416" s="486"/>
      <c r="D416" s="185" t="s">
        <v>104</v>
      </c>
    </row>
    <row r="417" spans="2:4" ht="16" thickBot="1" x14ac:dyDescent="0.25">
      <c r="B417" s="162" t="s">
        <v>2796</v>
      </c>
      <c r="C417" s="153"/>
      <c r="D417" s="153"/>
    </row>
    <row r="418" spans="2:4" ht="16" thickBot="1" x14ac:dyDescent="0.25">
      <c r="B418" s="161" t="s">
        <v>2797</v>
      </c>
      <c r="C418" s="155" t="s">
        <v>2798</v>
      </c>
      <c r="D418" s="185" t="s">
        <v>112</v>
      </c>
    </row>
    <row r="419" spans="2:4" x14ac:dyDescent="0.2">
      <c r="B419" s="193" t="s">
        <v>2799</v>
      </c>
      <c r="C419" s="158" t="s">
        <v>2801</v>
      </c>
      <c r="D419" s="186"/>
    </row>
    <row r="420" spans="2:4" ht="16" thickBot="1" x14ac:dyDescent="0.25">
      <c r="B420" s="161" t="s">
        <v>2800</v>
      </c>
      <c r="C420" s="155" t="s">
        <v>2802</v>
      </c>
      <c r="D420" s="185" t="s">
        <v>104</v>
      </c>
    </row>
    <row r="421" spans="2:4" x14ac:dyDescent="0.2">
      <c r="B421" s="487" t="s">
        <v>2803</v>
      </c>
      <c r="C421" s="489"/>
      <c r="D421" s="187"/>
    </row>
    <row r="422" spans="2:4" ht="16" thickBot="1" x14ac:dyDescent="0.25">
      <c r="B422" s="488"/>
      <c r="C422" s="490"/>
      <c r="D422" s="185" t="s">
        <v>101</v>
      </c>
    </row>
    <row r="423" spans="2:4" ht="16" thickBot="1" x14ac:dyDescent="0.25">
      <c r="B423" s="162" t="s">
        <v>2804</v>
      </c>
      <c r="C423" s="153"/>
      <c r="D423" s="153"/>
    </row>
    <row r="424" spans="2:4" ht="16" thickBot="1" x14ac:dyDescent="0.25">
      <c r="B424" s="162" t="s">
        <v>2127</v>
      </c>
      <c r="C424" s="153"/>
      <c r="D424" s="153"/>
    </row>
    <row r="425" spans="2:4" ht="16" thickBot="1" x14ac:dyDescent="0.25">
      <c r="B425" s="162" t="s">
        <v>2128</v>
      </c>
      <c r="C425" s="153"/>
      <c r="D425" s="153"/>
    </row>
    <row r="426" spans="2:4" ht="16" thickBot="1" x14ac:dyDescent="0.25">
      <c r="B426" s="161" t="s">
        <v>2131</v>
      </c>
      <c r="C426" s="155" t="s">
        <v>2132</v>
      </c>
      <c r="D426" s="185" t="s">
        <v>104</v>
      </c>
    </row>
    <row r="427" spans="2:4" ht="16" thickBot="1" x14ac:dyDescent="0.25">
      <c r="B427" s="161" t="s">
        <v>2805</v>
      </c>
      <c r="C427" s="155" t="s">
        <v>2806</v>
      </c>
      <c r="D427" s="185" t="s">
        <v>104</v>
      </c>
    </row>
    <row r="428" spans="2:4" ht="16" thickBot="1" x14ac:dyDescent="0.25">
      <c r="B428" s="161" t="s">
        <v>2807</v>
      </c>
      <c r="C428" s="155" t="s">
        <v>2808</v>
      </c>
      <c r="D428" s="185" t="s">
        <v>112</v>
      </c>
    </row>
    <row r="429" spans="2:4" ht="16" thickBot="1" x14ac:dyDescent="0.25">
      <c r="B429" s="161" t="s">
        <v>2133</v>
      </c>
      <c r="C429" s="155" t="s">
        <v>2134</v>
      </c>
      <c r="D429" s="185" t="s">
        <v>101</v>
      </c>
    </row>
    <row r="430" spans="2:4" ht="16" thickBot="1" x14ac:dyDescent="0.25">
      <c r="B430" s="162" t="s">
        <v>2175</v>
      </c>
      <c r="C430" s="153"/>
      <c r="D430" s="153"/>
    </row>
    <row r="431" spans="2:4" ht="16" thickBot="1" x14ac:dyDescent="0.25">
      <c r="B431" s="162" t="s">
        <v>2176</v>
      </c>
      <c r="C431" s="153"/>
      <c r="D431" s="153"/>
    </row>
    <row r="432" spans="2:4" ht="16" thickBot="1" x14ac:dyDescent="0.25">
      <c r="B432" s="161" t="s">
        <v>2177</v>
      </c>
      <c r="C432" s="155" t="s">
        <v>2178</v>
      </c>
      <c r="D432" s="185" t="s">
        <v>104</v>
      </c>
    </row>
    <row r="433" spans="2:4" ht="16" thickBot="1" x14ac:dyDescent="0.25">
      <c r="B433" s="162" t="s">
        <v>2809</v>
      </c>
      <c r="C433" s="153"/>
      <c r="D433" s="153"/>
    </row>
    <row r="434" spans="2:4" ht="16" thickBot="1" x14ac:dyDescent="0.25">
      <c r="B434" s="162" t="s">
        <v>2810</v>
      </c>
      <c r="C434" s="153"/>
      <c r="D434" s="153"/>
    </row>
    <row r="435" spans="2:4" ht="15" customHeight="1" x14ac:dyDescent="0.2">
      <c r="B435" s="163"/>
      <c r="C435" s="483" t="s">
        <v>2812</v>
      </c>
      <c r="D435" s="187"/>
    </row>
    <row r="436" spans="2:4" ht="16" thickBot="1" x14ac:dyDescent="0.25">
      <c r="B436" s="161" t="s">
        <v>2811</v>
      </c>
      <c r="C436" s="484"/>
      <c r="D436" s="185" t="s">
        <v>112</v>
      </c>
    </row>
    <row r="437" spans="2:4" ht="16" thickBot="1" x14ac:dyDescent="0.25">
      <c r="B437" s="162" t="s">
        <v>2189</v>
      </c>
      <c r="C437" s="153"/>
      <c r="D437" s="153"/>
    </row>
    <row r="438" spans="2:4" ht="16" thickBot="1" x14ac:dyDescent="0.25">
      <c r="B438" s="162" t="s">
        <v>2184</v>
      </c>
      <c r="C438" s="153"/>
      <c r="D438" s="153"/>
    </row>
    <row r="439" spans="2:4" ht="16" thickBot="1" x14ac:dyDescent="0.25">
      <c r="B439" s="161" t="s">
        <v>2187</v>
      </c>
      <c r="C439" s="155" t="s">
        <v>2188</v>
      </c>
      <c r="D439" s="185" t="s">
        <v>101</v>
      </c>
    </row>
    <row r="440" spans="2:4" ht="16" thickBot="1" x14ac:dyDescent="0.25">
      <c r="B440" s="162" t="s">
        <v>2813</v>
      </c>
      <c r="C440" s="153"/>
      <c r="D440" s="153"/>
    </row>
    <row r="441" spans="2:4" ht="16" thickBot="1" x14ac:dyDescent="0.25">
      <c r="B441" s="162" t="s">
        <v>2194</v>
      </c>
      <c r="C441" s="153"/>
      <c r="D441" s="153"/>
    </row>
    <row r="442" spans="2:4" ht="16" thickBot="1" x14ac:dyDescent="0.25">
      <c r="B442" s="161" t="s">
        <v>2195</v>
      </c>
      <c r="C442" s="155" t="s">
        <v>2196</v>
      </c>
      <c r="D442" s="185" t="s">
        <v>104</v>
      </c>
    </row>
    <row r="443" spans="2:4" ht="16" thickBot="1" x14ac:dyDescent="0.25">
      <c r="B443" s="162" t="s">
        <v>2179</v>
      </c>
      <c r="C443" s="153"/>
      <c r="D443" s="153"/>
    </row>
    <row r="444" spans="2:4" ht="16" thickBot="1" x14ac:dyDescent="0.25">
      <c r="B444" s="162" t="s">
        <v>2180</v>
      </c>
      <c r="C444" s="153"/>
      <c r="D444" s="153"/>
    </row>
    <row r="445" spans="2:4" ht="16" thickBot="1" x14ac:dyDescent="0.25">
      <c r="B445" s="161" t="s">
        <v>2181</v>
      </c>
      <c r="C445" s="155" t="s">
        <v>2182</v>
      </c>
      <c r="D445" s="185" t="s">
        <v>101</v>
      </c>
    </row>
    <row r="446" spans="2:4" ht="16" thickBot="1" x14ac:dyDescent="0.25">
      <c r="B446" s="162" t="s">
        <v>2135</v>
      </c>
      <c r="C446" s="153"/>
      <c r="D446" s="153"/>
    </row>
    <row r="447" spans="2:4" ht="16" thickBot="1" x14ac:dyDescent="0.25">
      <c r="B447" s="162" t="s">
        <v>2814</v>
      </c>
      <c r="C447" s="153"/>
      <c r="D447" s="153"/>
    </row>
    <row r="448" spans="2:4" ht="16" thickBot="1" x14ac:dyDescent="0.25">
      <c r="B448" s="161" t="s">
        <v>2815</v>
      </c>
      <c r="C448" s="155" t="s">
        <v>2151</v>
      </c>
      <c r="D448" s="185" t="s">
        <v>101</v>
      </c>
    </row>
    <row r="449" spans="2:4" ht="16" thickBot="1" x14ac:dyDescent="0.25">
      <c r="B449" s="162" t="s">
        <v>2136</v>
      </c>
      <c r="C449" s="153"/>
      <c r="D449" s="153"/>
    </row>
    <row r="450" spans="2:4" ht="16" thickBot="1" x14ac:dyDescent="0.25">
      <c r="B450" s="161" t="s">
        <v>2143</v>
      </c>
      <c r="C450" s="155" t="s">
        <v>2144</v>
      </c>
      <c r="D450" s="185" t="s">
        <v>104</v>
      </c>
    </row>
    <row r="451" spans="2:4" ht="16" thickBot="1" x14ac:dyDescent="0.25">
      <c r="B451" s="161" t="s">
        <v>2145</v>
      </c>
      <c r="C451" s="155" t="s">
        <v>2146</v>
      </c>
      <c r="D451" s="185" t="s">
        <v>104</v>
      </c>
    </row>
    <row r="452" spans="2:4" ht="16" thickBot="1" x14ac:dyDescent="0.25">
      <c r="B452" s="161" t="s">
        <v>2139</v>
      </c>
      <c r="C452" s="155" t="s">
        <v>2140</v>
      </c>
      <c r="D452" s="185" t="s">
        <v>104</v>
      </c>
    </row>
    <row r="453" spans="2:4" ht="16" thickBot="1" x14ac:dyDescent="0.25">
      <c r="B453" s="161" t="s">
        <v>2137</v>
      </c>
      <c r="C453" s="155" t="s">
        <v>2138</v>
      </c>
      <c r="D453" s="185" t="s">
        <v>112</v>
      </c>
    </row>
    <row r="454" spans="2:4" ht="16" thickBot="1" x14ac:dyDescent="0.25">
      <c r="B454" s="161" t="s">
        <v>2141</v>
      </c>
      <c r="C454" s="155" t="s">
        <v>2142</v>
      </c>
      <c r="D454" s="185" t="s">
        <v>104</v>
      </c>
    </row>
    <row r="455" spans="2:4" ht="16" thickBot="1" x14ac:dyDescent="0.25">
      <c r="B455" s="162" t="s">
        <v>2279</v>
      </c>
      <c r="C455" s="153"/>
      <c r="D455" s="153"/>
    </row>
    <row r="456" spans="2:4" ht="16" thickBot="1" x14ac:dyDescent="0.25">
      <c r="B456" s="162" t="s">
        <v>2198</v>
      </c>
      <c r="C456" s="153"/>
      <c r="D456" s="153"/>
    </row>
    <row r="457" spans="2:4" ht="16" thickBot="1" x14ac:dyDescent="0.25">
      <c r="B457" s="161" t="s">
        <v>2816</v>
      </c>
      <c r="C457" s="155" t="s">
        <v>2200</v>
      </c>
      <c r="D457" s="185" t="s">
        <v>104</v>
      </c>
    </row>
    <row r="458" spans="2:4" ht="16" thickBot="1" x14ac:dyDescent="0.25">
      <c r="B458" s="161" t="s">
        <v>2817</v>
      </c>
      <c r="C458" s="155" t="s">
        <v>2202</v>
      </c>
      <c r="D458" s="185" t="s">
        <v>104</v>
      </c>
    </row>
    <row r="459" spans="2:4" ht="16" thickBot="1" x14ac:dyDescent="0.25">
      <c r="B459" s="162" t="s">
        <v>2152</v>
      </c>
      <c r="C459" s="153"/>
      <c r="D459" s="153"/>
    </row>
    <row r="460" spans="2:4" ht="16" thickBot="1" x14ac:dyDescent="0.25">
      <c r="B460" s="162" t="s">
        <v>2153</v>
      </c>
      <c r="C460" s="153"/>
      <c r="D460" s="153"/>
    </row>
    <row r="461" spans="2:4" ht="16" thickBot="1" x14ac:dyDescent="0.25">
      <c r="B461" s="161" t="s">
        <v>2818</v>
      </c>
      <c r="C461" s="155" t="s">
        <v>2819</v>
      </c>
      <c r="D461" s="185" t="s">
        <v>101</v>
      </c>
    </row>
    <row r="462" spans="2:4" ht="16" thickBot="1" x14ac:dyDescent="0.25">
      <c r="B462" s="161" t="s">
        <v>2166</v>
      </c>
      <c r="C462" s="155" t="s">
        <v>2167</v>
      </c>
      <c r="D462" s="185" t="s">
        <v>101</v>
      </c>
    </row>
    <row r="463" spans="2:4" ht="16" thickBot="1" x14ac:dyDescent="0.25">
      <c r="B463" s="161" t="s">
        <v>2162</v>
      </c>
      <c r="C463" s="155" t="s">
        <v>2163</v>
      </c>
      <c r="D463" s="185" t="s">
        <v>104</v>
      </c>
    </row>
    <row r="464" spans="2:4" ht="16" thickBot="1" x14ac:dyDescent="0.25">
      <c r="B464" s="161" t="s">
        <v>2160</v>
      </c>
      <c r="C464" s="155" t="s">
        <v>2161</v>
      </c>
      <c r="D464" s="185" t="s">
        <v>101</v>
      </c>
    </row>
    <row r="465" spans="2:4" ht="16" thickBot="1" x14ac:dyDescent="0.25">
      <c r="B465" s="161" t="s">
        <v>2154</v>
      </c>
      <c r="C465" s="155" t="s">
        <v>2820</v>
      </c>
      <c r="D465" s="185" t="s">
        <v>112</v>
      </c>
    </row>
    <row r="466" spans="2:4" ht="16" thickBot="1" x14ac:dyDescent="0.25">
      <c r="B466" s="161" t="s">
        <v>2156</v>
      </c>
      <c r="C466" s="155" t="s">
        <v>2157</v>
      </c>
      <c r="D466" s="185" t="s">
        <v>101</v>
      </c>
    </row>
    <row r="467" spans="2:4" ht="16" thickBot="1" x14ac:dyDescent="0.25">
      <c r="B467" s="161" t="s">
        <v>2158</v>
      </c>
      <c r="C467" s="155" t="s">
        <v>2159</v>
      </c>
      <c r="D467" s="185" t="s">
        <v>112</v>
      </c>
    </row>
    <row r="468" spans="2:4" ht="16" thickBot="1" x14ac:dyDescent="0.25">
      <c r="B468" s="162" t="s">
        <v>2168</v>
      </c>
      <c r="C468" s="153"/>
      <c r="D468" s="153"/>
    </row>
    <row r="469" spans="2:4" ht="16" thickBot="1" x14ac:dyDescent="0.25">
      <c r="B469" s="161" t="s">
        <v>2821</v>
      </c>
      <c r="C469" s="155" t="s">
        <v>2822</v>
      </c>
      <c r="D469" s="185" t="s">
        <v>101</v>
      </c>
    </row>
    <row r="470" spans="2:4" ht="16" thickBot="1" x14ac:dyDescent="0.25">
      <c r="B470" s="161" t="s">
        <v>2171</v>
      </c>
      <c r="C470" s="155" t="s">
        <v>2172</v>
      </c>
      <c r="D470" s="185" t="s">
        <v>101</v>
      </c>
    </row>
    <row r="471" spans="2:4" ht="16" thickBot="1" x14ac:dyDescent="0.25">
      <c r="B471" s="161" t="s">
        <v>2169</v>
      </c>
      <c r="C471" s="155" t="s">
        <v>2170</v>
      </c>
      <c r="D471" s="185" t="s">
        <v>104</v>
      </c>
    </row>
    <row r="472" spans="2:4" ht="16" thickBot="1" x14ac:dyDescent="0.25">
      <c r="B472" s="161" t="s">
        <v>2173</v>
      </c>
      <c r="C472" s="155" t="s">
        <v>2174</v>
      </c>
      <c r="D472" s="185" t="s">
        <v>112</v>
      </c>
    </row>
    <row r="473" spans="2:4" ht="16" thickBot="1" x14ac:dyDescent="0.25">
      <c r="B473" s="162" t="s">
        <v>2205</v>
      </c>
      <c r="C473" s="153"/>
      <c r="D473" s="153"/>
    </row>
    <row r="474" spans="2:4" ht="16" thickBot="1" x14ac:dyDescent="0.25">
      <c r="B474" s="162" t="s">
        <v>2206</v>
      </c>
      <c r="C474" s="153"/>
      <c r="D474" s="153"/>
    </row>
    <row r="475" spans="2:4" ht="16" thickBot="1" x14ac:dyDescent="0.25">
      <c r="B475" s="161" t="s">
        <v>2209</v>
      </c>
      <c r="C475" s="155" t="s">
        <v>2210</v>
      </c>
      <c r="D475" s="185" t="s">
        <v>104</v>
      </c>
    </row>
    <row r="476" spans="2:4" ht="16" thickBot="1" x14ac:dyDescent="0.25">
      <c r="B476" s="161" t="s">
        <v>2823</v>
      </c>
      <c r="C476" s="155" t="s">
        <v>2824</v>
      </c>
      <c r="D476" s="185" t="s">
        <v>101</v>
      </c>
    </row>
    <row r="477" spans="2:4" ht="16" thickBot="1" x14ac:dyDescent="0.25">
      <c r="B477" s="161" t="s">
        <v>2825</v>
      </c>
      <c r="C477" s="155" t="s">
        <v>2208</v>
      </c>
      <c r="D477" s="185" t="s">
        <v>112</v>
      </c>
    </row>
    <row r="478" spans="2:4" ht="16" thickBot="1" x14ac:dyDescent="0.25">
      <c r="B478" s="162" t="s">
        <v>2211</v>
      </c>
      <c r="C478" s="153"/>
      <c r="D478" s="153"/>
    </row>
    <row r="479" spans="2:4" ht="16" thickBot="1" x14ac:dyDescent="0.25">
      <c r="B479" s="162" t="s">
        <v>2212</v>
      </c>
      <c r="C479" s="153"/>
      <c r="D479" s="153"/>
    </row>
    <row r="480" spans="2:4" ht="16" thickBot="1" x14ac:dyDescent="0.25">
      <c r="B480" s="161" t="s">
        <v>2826</v>
      </c>
      <c r="C480" s="155" t="s">
        <v>2214</v>
      </c>
      <c r="D480" s="185" t="s">
        <v>104</v>
      </c>
    </row>
    <row r="481" spans="2:4" ht="16" thickBot="1" x14ac:dyDescent="0.25">
      <c r="B481" s="162" t="s">
        <v>2215</v>
      </c>
      <c r="C481" s="153"/>
      <c r="D481" s="153"/>
    </row>
    <row r="482" spans="2:4" ht="16" thickBot="1" x14ac:dyDescent="0.25">
      <c r="B482" s="162" t="s">
        <v>2216</v>
      </c>
      <c r="C482" s="153"/>
      <c r="D482" s="153"/>
    </row>
    <row r="483" spans="2:4" ht="16" thickBot="1" x14ac:dyDescent="0.25">
      <c r="B483" s="161" t="s">
        <v>2219</v>
      </c>
      <c r="C483" s="155" t="s">
        <v>2220</v>
      </c>
      <c r="D483" s="185" t="s">
        <v>104</v>
      </c>
    </row>
    <row r="484" spans="2:4" ht="16" thickBot="1" x14ac:dyDescent="0.25">
      <c r="B484" s="162" t="s">
        <v>2283</v>
      </c>
      <c r="C484" s="153"/>
      <c r="D484" s="153"/>
    </row>
    <row r="485" spans="2:4" ht="16" thickBot="1" x14ac:dyDescent="0.25">
      <c r="B485" s="162" t="s">
        <v>2284</v>
      </c>
      <c r="C485" s="153"/>
      <c r="D485" s="153"/>
    </row>
    <row r="486" spans="2:4" ht="16" thickBot="1" x14ac:dyDescent="0.25">
      <c r="B486" s="161" t="s">
        <v>2293</v>
      </c>
      <c r="C486" s="155" t="s">
        <v>2294</v>
      </c>
      <c r="D486" s="185" t="s">
        <v>104</v>
      </c>
    </row>
    <row r="487" spans="2:4" ht="16" thickBot="1" x14ac:dyDescent="0.25">
      <c r="B487" s="161" t="s">
        <v>2303</v>
      </c>
      <c r="C487" s="155" t="s">
        <v>2304</v>
      </c>
      <c r="D487" s="185" t="s">
        <v>101</v>
      </c>
    </row>
    <row r="488" spans="2:4" ht="16" thickBot="1" x14ac:dyDescent="0.25">
      <c r="B488" s="161" t="s">
        <v>2301</v>
      </c>
      <c r="C488" s="155" t="s">
        <v>2302</v>
      </c>
      <c r="D488" s="185" t="s">
        <v>101</v>
      </c>
    </row>
    <row r="489" spans="2:4" ht="16" thickBot="1" x14ac:dyDescent="0.25">
      <c r="B489" s="161" t="s">
        <v>2289</v>
      </c>
      <c r="C489" s="155" t="s">
        <v>2290</v>
      </c>
      <c r="D489" s="185" t="s">
        <v>112</v>
      </c>
    </row>
    <row r="490" spans="2:4" ht="16" thickBot="1" x14ac:dyDescent="0.25">
      <c r="B490" s="161" t="s">
        <v>2295</v>
      </c>
      <c r="C490" s="155" t="s">
        <v>2296</v>
      </c>
      <c r="D490" s="185" t="s">
        <v>101</v>
      </c>
    </row>
    <row r="491" spans="2:4" ht="16" thickBot="1" x14ac:dyDescent="0.25">
      <c r="B491" s="161" t="s">
        <v>2827</v>
      </c>
      <c r="C491" s="155" t="s">
        <v>2288</v>
      </c>
      <c r="D491" s="185" t="s">
        <v>101</v>
      </c>
    </row>
    <row r="492" spans="2:4" ht="16" thickBot="1" x14ac:dyDescent="0.25">
      <c r="B492" s="161" t="s">
        <v>2297</v>
      </c>
      <c r="C492" s="155" t="s">
        <v>2298</v>
      </c>
      <c r="D492" s="185" t="s">
        <v>101</v>
      </c>
    </row>
    <row r="493" spans="2:4" ht="16" thickBot="1" x14ac:dyDescent="0.25">
      <c r="B493" s="161" t="s">
        <v>2828</v>
      </c>
      <c r="C493" s="155" t="s">
        <v>2306</v>
      </c>
      <c r="D493" s="185" t="s">
        <v>112</v>
      </c>
    </row>
    <row r="494" spans="2:4" ht="16" thickBot="1" x14ac:dyDescent="0.25">
      <c r="B494" s="161" t="s">
        <v>2829</v>
      </c>
      <c r="C494" s="155" t="s">
        <v>2830</v>
      </c>
      <c r="D494" s="185" t="s">
        <v>101</v>
      </c>
    </row>
    <row r="495" spans="2:4" ht="16" thickBot="1" x14ac:dyDescent="0.25">
      <c r="B495" s="161" t="s">
        <v>2299</v>
      </c>
      <c r="C495" s="155" t="s">
        <v>2300</v>
      </c>
      <c r="D495" s="185" t="s">
        <v>101</v>
      </c>
    </row>
    <row r="496" spans="2:4" ht="16" thickBot="1" x14ac:dyDescent="0.25">
      <c r="B496" s="161" t="s">
        <v>2285</v>
      </c>
      <c r="C496" s="155" t="s">
        <v>2831</v>
      </c>
      <c r="D496" s="185" t="s">
        <v>112</v>
      </c>
    </row>
    <row r="497" spans="2:4" ht="16" thickBot="1" x14ac:dyDescent="0.25">
      <c r="B497" s="162" t="s">
        <v>2223</v>
      </c>
      <c r="C497" s="153"/>
      <c r="D497" s="153"/>
    </row>
    <row r="498" spans="2:4" ht="16" thickBot="1" x14ac:dyDescent="0.25">
      <c r="B498" s="162" t="s">
        <v>2224</v>
      </c>
      <c r="C498" s="153"/>
      <c r="D498" s="153"/>
    </row>
    <row r="499" spans="2:4" ht="16" thickBot="1" x14ac:dyDescent="0.25">
      <c r="B499" s="161" t="s">
        <v>2225</v>
      </c>
      <c r="C499" s="155" t="s">
        <v>2226</v>
      </c>
      <c r="D499" s="185" t="s">
        <v>101</v>
      </c>
    </row>
    <row r="500" spans="2:4" ht="16" thickBot="1" x14ac:dyDescent="0.25">
      <c r="B500" s="162" t="s">
        <v>2227</v>
      </c>
      <c r="C500" s="153"/>
      <c r="D500" s="153"/>
    </row>
    <row r="501" spans="2:4" ht="16" thickBot="1" x14ac:dyDescent="0.25">
      <c r="B501" s="162" t="s">
        <v>2228</v>
      </c>
      <c r="C501" s="153"/>
      <c r="D501" s="153"/>
    </row>
    <row r="502" spans="2:4" ht="16" thickBot="1" x14ac:dyDescent="0.25">
      <c r="B502" s="161" t="s">
        <v>2229</v>
      </c>
      <c r="C502" s="155" t="s">
        <v>2230</v>
      </c>
      <c r="D502" s="185" t="s">
        <v>101</v>
      </c>
    </row>
    <row r="503" spans="2:4" ht="16" thickBot="1" x14ac:dyDescent="0.25">
      <c r="B503" s="162" t="s">
        <v>2231</v>
      </c>
      <c r="C503" s="153"/>
      <c r="D503" s="153"/>
    </row>
    <row r="504" spans="2:4" ht="16" thickBot="1" x14ac:dyDescent="0.25">
      <c r="B504" s="162" t="s">
        <v>2832</v>
      </c>
      <c r="C504" s="153"/>
      <c r="D504" s="153"/>
    </row>
    <row r="505" spans="2:4" ht="16" thickBot="1" x14ac:dyDescent="0.25">
      <c r="B505" s="161" t="s">
        <v>2833</v>
      </c>
      <c r="C505" s="155" t="s">
        <v>2834</v>
      </c>
      <c r="D505" s="185" t="s">
        <v>112</v>
      </c>
    </row>
    <row r="506" spans="2:4" ht="16" thickBot="1" x14ac:dyDescent="0.25">
      <c r="B506" s="162" t="s">
        <v>2232</v>
      </c>
      <c r="C506" s="153"/>
      <c r="D506" s="153"/>
    </row>
    <row r="507" spans="2:4" ht="16" thickBot="1" x14ac:dyDescent="0.25">
      <c r="B507" s="161" t="s">
        <v>2255</v>
      </c>
      <c r="C507" s="155" t="s">
        <v>2256</v>
      </c>
      <c r="D507" s="185" t="s">
        <v>104</v>
      </c>
    </row>
    <row r="508" spans="2:4" ht="16" thickBot="1" x14ac:dyDescent="0.25">
      <c r="B508" s="161" t="s">
        <v>2245</v>
      </c>
      <c r="C508" s="155" t="s">
        <v>2246</v>
      </c>
      <c r="D508" s="185" t="s">
        <v>112</v>
      </c>
    </row>
    <row r="509" spans="2:4" ht="16" thickBot="1" x14ac:dyDescent="0.25">
      <c r="B509" s="161" t="s">
        <v>2257</v>
      </c>
      <c r="C509" s="155" t="s">
        <v>2258</v>
      </c>
      <c r="D509" s="185" t="s">
        <v>104</v>
      </c>
    </row>
    <row r="510" spans="2:4" ht="16" thickBot="1" x14ac:dyDescent="0.25">
      <c r="B510" s="161" t="s">
        <v>2239</v>
      </c>
      <c r="C510" s="155" t="s">
        <v>2240</v>
      </c>
      <c r="D510" s="185" t="s">
        <v>112</v>
      </c>
    </row>
    <row r="511" spans="2:4" ht="16" thickBot="1" x14ac:dyDescent="0.25">
      <c r="B511" s="161" t="s">
        <v>2251</v>
      </c>
      <c r="C511" s="155" t="s">
        <v>2835</v>
      </c>
      <c r="D511" s="185" t="s">
        <v>101</v>
      </c>
    </row>
    <row r="512" spans="2:4" ht="16" thickBot="1" x14ac:dyDescent="0.25">
      <c r="B512" s="161" t="s">
        <v>2836</v>
      </c>
      <c r="C512" s="155" t="s">
        <v>2837</v>
      </c>
      <c r="D512" s="185" t="s">
        <v>104</v>
      </c>
    </row>
    <row r="513" spans="2:4" ht="16" thickBot="1" x14ac:dyDescent="0.25">
      <c r="B513" s="161" t="s">
        <v>2243</v>
      </c>
      <c r="C513" s="155" t="s">
        <v>2244</v>
      </c>
      <c r="D513" s="185" t="s">
        <v>112</v>
      </c>
    </row>
    <row r="514" spans="2:4" ht="16" thickBot="1" x14ac:dyDescent="0.25">
      <c r="B514" s="161" t="s">
        <v>2838</v>
      </c>
      <c r="C514" s="155" t="s">
        <v>2839</v>
      </c>
      <c r="D514" s="185" t="s">
        <v>104</v>
      </c>
    </row>
    <row r="515" spans="2:4" ht="16" thickBot="1" x14ac:dyDescent="0.25">
      <c r="B515" s="161" t="s">
        <v>2840</v>
      </c>
      <c r="C515" s="155" t="s">
        <v>2841</v>
      </c>
      <c r="D515" s="185" t="s">
        <v>101</v>
      </c>
    </row>
    <row r="516" spans="2:4" ht="16" thickBot="1" x14ac:dyDescent="0.25">
      <c r="B516" s="162" t="s">
        <v>2263</v>
      </c>
      <c r="C516" s="153"/>
      <c r="D516" s="153"/>
    </row>
    <row r="517" spans="2:4" ht="16" thickBot="1" x14ac:dyDescent="0.25">
      <c r="B517" s="162" t="s">
        <v>2260</v>
      </c>
      <c r="C517" s="153"/>
      <c r="D517" s="153"/>
    </row>
    <row r="518" spans="2:4" ht="16" thickBot="1" x14ac:dyDescent="0.25">
      <c r="B518" s="161" t="s">
        <v>2261</v>
      </c>
      <c r="C518" s="155" t="s">
        <v>2262</v>
      </c>
      <c r="D518" s="185" t="s">
        <v>101</v>
      </c>
    </row>
    <row r="519" spans="2:4" ht="16" thickBot="1" x14ac:dyDescent="0.25">
      <c r="B519" s="162" t="s">
        <v>2274</v>
      </c>
      <c r="C519" s="153"/>
      <c r="D519" s="153"/>
    </row>
    <row r="520" spans="2:4" ht="16" thickBot="1" x14ac:dyDescent="0.25">
      <c r="B520" s="161" t="s">
        <v>2265</v>
      </c>
      <c r="C520" s="155" t="s">
        <v>2266</v>
      </c>
      <c r="D520" s="185" t="s">
        <v>104</v>
      </c>
    </row>
    <row r="521" spans="2:4" ht="16" thickBot="1" x14ac:dyDescent="0.25">
      <c r="B521" s="161" t="s">
        <v>2275</v>
      </c>
      <c r="C521" s="155" t="s">
        <v>2276</v>
      </c>
      <c r="D521" s="185" t="s">
        <v>101</v>
      </c>
    </row>
    <row r="522" spans="2:4" ht="16" thickBot="1" x14ac:dyDescent="0.25">
      <c r="B522" s="161" t="s">
        <v>2277</v>
      </c>
      <c r="C522" s="155" t="s">
        <v>2278</v>
      </c>
      <c r="D522" s="185" t="s">
        <v>101</v>
      </c>
    </row>
    <row r="523" spans="2:4" ht="16" thickBot="1" x14ac:dyDescent="0.25">
      <c r="B523" s="162" t="s">
        <v>2269</v>
      </c>
      <c r="C523" s="153"/>
      <c r="D523" s="153"/>
    </row>
    <row r="524" spans="2:4" ht="16" thickBot="1" x14ac:dyDescent="0.25">
      <c r="B524" s="161" t="s">
        <v>2842</v>
      </c>
      <c r="C524" s="155" t="s">
        <v>2843</v>
      </c>
      <c r="D524" s="185" t="s">
        <v>101</v>
      </c>
    </row>
    <row r="525" spans="2:4" ht="16" thickBot="1" x14ac:dyDescent="0.25">
      <c r="B525" s="162" t="s">
        <v>2307</v>
      </c>
      <c r="C525" s="153"/>
      <c r="D525" s="153"/>
    </row>
    <row r="526" spans="2:4" ht="16" thickBot="1" x14ac:dyDescent="0.25">
      <c r="B526" s="162" t="s">
        <v>2347</v>
      </c>
      <c r="C526" s="153"/>
      <c r="D526" s="153"/>
    </row>
    <row r="527" spans="2:4" ht="16" thickBot="1" x14ac:dyDescent="0.25">
      <c r="B527" s="161" t="s">
        <v>2844</v>
      </c>
      <c r="C527" s="155" t="s">
        <v>2845</v>
      </c>
      <c r="D527" s="185" t="s">
        <v>101</v>
      </c>
    </row>
    <row r="528" spans="2:4" ht="16" thickBot="1" x14ac:dyDescent="0.25">
      <c r="B528" s="161" t="s">
        <v>2349</v>
      </c>
      <c r="C528" s="155" t="s">
        <v>2350</v>
      </c>
      <c r="D528" s="185" t="s">
        <v>104</v>
      </c>
    </row>
    <row r="529" spans="2:4" ht="16" thickBot="1" x14ac:dyDescent="0.25">
      <c r="B529" s="161" t="s">
        <v>2353</v>
      </c>
      <c r="C529" s="155" t="s">
        <v>2354</v>
      </c>
      <c r="D529" s="185" t="s">
        <v>104</v>
      </c>
    </row>
    <row r="530" spans="2:4" ht="16" thickBot="1" x14ac:dyDescent="0.25">
      <c r="B530" s="162" t="s">
        <v>2412</v>
      </c>
      <c r="C530" s="153"/>
      <c r="D530" s="153"/>
    </row>
    <row r="531" spans="2:4" ht="16" thickBot="1" x14ac:dyDescent="0.25">
      <c r="B531" s="161" t="s">
        <v>2413</v>
      </c>
      <c r="C531" s="155" t="s">
        <v>2414</v>
      </c>
      <c r="D531" s="185" t="s">
        <v>104</v>
      </c>
    </row>
    <row r="532" spans="2:4" ht="16" thickBot="1" x14ac:dyDescent="0.25">
      <c r="B532" s="161" t="s">
        <v>2417</v>
      </c>
      <c r="C532" s="155" t="s">
        <v>2418</v>
      </c>
      <c r="D532" s="185" t="s">
        <v>101</v>
      </c>
    </row>
    <row r="533" spans="2:4" ht="16" thickBot="1" x14ac:dyDescent="0.25">
      <c r="B533" s="161" t="s">
        <v>2846</v>
      </c>
      <c r="C533" s="155" t="s">
        <v>2416</v>
      </c>
      <c r="D533" s="185" t="s">
        <v>101</v>
      </c>
    </row>
    <row r="534" spans="2:4" ht="16" thickBot="1" x14ac:dyDescent="0.25">
      <c r="B534" s="162" t="s">
        <v>2847</v>
      </c>
      <c r="C534" s="153"/>
      <c r="D534" s="153"/>
    </row>
    <row r="535" spans="2:4" ht="16" thickBot="1" x14ac:dyDescent="0.25">
      <c r="B535" s="161" t="s">
        <v>2848</v>
      </c>
      <c r="C535" s="155" t="s">
        <v>2367</v>
      </c>
      <c r="D535" s="185" t="s">
        <v>104</v>
      </c>
    </row>
    <row r="536" spans="2:4" ht="16" thickBot="1" x14ac:dyDescent="0.25">
      <c r="B536" s="161" t="s">
        <v>2356</v>
      </c>
      <c r="C536" s="155" t="s">
        <v>2357</v>
      </c>
      <c r="D536" s="185" t="s">
        <v>104</v>
      </c>
    </row>
    <row r="537" spans="2:4" ht="16" thickBot="1" x14ac:dyDescent="0.25">
      <c r="B537" s="161" t="s">
        <v>2364</v>
      </c>
      <c r="C537" s="155" t="s">
        <v>2365</v>
      </c>
      <c r="D537" s="185" t="s">
        <v>101</v>
      </c>
    </row>
    <row r="538" spans="2:4" ht="16" thickBot="1" x14ac:dyDescent="0.25">
      <c r="B538" s="161" t="s">
        <v>2358</v>
      </c>
      <c r="C538" s="155" t="s">
        <v>2359</v>
      </c>
      <c r="D538" s="185" t="s">
        <v>104</v>
      </c>
    </row>
    <row r="539" spans="2:4" ht="16" thickBot="1" x14ac:dyDescent="0.25">
      <c r="B539" s="161" t="s">
        <v>2368</v>
      </c>
      <c r="C539" s="155" t="s">
        <v>2369</v>
      </c>
      <c r="D539" s="185" t="s">
        <v>101</v>
      </c>
    </row>
    <row r="540" spans="2:4" ht="16" thickBot="1" x14ac:dyDescent="0.25">
      <c r="B540" s="161" t="s">
        <v>2360</v>
      </c>
      <c r="C540" s="155" t="s">
        <v>2361</v>
      </c>
      <c r="D540" s="185" t="s">
        <v>104</v>
      </c>
    </row>
    <row r="541" spans="2:4" ht="16" thickBot="1" x14ac:dyDescent="0.25">
      <c r="B541" s="161" t="s">
        <v>2849</v>
      </c>
      <c r="C541" s="155" t="s">
        <v>2850</v>
      </c>
      <c r="D541" s="185" t="s">
        <v>101</v>
      </c>
    </row>
    <row r="542" spans="2:4" ht="16" thickBot="1" x14ac:dyDescent="0.25">
      <c r="B542" s="162" t="s">
        <v>2399</v>
      </c>
      <c r="C542" s="153"/>
      <c r="D542" s="153"/>
    </row>
    <row r="543" spans="2:4" ht="16" thickBot="1" x14ac:dyDescent="0.25">
      <c r="B543" s="161" t="s">
        <v>2404</v>
      </c>
      <c r="C543" s="155" t="s">
        <v>2851</v>
      </c>
      <c r="D543" s="185" t="s">
        <v>104</v>
      </c>
    </row>
    <row r="544" spans="2:4" ht="16" thickBot="1" x14ac:dyDescent="0.25">
      <c r="B544" s="162" t="s">
        <v>2455</v>
      </c>
      <c r="C544" s="153"/>
      <c r="D544" s="153"/>
    </row>
    <row r="545" spans="2:4" ht="16" thickBot="1" x14ac:dyDescent="0.25">
      <c r="B545" s="161" t="s">
        <v>2456</v>
      </c>
      <c r="C545" s="155" t="s">
        <v>2457</v>
      </c>
      <c r="D545" s="185" t="s">
        <v>101</v>
      </c>
    </row>
    <row r="546" spans="2:4" ht="16" thickBot="1" x14ac:dyDescent="0.25">
      <c r="B546" s="161" t="s">
        <v>2462</v>
      </c>
      <c r="C546" s="155" t="s">
        <v>2463</v>
      </c>
      <c r="D546" s="185" t="s">
        <v>104</v>
      </c>
    </row>
    <row r="547" spans="2:4" ht="16" thickBot="1" x14ac:dyDescent="0.25">
      <c r="B547" s="161" t="s">
        <v>2460</v>
      </c>
      <c r="C547" s="155" t="s">
        <v>2461</v>
      </c>
      <c r="D547" s="185" t="s">
        <v>104</v>
      </c>
    </row>
    <row r="548" spans="2:4" ht="16" thickBot="1" x14ac:dyDescent="0.25">
      <c r="B548" s="161" t="s">
        <v>2852</v>
      </c>
      <c r="C548" s="155" t="s">
        <v>2459</v>
      </c>
      <c r="D548" s="185" t="s">
        <v>104</v>
      </c>
    </row>
    <row r="549" spans="2:4" ht="16" thickBot="1" x14ac:dyDescent="0.25">
      <c r="B549" s="161" t="s">
        <v>2464</v>
      </c>
      <c r="C549" s="155" t="s">
        <v>2465</v>
      </c>
      <c r="D549" s="185" t="s">
        <v>101</v>
      </c>
    </row>
    <row r="550" spans="2:4" ht="16" thickBot="1" x14ac:dyDescent="0.25">
      <c r="B550" s="162" t="s">
        <v>2317</v>
      </c>
      <c r="C550" s="153"/>
      <c r="D550" s="153"/>
    </row>
    <row r="551" spans="2:4" ht="16" thickBot="1" x14ac:dyDescent="0.25">
      <c r="B551" s="161" t="s">
        <v>2322</v>
      </c>
      <c r="C551" s="155" t="s">
        <v>2323</v>
      </c>
      <c r="D551" s="185" t="s">
        <v>104</v>
      </c>
    </row>
    <row r="552" spans="2:4" ht="16" thickBot="1" x14ac:dyDescent="0.25">
      <c r="B552" s="161" t="s">
        <v>2853</v>
      </c>
      <c r="C552" s="155" t="s">
        <v>2854</v>
      </c>
      <c r="D552" s="185" t="s">
        <v>101</v>
      </c>
    </row>
    <row r="553" spans="2:4" ht="16" thickBot="1" x14ac:dyDescent="0.25">
      <c r="B553" s="161" t="s">
        <v>2318</v>
      </c>
      <c r="C553" s="155" t="s">
        <v>2855</v>
      </c>
      <c r="D553" s="185" t="s">
        <v>112</v>
      </c>
    </row>
    <row r="554" spans="2:4" ht="16" thickBot="1" x14ac:dyDescent="0.25">
      <c r="B554" s="161" t="s">
        <v>2320</v>
      </c>
      <c r="C554" s="155" t="s">
        <v>2321</v>
      </c>
      <c r="D554" s="185" t="s">
        <v>101</v>
      </c>
    </row>
    <row r="555" spans="2:4" ht="16" thickBot="1" x14ac:dyDescent="0.25">
      <c r="B555" s="162" t="s">
        <v>2468</v>
      </c>
      <c r="C555" s="153"/>
      <c r="D555" s="153"/>
    </row>
    <row r="556" spans="2:4" ht="16" thickBot="1" x14ac:dyDescent="0.25">
      <c r="B556" s="161" t="s">
        <v>2473</v>
      </c>
      <c r="C556" s="155" t="s">
        <v>2856</v>
      </c>
      <c r="D556" s="185" t="s">
        <v>101</v>
      </c>
    </row>
    <row r="557" spans="2:4" ht="16" thickBot="1" x14ac:dyDescent="0.25">
      <c r="B557" s="161" t="s">
        <v>2469</v>
      </c>
      <c r="C557" s="155" t="s">
        <v>2857</v>
      </c>
      <c r="D557" s="185" t="s">
        <v>112</v>
      </c>
    </row>
    <row r="558" spans="2:4" ht="16" thickBot="1" x14ac:dyDescent="0.25">
      <c r="B558" s="162" t="s">
        <v>2308</v>
      </c>
      <c r="C558" s="153"/>
      <c r="D558" s="153"/>
    </row>
    <row r="559" spans="2:4" ht="16" thickBot="1" x14ac:dyDescent="0.25">
      <c r="B559" s="161" t="s">
        <v>2309</v>
      </c>
      <c r="C559" s="155" t="s">
        <v>2310</v>
      </c>
      <c r="D559" s="185" t="s">
        <v>104</v>
      </c>
    </row>
    <row r="560" spans="2:4" ht="16" thickBot="1" x14ac:dyDescent="0.25">
      <c r="B560" s="162" t="s">
        <v>2440</v>
      </c>
      <c r="C560" s="153"/>
      <c r="D560" s="153"/>
    </row>
    <row r="561" spans="2:4" ht="16" thickBot="1" x14ac:dyDescent="0.25">
      <c r="B561" s="161" t="s">
        <v>2444</v>
      </c>
      <c r="C561" s="155" t="s">
        <v>2445</v>
      </c>
      <c r="D561" s="185" t="s">
        <v>112</v>
      </c>
    </row>
    <row r="562" spans="2:4" ht="16" thickBot="1" x14ac:dyDescent="0.25">
      <c r="B562" s="161" t="s">
        <v>2441</v>
      </c>
      <c r="C562" s="155" t="s">
        <v>2442</v>
      </c>
      <c r="D562" s="185" t="s">
        <v>104</v>
      </c>
    </row>
    <row r="563" spans="2:4" ht="16" thickBot="1" x14ac:dyDescent="0.25">
      <c r="B563" s="162" t="s">
        <v>2383</v>
      </c>
      <c r="C563" s="153"/>
      <c r="D563" s="153"/>
    </row>
    <row r="564" spans="2:4" ht="16" thickBot="1" x14ac:dyDescent="0.25">
      <c r="B564" s="161" t="s">
        <v>2390</v>
      </c>
      <c r="C564" s="155" t="s">
        <v>2391</v>
      </c>
      <c r="D564" s="185" t="s">
        <v>104</v>
      </c>
    </row>
    <row r="565" spans="2:4" ht="16" thickBot="1" x14ac:dyDescent="0.25">
      <c r="B565" s="161" t="s">
        <v>2384</v>
      </c>
      <c r="C565" s="155" t="s">
        <v>2385</v>
      </c>
      <c r="D565" s="185" t="s">
        <v>101</v>
      </c>
    </row>
    <row r="566" spans="2:4" ht="16" thickBot="1" x14ac:dyDescent="0.25">
      <c r="B566" s="161" t="s">
        <v>2387</v>
      </c>
      <c r="C566" s="155" t="s">
        <v>2388</v>
      </c>
      <c r="D566" s="185" t="s">
        <v>101</v>
      </c>
    </row>
    <row r="567" spans="2:4" ht="16" thickBot="1" x14ac:dyDescent="0.25">
      <c r="B567" s="162" t="s">
        <v>2419</v>
      </c>
      <c r="C567" s="153"/>
      <c r="D567" s="153"/>
    </row>
    <row r="568" spans="2:4" ht="16" thickBot="1" x14ac:dyDescent="0.25">
      <c r="B568" s="161" t="s">
        <v>2339</v>
      </c>
      <c r="C568" s="155" t="s">
        <v>2340</v>
      </c>
      <c r="D568" s="185" t="s">
        <v>101</v>
      </c>
    </row>
    <row r="569" spans="2:4" ht="16" thickBot="1" x14ac:dyDescent="0.25">
      <c r="B569" s="161" t="s">
        <v>2424</v>
      </c>
      <c r="C569" s="155" t="s">
        <v>2425</v>
      </c>
      <c r="D569" s="185" t="s">
        <v>101</v>
      </c>
    </row>
    <row r="570" spans="2:4" ht="16" thickBot="1" x14ac:dyDescent="0.25">
      <c r="B570" s="161" t="s">
        <v>2422</v>
      </c>
      <c r="C570" s="155" t="s">
        <v>2423</v>
      </c>
      <c r="D570" s="185" t="s">
        <v>104</v>
      </c>
    </row>
    <row r="571" spans="2:4" ht="16" thickBot="1" x14ac:dyDescent="0.25">
      <c r="B571" s="161" t="s">
        <v>2426</v>
      </c>
      <c r="C571" s="155" t="s">
        <v>2427</v>
      </c>
      <c r="D571" s="185" t="s">
        <v>101</v>
      </c>
    </row>
    <row r="572" spans="2:4" ht="16" thickBot="1" x14ac:dyDescent="0.25">
      <c r="B572" s="161" t="s">
        <v>2428</v>
      </c>
      <c r="C572" s="155" t="s">
        <v>2429</v>
      </c>
      <c r="D572" s="185" t="s">
        <v>101</v>
      </c>
    </row>
    <row r="573" spans="2:4" ht="16" thickBot="1" x14ac:dyDescent="0.25">
      <c r="B573" s="161" t="s">
        <v>2438</v>
      </c>
      <c r="C573" s="155" t="s">
        <v>2439</v>
      </c>
      <c r="D573" s="185" t="s">
        <v>104</v>
      </c>
    </row>
    <row r="574" spans="2:4" ht="16" thickBot="1" x14ac:dyDescent="0.25">
      <c r="B574" s="161" t="s">
        <v>2432</v>
      </c>
      <c r="C574" s="155" t="s">
        <v>2433</v>
      </c>
      <c r="D574" s="185" t="s">
        <v>101</v>
      </c>
    </row>
    <row r="575" spans="2:4" ht="16" thickBot="1" x14ac:dyDescent="0.25">
      <c r="B575" s="161" t="s">
        <v>2420</v>
      </c>
      <c r="C575" s="155" t="s">
        <v>2421</v>
      </c>
      <c r="D575" s="185" t="s">
        <v>101</v>
      </c>
    </row>
    <row r="576" spans="2:4" ht="16" thickBot="1" x14ac:dyDescent="0.25">
      <c r="B576" s="162" t="s">
        <v>2328</v>
      </c>
      <c r="C576" s="153"/>
      <c r="D576" s="153"/>
    </row>
    <row r="577" spans="2:4" ht="16" thickBot="1" x14ac:dyDescent="0.25">
      <c r="B577" s="161" t="s">
        <v>2858</v>
      </c>
      <c r="C577" s="155" t="s">
        <v>2859</v>
      </c>
      <c r="D577" s="185" t="s">
        <v>112</v>
      </c>
    </row>
    <row r="578" spans="2:4" ht="16" thickBot="1" x14ac:dyDescent="0.25">
      <c r="B578" s="161" t="s">
        <v>2434</v>
      </c>
      <c r="C578" s="155" t="s">
        <v>2435</v>
      </c>
      <c r="D578" s="185" t="s">
        <v>104</v>
      </c>
    </row>
    <row r="579" spans="2:4" ht="16" thickBot="1" x14ac:dyDescent="0.25">
      <c r="B579" s="161" t="s">
        <v>2337</v>
      </c>
      <c r="C579" s="155" t="s">
        <v>2338</v>
      </c>
      <c r="D579" s="185" t="s">
        <v>101</v>
      </c>
    </row>
    <row r="580" spans="2:4" ht="16" thickBot="1" x14ac:dyDescent="0.25">
      <c r="B580" s="161" t="s">
        <v>2335</v>
      </c>
      <c r="C580" s="155" t="s">
        <v>2336</v>
      </c>
      <c r="D580" s="185" t="s">
        <v>104</v>
      </c>
    </row>
    <row r="581" spans="2:4" ht="16" thickBot="1" x14ac:dyDescent="0.25">
      <c r="B581" s="161" t="s">
        <v>2860</v>
      </c>
      <c r="C581" s="155" t="s">
        <v>2861</v>
      </c>
      <c r="D581" s="185" t="s">
        <v>101</v>
      </c>
    </row>
    <row r="582" spans="2:4" ht="16" thickBot="1" x14ac:dyDescent="0.25">
      <c r="B582" s="161" t="s">
        <v>2331</v>
      </c>
      <c r="C582" s="155" t="s">
        <v>2332</v>
      </c>
      <c r="D582" s="185" t="s">
        <v>112</v>
      </c>
    </row>
    <row r="583" spans="2:4" ht="16" thickBot="1" x14ac:dyDescent="0.25">
      <c r="B583" s="162" t="s">
        <v>2311</v>
      </c>
      <c r="C583" s="153"/>
      <c r="D583" s="153"/>
    </row>
    <row r="584" spans="2:4" ht="16" thickBot="1" x14ac:dyDescent="0.25">
      <c r="B584" s="161" t="s">
        <v>2436</v>
      </c>
      <c r="C584" s="155" t="s">
        <v>2437</v>
      </c>
      <c r="D584" s="185" t="s">
        <v>101</v>
      </c>
    </row>
    <row r="585" spans="2:4" ht="16" thickBot="1" x14ac:dyDescent="0.25">
      <c r="B585" s="162" t="s">
        <v>2370</v>
      </c>
      <c r="C585" s="153"/>
      <c r="D585" s="153"/>
    </row>
    <row r="586" spans="2:4" ht="16" thickBot="1" x14ac:dyDescent="0.25">
      <c r="B586" s="161" t="s">
        <v>2381</v>
      </c>
      <c r="C586" s="155" t="s">
        <v>2382</v>
      </c>
      <c r="D586" s="185" t="s">
        <v>101</v>
      </c>
    </row>
    <row r="587" spans="2:4" ht="16" thickBot="1" x14ac:dyDescent="0.25">
      <c r="B587" s="161" t="s">
        <v>2375</v>
      </c>
      <c r="C587" s="155" t="s">
        <v>2376</v>
      </c>
      <c r="D587" s="185" t="s">
        <v>104</v>
      </c>
    </row>
    <row r="588" spans="2:4" ht="16" thickBot="1" x14ac:dyDescent="0.25">
      <c r="B588" s="161" t="s">
        <v>2379</v>
      </c>
      <c r="C588" s="155" t="s">
        <v>2380</v>
      </c>
      <c r="D588" s="185" t="s">
        <v>104</v>
      </c>
    </row>
    <row r="589" spans="2:4" ht="16" thickBot="1" x14ac:dyDescent="0.25">
      <c r="B589" s="161" t="s">
        <v>2373</v>
      </c>
      <c r="C589" s="155" t="s">
        <v>2374</v>
      </c>
      <c r="D589" s="185" t="s">
        <v>112</v>
      </c>
    </row>
    <row r="590" spans="2:4" ht="16" thickBot="1" x14ac:dyDescent="0.25">
      <c r="B590" s="162" t="s">
        <v>2343</v>
      </c>
      <c r="C590" s="153"/>
      <c r="D590" s="153"/>
    </row>
    <row r="591" spans="2:4" ht="16" thickBot="1" x14ac:dyDescent="0.25">
      <c r="B591" s="161" t="s">
        <v>2862</v>
      </c>
      <c r="C591" s="155" t="s">
        <v>2346</v>
      </c>
      <c r="D591" s="185" t="s">
        <v>104</v>
      </c>
    </row>
    <row r="592" spans="2:4" ht="16" thickBot="1" x14ac:dyDescent="0.25">
      <c r="B592" s="162" t="s">
        <v>2863</v>
      </c>
      <c r="C592" s="153"/>
      <c r="D592" s="153"/>
    </row>
    <row r="593" spans="2:4" ht="16" thickBot="1" x14ac:dyDescent="0.25">
      <c r="B593" s="162" t="s">
        <v>2476</v>
      </c>
      <c r="C593" s="153"/>
      <c r="D593" s="153"/>
    </row>
    <row r="594" spans="2:4" ht="16" thickBot="1" x14ac:dyDescent="0.25">
      <c r="B594" s="162" t="s">
        <v>2864</v>
      </c>
      <c r="C594" s="153"/>
      <c r="D594" s="153"/>
    </row>
    <row r="595" spans="2:4" ht="16" thickBot="1" x14ac:dyDescent="0.25">
      <c r="B595" s="161" t="s">
        <v>2478</v>
      </c>
      <c r="C595" s="155" t="s">
        <v>2479</v>
      </c>
      <c r="D595" s="185" t="s">
        <v>112</v>
      </c>
    </row>
    <row r="596" spans="2:4" ht="16" thickBot="1" x14ac:dyDescent="0.25">
      <c r="B596" s="162" t="s">
        <v>2865</v>
      </c>
      <c r="C596" s="153"/>
      <c r="D596" s="153"/>
    </row>
    <row r="597" spans="2:4" ht="16" thickBot="1" x14ac:dyDescent="0.25">
      <c r="B597" s="162" t="s">
        <v>2481</v>
      </c>
      <c r="C597" s="153"/>
      <c r="D597" s="153"/>
    </row>
    <row r="598" spans="2:4" ht="16" thickBot="1" x14ac:dyDescent="0.25">
      <c r="B598" s="161" t="s">
        <v>2482</v>
      </c>
      <c r="C598" s="155" t="s">
        <v>2866</v>
      </c>
      <c r="D598" s="185" t="s">
        <v>104</v>
      </c>
    </row>
    <row r="599" spans="2:4" ht="16" thickBot="1" x14ac:dyDescent="0.25">
      <c r="B599" s="162" t="s">
        <v>2485</v>
      </c>
      <c r="C599" s="153"/>
      <c r="D599" s="153"/>
    </row>
    <row r="600" spans="2:4" ht="16" thickBot="1" x14ac:dyDescent="0.25">
      <c r="B600" s="161" t="s">
        <v>2867</v>
      </c>
      <c r="C600" s="155" t="s">
        <v>2868</v>
      </c>
      <c r="D600" s="185" t="s">
        <v>101</v>
      </c>
    </row>
    <row r="601" spans="2:4" ht="16" thickBot="1" x14ac:dyDescent="0.25">
      <c r="B601" s="162" t="s">
        <v>2548</v>
      </c>
      <c r="C601" s="153"/>
      <c r="D601" s="153"/>
    </row>
    <row r="602" spans="2:4" ht="16" thickBot="1" x14ac:dyDescent="0.25">
      <c r="B602" s="162" t="s">
        <v>2869</v>
      </c>
      <c r="C602" s="153"/>
      <c r="D602" s="153"/>
    </row>
    <row r="603" spans="2:4" ht="16" thickBot="1" x14ac:dyDescent="0.25">
      <c r="B603" s="161" t="s">
        <v>2572</v>
      </c>
      <c r="C603" s="155" t="s">
        <v>2573</v>
      </c>
      <c r="D603" s="185" t="s">
        <v>101</v>
      </c>
    </row>
    <row r="604" spans="2:4" ht="16" thickBot="1" x14ac:dyDescent="0.25">
      <c r="B604" s="161" t="s">
        <v>2574</v>
      </c>
      <c r="C604" s="155" t="s">
        <v>2870</v>
      </c>
      <c r="D604" s="185" t="s">
        <v>101</v>
      </c>
    </row>
    <row r="605" spans="2:4" ht="16" thickBot="1" x14ac:dyDescent="0.25">
      <c r="B605" s="161" t="s">
        <v>2570</v>
      </c>
      <c r="C605" s="155" t="s">
        <v>2871</v>
      </c>
      <c r="D605" s="185" t="s">
        <v>104</v>
      </c>
    </row>
    <row r="606" spans="2:4" ht="16" thickBot="1" x14ac:dyDescent="0.25">
      <c r="B606" s="161" t="s">
        <v>2563</v>
      </c>
      <c r="C606" s="155" t="s">
        <v>2564</v>
      </c>
      <c r="D606" s="185" t="s">
        <v>101</v>
      </c>
    </row>
    <row r="607" spans="2:4" ht="16" thickBot="1" x14ac:dyDescent="0.25">
      <c r="B607" s="162" t="s">
        <v>2549</v>
      </c>
      <c r="C607" s="153"/>
      <c r="D607" s="153"/>
    </row>
    <row r="608" spans="2:4" ht="16" thickBot="1" x14ac:dyDescent="0.25">
      <c r="B608" s="161" t="s">
        <v>2550</v>
      </c>
      <c r="C608" s="155" t="s">
        <v>2872</v>
      </c>
      <c r="D608" s="185" t="s">
        <v>101</v>
      </c>
    </row>
    <row r="609" spans="2:4" ht="16" thickBot="1" x14ac:dyDescent="0.25">
      <c r="B609" s="161" t="s">
        <v>2554</v>
      </c>
      <c r="C609" s="155" t="s">
        <v>2873</v>
      </c>
      <c r="D609" s="185" t="s">
        <v>101</v>
      </c>
    </row>
    <row r="610" spans="2:4" ht="16" thickBot="1" x14ac:dyDescent="0.25">
      <c r="B610" s="161" t="s">
        <v>2552</v>
      </c>
      <c r="C610" s="155" t="s">
        <v>2874</v>
      </c>
      <c r="D610" s="185" t="s">
        <v>101</v>
      </c>
    </row>
    <row r="611" spans="2:4" ht="16" thickBot="1" x14ac:dyDescent="0.25">
      <c r="B611" s="161" t="s">
        <v>2555</v>
      </c>
      <c r="C611" s="155" t="s">
        <v>2874</v>
      </c>
      <c r="D611" s="185" t="s">
        <v>101</v>
      </c>
    </row>
    <row r="612" spans="2:4" ht="16" thickBot="1" x14ac:dyDescent="0.25">
      <c r="B612" s="162" t="s">
        <v>2556</v>
      </c>
      <c r="C612" s="153"/>
      <c r="D612" s="153"/>
    </row>
    <row r="613" spans="2:4" ht="16" thickBot="1" x14ac:dyDescent="0.25">
      <c r="B613" s="161" t="s">
        <v>2565</v>
      </c>
      <c r="C613" s="155" t="s">
        <v>2566</v>
      </c>
      <c r="D613" s="185" t="s">
        <v>101</v>
      </c>
    </row>
    <row r="614" spans="2:4" ht="16" thickBot="1" x14ac:dyDescent="0.25">
      <c r="B614" s="161" t="s">
        <v>2559</v>
      </c>
      <c r="C614" s="155" t="s">
        <v>2558</v>
      </c>
      <c r="D614" s="185" t="s">
        <v>112</v>
      </c>
    </row>
    <row r="615" spans="2:4" ht="16" thickBot="1" x14ac:dyDescent="0.25">
      <c r="B615" s="161" t="s">
        <v>2557</v>
      </c>
      <c r="C615" s="155" t="s">
        <v>2558</v>
      </c>
      <c r="D615" s="185" t="s">
        <v>112</v>
      </c>
    </row>
    <row r="616" spans="2:4" ht="16" thickBot="1" x14ac:dyDescent="0.25">
      <c r="B616" s="161" t="s">
        <v>2561</v>
      </c>
      <c r="C616" s="155" t="s">
        <v>2562</v>
      </c>
      <c r="D616" s="185" t="s">
        <v>104</v>
      </c>
    </row>
    <row r="617" spans="2:4" ht="16" thickBot="1" x14ac:dyDescent="0.25">
      <c r="B617" s="161" t="s">
        <v>2567</v>
      </c>
      <c r="C617" s="155" t="s">
        <v>2568</v>
      </c>
      <c r="D617" s="185" t="s">
        <v>101</v>
      </c>
    </row>
    <row r="618" spans="2:4" ht="16" thickBot="1" x14ac:dyDescent="0.25">
      <c r="B618" s="162" t="s">
        <v>2576</v>
      </c>
      <c r="C618" s="153"/>
      <c r="D618" s="153"/>
    </row>
    <row r="619" spans="2:4" ht="16" thickBot="1" x14ac:dyDescent="0.25">
      <c r="B619" s="161" t="s">
        <v>2578</v>
      </c>
      <c r="C619" s="155" t="s">
        <v>2579</v>
      </c>
      <c r="D619" s="185" t="s">
        <v>101</v>
      </c>
    </row>
    <row r="620" spans="2:4" ht="16" thickBot="1" x14ac:dyDescent="0.25">
      <c r="B620" s="161" t="s">
        <v>2581</v>
      </c>
      <c r="C620" s="155" t="s">
        <v>2579</v>
      </c>
      <c r="D620" s="185" t="s">
        <v>101</v>
      </c>
    </row>
    <row r="621" spans="2:4" ht="16" thickBot="1" x14ac:dyDescent="0.25">
      <c r="B621" s="161" t="s">
        <v>2583</v>
      </c>
      <c r="C621" s="153"/>
      <c r="D621" s="185" t="s">
        <v>101</v>
      </c>
    </row>
    <row r="622" spans="2:4" ht="16" thickBot="1" x14ac:dyDescent="0.25">
      <c r="B622" s="162" t="s">
        <v>2494</v>
      </c>
      <c r="C622" s="153"/>
      <c r="D622" s="153"/>
    </row>
    <row r="623" spans="2:4" ht="16" thickBot="1" x14ac:dyDescent="0.25">
      <c r="B623" s="162" t="s">
        <v>2495</v>
      </c>
      <c r="C623" s="153"/>
      <c r="D623" s="153"/>
    </row>
    <row r="624" spans="2:4" ht="16" thickBot="1" x14ac:dyDescent="0.25">
      <c r="B624" s="161" t="s">
        <v>2875</v>
      </c>
      <c r="C624" s="155" t="s">
        <v>2497</v>
      </c>
      <c r="D624" s="185" t="s">
        <v>101</v>
      </c>
    </row>
    <row r="625" spans="2:4" ht="16" thickBot="1" x14ac:dyDescent="0.25">
      <c r="B625" s="162" t="s">
        <v>2510</v>
      </c>
      <c r="C625" s="153"/>
      <c r="D625" s="153"/>
    </row>
    <row r="626" spans="2:4" ht="16" thickBot="1" x14ac:dyDescent="0.25">
      <c r="B626" s="161" t="s">
        <v>2511</v>
      </c>
      <c r="C626" s="155" t="s">
        <v>2512</v>
      </c>
      <c r="D626" s="185" t="s">
        <v>101</v>
      </c>
    </row>
    <row r="627" spans="2:4" ht="16" thickBot="1" x14ac:dyDescent="0.25">
      <c r="B627" s="162" t="s">
        <v>2503</v>
      </c>
      <c r="C627" s="153"/>
      <c r="D627" s="153"/>
    </row>
    <row r="628" spans="2:4" ht="16" thickBot="1" x14ac:dyDescent="0.25">
      <c r="B628" s="161" t="s">
        <v>2508</v>
      </c>
      <c r="C628" s="155" t="s">
        <v>2876</v>
      </c>
      <c r="D628" s="185" t="s">
        <v>101</v>
      </c>
    </row>
    <row r="629" spans="2:4" ht="16" thickBot="1" x14ac:dyDescent="0.25">
      <c r="B629" s="161" t="s">
        <v>2506</v>
      </c>
      <c r="C629" s="155" t="s">
        <v>2877</v>
      </c>
      <c r="D629" s="185" t="s">
        <v>104</v>
      </c>
    </row>
    <row r="630" spans="2:4" ht="16" thickBot="1" x14ac:dyDescent="0.25">
      <c r="B630" s="161" t="s">
        <v>2504</v>
      </c>
      <c r="C630" s="155" t="s">
        <v>2505</v>
      </c>
      <c r="D630" s="185" t="s">
        <v>104</v>
      </c>
    </row>
    <row r="631" spans="2:4" ht="16" thickBot="1" x14ac:dyDescent="0.25">
      <c r="B631" s="162" t="s">
        <v>2498</v>
      </c>
      <c r="C631" s="153"/>
      <c r="D631" s="153"/>
    </row>
    <row r="632" spans="2:4" ht="15" customHeight="1" x14ac:dyDescent="0.2">
      <c r="B632" s="163"/>
      <c r="C632" s="485" t="s">
        <v>2500</v>
      </c>
      <c r="D632" s="187"/>
    </row>
    <row r="633" spans="2:4" ht="16" thickBot="1" x14ac:dyDescent="0.25">
      <c r="B633" s="161" t="s">
        <v>2499</v>
      </c>
      <c r="C633" s="486"/>
      <c r="D633" s="185" t="s">
        <v>101</v>
      </c>
    </row>
    <row r="634" spans="2:4" x14ac:dyDescent="0.2">
      <c r="B634" s="163"/>
      <c r="C634" s="158" t="s">
        <v>2878</v>
      </c>
      <c r="D634" s="186"/>
    </row>
    <row r="635" spans="2:4" ht="16" thickBot="1" x14ac:dyDescent="0.25">
      <c r="B635" s="161" t="s">
        <v>2501</v>
      </c>
      <c r="C635" s="155" t="s">
        <v>2879</v>
      </c>
      <c r="D635" s="185" t="s">
        <v>101</v>
      </c>
    </row>
    <row r="636" spans="2:4" ht="16" thickBot="1" x14ac:dyDescent="0.25">
      <c r="B636" s="162" t="s">
        <v>2526</v>
      </c>
      <c r="C636" s="153"/>
      <c r="D636" s="153"/>
    </row>
    <row r="637" spans="2:4" ht="16" thickBot="1" x14ac:dyDescent="0.25">
      <c r="B637" s="162" t="s">
        <v>2527</v>
      </c>
      <c r="C637" s="153"/>
      <c r="D637" s="153"/>
    </row>
    <row r="638" spans="2:4" ht="16" thickBot="1" x14ac:dyDescent="0.25">
      <c r="B638" s="161" t="s">
        <v>2528</v>
      </c>
      <c r="C638" s="155" t="s">
        <v>2529</v>
      </c>
      <c r="D638" s="185" t="s">
        <v>104</v>
      </c>
    </row>
    <row r="639" spans="2:4" ht="16" thickBot="1" x14ac:dyDescent="0.25">
      <c r="B639" s="161" t="s">
        <v>2530</v>
      </c>
      <c r="C639" s="155" t="s">
        <v>2531</v>
      </c>
      <c r="D639" s="185" t="s">
        <v>104</v>
      </c>
    </row>
    <row r="640" spans="2:4" ht="16" thickBot="1" x14ac:dyDescent="0.25">
      <c r="B640" s="161" t="s">
        <v>2532</v>
      </c>
      <c r="C640" s="155" t="s">
        <v>2533</v>
      </c>
      <c r="D640" s="185" t="s">
        <v>104</v>
      </c>
    </row>
    <row r="641" spans="2:4" ht="16" thickBot="1" x14ac:dyDescent="0.25">
      <c r="B641" s="161" t="s">
        <v>2534</v>
      </c>
      <c r="C641" s="155" t="s">
        <v>2880</v>
      </c>
      <c r="D641" s="185" t="s">
        <v>101</v>
      </c>
    </row>
    <row r="642" spans="2:4" ht="16" thickBot="1" x14ac:dyDescent="0.25">
      <c r="B642" s="162" t="s">
        <v>2536</v>
      </c>
      <c r="C642" s="153"/>
      <c r="D642" s="153"/>
    </row>
    <row r="643" spans="2:4" ht="16" thickBot="1" x14ac:dyDescent="0.25">
      <c r="B643" s="180" t="s">
        <v>2881</v>
      </c>
      <c r="C643" s="155" t="s">
        <v>2882</v>
      </c>
      <c r="D643" s="172" t="s">
        <v>101</v>
      </c>
    </row>
    <row r="644" spans="2:4" ht="16" thickBot="1" x14ac:dyDescent="0.25">
      <c r="B644" s="180" t="s">
        <v>2883</v>
      </c>
      <c r="C644" s="155" t="s">
        <v>2882</v>
      </c>
      <c r="D644" s="171" t="s">
        <v>101</v>
      </c>
    </row>
    <row r="645" spans="2:4" ht="16" thickBot="1" x14ac:dyDescent="0.25">
      <c r="B645" s="181" t="s">
        <v>2544</v>
      </c>
      <c r="C645" s="153"/>
      <c r="D645" s="177"/>
    </row>
    <row r="646" spans="2:4" ht="16" thickBot="1" x14ac:dyDescent="0.25">
      <c r="B646" s="180" t="s">
        <v>2546</v>
      </c>
      <c r="C646" s="155" t="s">
        <v>2884</v>
      </c>
      <c r="D646" s="171" t="s">
        <v>101</v>
      </c>
    </row>
    <row r="647" spans="2:4" ht="16" thickBot="1" x14ac:dyDescent="0.25">
      <c r="B647" s="181" t="s">
        <v>2885</v>
      </c>
      <c r="C647" s="153"/>
      <c r="D647" s="177"/>
    </row>
    <row r="648" spans="2:4" ht="16" thickBot="1" x14ac:dyDescent="0.25">
      <c r="B648" s="180" t="s">
        <v>2886</v>
      </c>
      <c r="C648" s="155" t="s">
        <v>2887</v>
      </c>
      <c r="D648" s="171" t="s">
        <v>101</v>
      </c>
    </row>
    <row r="649" spans="2:4" ht="16" thickBot="1" x14ac:dyDescent="0.25">
      <c r="B649" s="180" t="s">
        <v>2888</v>
      </c>
      <c r="C649" s="153"/>
      <c r="D649" s="171" t="s">
        <v>101</v>
      </c>
    </row>
    <row r="650" spans="2:4" ht="16" thickBot="1" x14ac:dyDescent="0.25">
      <c r="B650" s="181" t="s">
        <v>2488</v>
      </c>
      <c r="C650" s="153"/>
      <c r="D650" s="177"/>
    </row>
    <row r="651" spans="2:4" ht="16" thickBot="1" x14ac:dyDescent="0.25">
      <c r="B651" s="181" t="s">
        <v>2489</v>
      </c>
      <c r="C651" s="153"/>
      <c r="D651" s="177"/>
    </row>
    <row r="652" spans="2:4" x14ac:dyDescent="0.2">
      <c r="B652" s="178"/>
      <c r="C652" s="158" t="s">
        <v>2889</v>
      </c>
      <c r="D652" s="173"/>
    </row>
    <row r="653" spans="2:4" ht="16" thickBot="1" x14ac:dyDescent="0.25">
      <c r="B653" s="154" t="s">
        <v>2490</v>
      </c>
      <c r="C653" s="155" t="s">
        <v>2890</v>
      </c>
      <c r="D653" s="172" t="s">
        <v>104</v>
      </c>
    </row>
    <row r="654" spans="2:4" ht="15" customHeight="1" x14ac:dyDescent="0.2">
      <c r="B654" s="178"/>
      <c r="C654" s="483" t="s">
        <v>2892</v>
      </c>
      <c r="D654" s="178"/>
    </row>
    <row r="655" spans="2:4" ht="16" thickBot="1" x14ac:dyDescent="0.25">
      <c r="B655" s="154" t="s">
        <v>2891</v>
      </c>
      <c r="C655" s="484"/>
      <c r="D655" s="172" t="s">
        <v>104</v>
      </c>
    </row>
    <row r="656" spans="2:4" ht="16" thickBot="1" x14ac:dyDescent="0.25">
      <c r="B656" s="181" t="s">
        <v>2513</v>
      </c>
      <c r="C656" s="153"/>
      <c r="D656" s="177"/>
    </row>
    <row r="657" spans="2:4" ht="16" thickBot="1" x14ac:dyDescent="0.25">
      <c r="B657" s="181" t="s">
        <v>2514</v>
      </c>
      <c r="C657" s="153"/>
      <c r="D657" s="177"/>
    </row>
    <row r="658" spans="2:4" x14ac:dyDescent="0.2">
      <c r="B658" s="178"/>
      <c r="C658" s="158" t="s">
        <v>2893</v>
      </c>
      <c r="D658" s="173"/>
    </row>
    <row r="659" spans="2:4" ht="16" thickBot="1" x14ac:dyDescent="0.25">
      <c r="B659" s="154" t="s">
        <v>2515</v>
      </c>
      <c r="C659" s="155" t="s">
        <v>2894</v>
      </c>
      <c r="D659" s="172" t="s">
        <v>112</v>
      </c>
    </row>
    <row r="660" spans="2:4" ht="15" customHeight="1" x14ac:dyDescent="0.2">
      <c r="B660" s="178"/>
      <c r="C660" s="483" t="s">
        <v>2520</v>
      </c>
      <c r="D660" s="178"/>
    </row>
    <row r="661" spans="2:4" ht="16" thickBot="1" x14ac:dyDescent="0.25">
      <c r="B661" s="154" t="s">
        <v>2519</v>
      </c>
      <c r="C661" s="484"/>
      <c r="D661" s="172" t="s">
        <v>104</v>
      </c>
    </row>
    <row r="662" spans="2:4" ht="16" thickBot="1" x14ac:dyDescent="0.25">
      <c r="B662" s="180" t="s">
        <v>2517</v>
      </c>
      <c r="C662" s="155" t="s">
        <v>2518</v>
      </c>
      <c r="D662" s="171" t="s">
        <v>112</v>
      </c>
    </row>
    <row r="663" spans="2:4" ht="16" thickBot="1" x14ac:dyDescent="0.25">
      <c r="B663" s="181" t="s">
        <v>2522</v>
      </c>
      <c r="C663" s="153"/>
      <c r="D663" s="177"/>
    </row>
    <row r="664" spans="2:4" ht="16" thickBot="1" x14ac:dyDescent="0.25">
      <c r="B664" s="181" t="s">
        <v>2523</v>
      </c>
      <c r="C664" s="153"/>
      <c r="D664" s="177"/>
    </row>
    <row r="665" spans="2:4" x14ac:dyDescent="0.2">
      <c r="B665" s="178"/>
      <c r="C665" s="158" t="s">
        <v>2895</v>
      </c>
      <c r="D665" s="173"/>
    </row>
    <row r="666" spans="2:4" ht="16" thickBot="1" x14ac:dyDescent="0.25">
      <c r="B666" s="154" t="s">
        <v>2524</v>
      </c>
      <c r="C666" s="155" t="s">
        <v>2896</v>
      </c>
      <c r="D666" s="172" t="s">
        <v>112</v>
      </c>
    </row>
    <row r="667" spans="2:4" ht="16" thickBot="1" x14ac:dyDescent="0.25">
      <c r="B667" s="181" t="s">
        <v>2585</v>
      </c>
      <c r="C667" s="153"/>
      <c r="D667" s="177"/>
    </row>
    <row r="668" spans="2:4" ht="16" thickBot="1" x14ac:dyDescent="0.25">
      <c r="B668" s="181" t="s">
        <v>2589</v>
      </c>
      <c r="C668" s="153"/>
      <c r="D668" s="177"/>
    </row>
    <row r="669" spans="2:4" ht="16" thickBot="1" x14ac:dyDescent="0.25">
      <c r="B669" s="180" t="s">
        <v>2590</v>
      </c>
      <c r="C669" s="155" t="s">
        <v>2591</v>
      </c>
      <c r="D669" s="171" t="s">
        <v>101</v>
      </c>
    </row>
    <row r="670" spans="2:4" ht="16" thickBot="1" x14ac:dyDescent="0.25">
      <c r="B670" s="181" t="s">
        <v>2897</v>
      </c>
      <c r="C670" s="153"/>
      <c r="D670" s="177"/>
    </row>
    <row r="671" spans="2:4" ht="16" thickBot="1" x14ac:dyDescent="0.25">
      <c r="B671" s="180" t="s">
        <v>2587</v>
      </c>
      <c r="C671" s="155" t="s">
        <v>2898</v>
      </c>
      <c r="D671" s="171" t="s">
        <v>101</v>
      </c>
    </row>
    <row r="672" spans="2:4" ht="16" thickBot="1" x14ac:dyDescent="0.25">
      <c r="B672" s="177"/>
      <c r="C672" s="153"/>
      <c r="D672" s="177"/>
    </row>
    <row r="679" ht="15.75" customHeight="1" x14ac:dyDescent="0.2"/>
  </sheetData>
  <customSheetViews>
    <customSheetView guid="{4DC146C0-4C32-4BEE-895C-813286D3318F}" state="hidden">
      <selection activeCell="D165" sqref="D165"/>
    </customSheetView>
  </customSheetViews>
  <mergeCells count="65">
    <mergeCell ref="B40:B41"/>
    <mergeCell ref="D40:D41"/>
    <mergeCell ref="B164:B167"/>
    <mergeCell ref="B52:B53"/>
    <mergeCell ref="D52:D53"/>
    <mergeCell ref="B54:B55"/>
    <mergeCell ref="D54:D55"/>
    <mergeCell ref="B48:B49"/>
    <mergeCell ref="D48:D49"/>
    <mergeCell ref="B144:D144"/>
    <mergeCell ref="C117:C118"/>
    <mergeCell ref="C81:C82"/>
    <mergeCell ref="B81:B82"/>
    <mergeCell ref="B76:B77"/>
    <mergeCell ref="C76:C77"/>
    <mergeCell ref="D76:D77"/>
    <mergeCell ref="D68:D69"/>
    <mergeCell ref="B68:B69"/>
    <mergeCell ref="C68:C69"/>
    <mergeCell ref="B61:D61"/>
    <mergeCell ref="B62:D62"/>
    <mergeCell ref="B63:D63"/>
    <mergeCell ref="B65:D65"/>
    <mergeCell ref="B66:D66"/>
    <mergeCell ref="B67:D67"/>
    <mergeCell ref="C142:C143"/>
    <mergeCell ref="B142:B143"/>
    <mergeCell ref="D142:D143"/>
    <mergeCell ref="B79:D79"/>
    <mergeCell ref="D74:D75"/>
    <mergeCell ref="B74:B75"/>
    <mergeCell ref="B115:B116"/>
    <mergeCell ref="C115:C116"/>
    <mergeCell ref="B114:D114"/>
    <mergeCell ref="D117:D118"/>
    <mergeCell ref="D115:D116"/>
    <mergeCell ref="B117:B118"/>
    <mergeCell ref="C74:C75"/>
    <mergeCell ref="B137:D137"/>
    <mergeCell ref="B138:D138"/>
    <mergeCell ref="B139:D139"/>
    <mergeCell ref="B140:D140"/>
    <mergeCell ref="B141:D141"/>
    <mergeCell ref="C394:C395"/>
    <mergeCell ref="B145:D145"/>
    <mergeCell ref="B146:B147"/>
    <mergeCell ref="C146:C147"/>
    <mergeCell ref="D146:D147"/>
    <mergeCell ref="B148:D148"/>
    <mergeCell ref="B149:D149"/>
    <mergeCell ref="B151:D151"/>
    <mergeCell ref="C152:C153"/>
    <mergeCell ref="C202:C203"/>
    <mergeCell ref="C210:C211"/>
    <mergeCell ref="C222:C223"/>
    <mergeCell ref="C348:C349"/>
    <mergeCell ref="C368:C369"/>
    <mergeCell ref="C660:C661"/>
    <mergeCell ref="C654:C655"/>
    <mergeCell ref="C408:C409"/>
    <mergeCell ref="C415:C416"/>
    <mergeCell ref="B421:B422"/>
    <mergeCell ref="C421:C422"/>
    <mergeCell ref="C435:C436"/>
    <mergeCell ref="C632:C63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63CAC-DF3E-426B-85AC-60677C08520E}">
  <dimension ref="A1:AK377"/>
  <sheetViews>
    <sheetView topLeftCell="M1" zoomScale="85" zoomScaleNormal="85" workbookViewId="0">
      <selection activeCell="F3" sqref="F3"/>
    </sheetView>
  </sheetViews>
  <sheetFormatPr baseColWidth="10" defaultColWidth="11.5" defaultRowHeight="15" x14ac:dyDescent="0.2"/>
  <cols>
    <col min="1" max="1" width="11.5" style="338"/>
    <col min="2" max="2" width="20.5" style="338" customWidth="1"/>
    <col min="3" max="3" width="17.1640625" style="338" customWidth="1"/>
    <col min="4" max="4" width="20.5" style="338" bestFit="1" customWidth="1"/>
    <col min="5" max="5" width="21.83203125" style="338" customWidth="1"/>
    <col min="6" max="9" width="26.5" style="338" customWidth="1"/>
    <col min="10" max="10" width="14" style="338" customWidth="1"/>
    <col min="11" max="11" width="11" style="338" customWidth="1"/>
    <col min="12" max="14" width="11.33203125" style="338" customWidth="1"/>
    <col min="15" max="15" width="19.5" style="338" customWidth="1"/>
    <col min="16" max="16" width="16.6640625" style="338" customWidth="1"/>
    <col min="17" max="17" width="10.6640625" style="338" customWidth="1"/>
    <col min="18" max="18" width="17" style="338" customWidth="1"/>
    <col min="19" max="19" width="11.33203125" style="338" customWidth="1"/>
    <col min="20" max="20" width="18.83203125" style="338" customWidth="1"/>
    <col min="21" max="21" width="11.33203125" style="338" customWidth="1"/>
    <col min="22" max="22" width="17.5" style="338" customWidth="1"/>
    <col min="23" max="23" width="13.6640625" style="338" customWidth="1"/>
    <col min="24" max="24" width="12.1640625" style="338" customWidth="1"/>
    <col min="25" max="25" width="14.33203125" style="338" customWidth="1"/>
    <col min="26" max="31" width="25.5" style="338" customWidth="1"/>
    <col min="32" max="32" width="23.6640625" style="338" customWidth="1"/>
    <col min="33" max="33" width="32.33203125" style="338" customWidth="1"/>
    <col min="34" max="34" width="24.6640625" style="338" customWidth="1"/>
    <col min="35" max="35" width="31.5" style="338" customWidth="1"/>
    <col min="36" max="36" width="29.6640625" style="338" customWidth="1"/>
    <col min="37" max="37" width="28.5" style="338" customWidth="1"/>
    <col min="38" max="16384" width="11.5" style="338"/>
  </cols>
  <sheetData>
    <row r="1" spans="1:37" ht="45" customHeight="1" x14ac:dyDescent="0.2">
      <c r="A1" s="523" t="s">
        <v>3347</v>
      </c>
      <c r="B1" s="524"/>
      <c r="C1" s="524"/>
      <c r="D1" s="524"/>
      <c r="E1" s="524"/>
      <c r="F1" s="524"/>
      <c r="G1" s="524"/>
      <c r="H1" s="524"/>
      <c r="I1" s="524"/>
      <c r="J1" s="524"/>
      <c r="K1" s="524"/>
      <c r="L1" s="524"/>
      <c r="M1" s="524"/>
      <c r="N1" s="524"/>
      <c r="O1" s="524"/>
      <c r="P1" s="524"/>
      <c r="Q1" s="524"/>
      <c r="R1" s="524"/>
      <c r="S1" s="524"/>
      <c r="T1" s="524"/>
      <c r="U1" s="524"/>
      <c r="V1" s="524"/>
      <c r="W1" s="524"/>
      <c r="X1" s="524"/>
      <c r="Y1" s="524"/>
      <c r="Z1" s="524"/>
      <c r="AA1" s="524"/>
      <c r="AB1" s="524"/>
      <c r="AC1" s="524"/>
      <c r="AD1" s="524"/>
      <c r="AE1" s="524"/>
      <c r="AF1" s="524"/>
      <c r="AG1" s="524"/>
      <c r="AH1" s="524"/>
    </row>
    <row r="2" spans="1:37" ht="80" x14ac:dyDescent="0.2">
      <c r="A2" s="260" t="s">
        <v>3348</v>
      </c>
      <c r="B2" s="260" t="s">
        <v>3349</v>
      </c>
      <c r="C2" s="328" t="s">
        <v>3453</v>
      </c>
      <c r="D2" s="328" t="s">
        <v>3454</v>
      </c>
      <c r="E2" s="328" t="s">
        <v>3455</v>
      </c>
      <c r="F2" s="260" t="s">
        <v>3474</v>
      </c>
      <c r="G2" s="260" t="s">
        <v>3473</v>
      </c>
      <c r="H2" s="260" t="s">
        <v>3472</v>
      </c>
      <c r="I2" s="260" t="s">
        <v>3475</v>
      </c>
      <c r="J2" s="260"/>
      <c r="K2" s="266" t="s">
        <v>3468</v>
      </c>
      <c r="L2" s="266" t="s">
        <v>3469</v>
      </c>
      <c r="M2" s="266" t="s">
        <v>3470</v>
      </c>
      <c r="N2" s="328" t="s">
        <v>3350</v>
      </c>
      <c r="O2" s="260" t="s">
        <v>3456</v>
      </c>
      <c r="P2" s="326" t="s">
        <v>3457</v>
      </c>
      <c r="Q2" s="260" t="s">
        <v>3480</v>
      </c>
      <c r="R2" s="260" t="s">
        <v>3481</v>
      </c>
      <c r="S2" s="260" t="s">
        <v>3482</v>
      </c>
      <c r="T2" s="260" t="s">
        <v>3483</v>
      </c>
      <c r="U2" s="260" t="s">
        <v>3484</v>
      </c>
      <c r="V2" s="260" t="s">
        <v>3485</v>
      </c>
      <c r="W2" s="266" t="s">
        <v>3486</v>
      </c>
      <c r="X2" s="266" t="s">
        <v>3487</v>
      </c>
      <c r="Y2" s="266" t="s">
        <v>3488</v>
      </c>
      <c r="Z2" s="260" t="s">
        <v>3351</v>
      </c>
      <c r="AA2" s="260" t="s">
        <v>3352</v>
      </c>
      <c r="AB2" s="267" t="s">
        <v>3353</v>
      </c>
      <c r="AC2" s="260" t="s">
        <v>3354</v>
      </c>
      <c r="AD2" s="267" t="s">
        <v>3355</v>
      </c>
      <c r="AE2" s="260" t="s">
        <v>3356</v>
      </c>
      <c r="AF2" s="267" t="s">
        <v>3357</v>
      </c>
      <c r="AG2" s="260" t="s">
        <v>3358</v>
      </c>
      <c r="AH2" s="260" t="s">
        <v>3359</v>
      </c>
      <c r="AI2" s="260" t="s">
        <v>3360</v>
      </c>
      <c r="AJ2" s="266" t="s">
        <v>3458</v>
      </c>
      <c r="AK2" s="260" t="s">
        <v>3361</v>
      </c>
    </row>
    <row r="3" spans="1:37" ht="16" x14ac:dyDescent="0.2">
      <c r="A3" s="330">
        <v>1</v>
      </c>
      <c r="B3" s="330" t="s">
        <v>3362</v>
      </c>
      <c r="C3" s="344">
        <f>(K3)*(AJ3)</f>
        <v>0</v>
      </c>
      <c r="D3" s="344">
        <f>(L3)*(AJ3)</f>
        <v>0</v>
      </c>
      <c r="E3" s="344">
        <f>(M3)*(AJ3)</f>
        <v>0</v>
      </c>
      <c r="F3" s="345">
        <f>(R3*W3*$AH$3)*(C3)</f>
        <v>0</v>
      </c>
      <c r="G3" s="345">
        <f>(T3*X3*AH3)*(D3)</f>
        <v>0</v>
      </c>
      <c r="H3" s="345">
        <f>(V3*Y3*$AH$3)*(E3)</f>
        <v>0</v>
      </c>
      <c r="I3" s="345">
        <f>SUM(F3:H3)</f>
        <v>0</v>
      </c>
      <c r="J3" s="345" t="s">
        <v>3350</v>
      </c>
      <c r="K3" s="329">
        <f>IF(B3='Ficha-1'!G40,'Ficha-1'!K40,IF(B3='Ficha-1'!G41,'Ficha-1'!K41,IF(B3='Ficha-1'!G42,'Ficha-1'!K42,IF(B3='Ficha-1'!G43,'Ficha-1'!K43,IF(B3='Ficha-1'!G44,'Ficha-1'!K44,IF(B3='Ficha-1'!G45,'Ficha-1'!K45,IF(B3='Ficha-1'!G46,'Ficha-1'!K46,0)))))))</f>
        <v>0</v>
      </c>
      <c r="L3" s="265">
        <f>IF(B3='Ficha-1'!G47,'Ficha-1'!K47,IF(B3='Ficha-1'!G48,'Ficha-1'!K48,IF(B3='Ficha-1'!G49,'Ficha-1'!K49,IF(B3='Ficha-1'!G50,'Ficha-1'!K50,IF(B3='Ficha-1'!G51,'Ficha-1'!K51,IF(B3='Ficha-1'!G52,'Ficha-1'!K52,0))))))</f>
        <v>0</v>
      </c>
      <c r="M3" s="265">
        <f>IF(B3='Ficha-1'!G54,'Ficha-1'!K54,IF(B3='Ficha-1'!G55,'Ficha-1'!K55,IF(B3='Ficha-1'!G56,'Ficha-1'!K56,IF(B3='Ficha-1'!G57,'Ficha-1'!K57,IF(B3='Ficha-1'!G58,'Ficha-1'!K58,IF(B3='Ficha-1'!G59,'Ficha-1'!K59,0))))))</f>
        <v>0</v>
      </c>
      <c r="N3" s="327">
        <f>K3+L3+M3</f>
        <v>0</v>
      </c>
      <c r="O3" s="327" t="s">
        <v>3459</v>
      </c>
      <c r="P3" s="330">
        <v>1</v>
      </c>
      <c r="Q3" s="330" t="s">
        <v>3269</v>
      </c>
      <c r="R3" s="330">
        <v>1</v>
      </c>
      <c r="S3" s="330" t="s">
        <v>3268</v>
      </c>
      <c r="T3" s="330">
        <v>0.6</v>
      </c>
      <c r="U3" s="330" t="s">
        <v>3363</v>
      </c>
      <c r="V3" s="330">
        <v>0.3</v>
      </c>
      <c r="W3" s="265">
        <f>'Ficha-1'!$F$40</f>
        <v>0</v>
      </c>
      <c r="X3" s="265">
        <f>'Ficha-1'!$F$47</f>
        <v>0</v>
      </c>
      <c r="Y3" s="265">
        <f>'Ficha-1'!$F$54</f>
        <v>0</v>
      </c>
      <c r="Z3" s="330">
        <f>SUM(W3:Y3)</f>
        <v>0</v>
      </c>
      <c r="AA3" s="330">
        <f>Z3</f>
        <v>0</v>
      </c>
      <c r="AB3" s="330"/>
      <c r="AC3" s="330">
        <v>0.5</v>
      </c>
      <c r="AD3" s="330"/>
      <c r="AE3" s="330">
        <v>1</v>
      </c>
      <c r="AF3" s="330"/>
      <c r="AG3" s="330">
        <v>0.7</v>
      </c>
      <c r="AH3" s="330">
        <f t="shared" ref="AH3:AH8" si="0">AVERAGE(AC3,AE3,AG3)</f>
        <v>0.73333333333333339</v>
      </c>
      <c r="AI3" s="330" t="s">
        <v>3460</v>
      </c>
      <c r="AJ3" s="261">
        <v>49783</v>
      </c>
      <c r="AK3" s="344">
        <f>AJ3*N3</f>
        <v>0</v>
      </c>
    </row>
    <row r="4" spans="1:37" s="348" customFormat="1" ht="32" x14ac:dyDescent="0.2">
      <c r="A4" s="341">
        <v>2</v>
      </c>
      <c r="B4" s="341" t="s">
        <v>3364</v>
      </c>
      <c r="C4" s="346">
        <f>AJ4*N4</f>
        <v>0</v>
      </c>
      <c r="D4" s="346">
        <v>0</v>
      </c>
      <c r="E4" s="346">
        <v>0</v>
      </c>
      <c r="F4" s="347">
        <f>((W4*10)*C4)</f>
        <v>0</v>
      </c>
      <c r="G4" s="347">
        <f>((X4*10)*D4)</f>
        <v>0</v>
      </c>
      <c r="H4" s="347">
        <f>((Y4*10)*E4)</f>
        <v>0</v>
      </c>
      <c r="I4" s="347">
        <f>SUM(F4:H4)</f>
        <v>0</v>
      </c>
      <c r="J4" s="347" t="s">
        <v>3350</v>
      </c>
      <c r="K4" s="342">
        <f>IF(B4='Ficha-1'!G40,'Ficha-1'!K40,IF(B4='Ficha-1'!G41,'Ficha-1'!K41,IF(B4='Ficha-1'!G42,'Ficha-1'!K42,IF(B4='Ficha-1'!G43,'Ficha-1'!K43,IF(B4='Ficha-1'!G44,'Ficha-1'!K44,IF(B4='Ficha-1'!G45,'Ficha-1'!K45,IF(B4='Ficha-1'!G46,'Ficha-1'!K46,0)))))))</f>
        <v>0</v>
      </c>
      <c r="L4" s="341">
        <f>IF(B4='Ficha-1'!G47,'Ficha-1'!K47,IF(B4='Ficha-1'!G48,'Ficha-1'!K48,IF(B4='Ficha-1'!G49,'Ficha-1'!K49,IF(B4='Ficha-1'!G50,'Ficha-1'!K50,IF(B4='Ficha-1'!G51,'Ficha-1'!K51,IF(B4='Ficha-1'!G52,'Ficha-1'!K52,0))))))</f>
        <v>0</v>
      </c>
      <c r="M4" s="341">
        <f>IF(B4='Ficha-1'!G54,'Ficha-1'!K54,IF(B4='Ficha-1'!G55,'Ficha-1'!K55,IF(B4='Ficha-1'!G56,'Ficha-1'!K56,IF(B4='Ficha-1'!G57,'Ficha-1'!K57,IF(B4='Ficha-1'!G58,'Ficha-1'!K58,IF(B4='Ficha-1'!G59,'Ficha-1'!K59,0))))))</f>
        <v>0</v>
      </c>
      <c r="N4" s="341">
        <f t="shared" ref="N4:N5" si="1">K4+L4+M4</f>
        <v>0</v>
      </c>
      <c r="O4" s="341" t="s">
        <v>3459</v>
      </c>
      <c r="P4" s="341">
        <v>0.1</v>
      </c>
      <c r="Q4" s="341" t="s">
        <v>3269</v>
      </c>
      <c r="R4" s="341">
        <v>1</v>
      </c>
      <c r="S4" s="341" t="s">
        <v>3268</v>
      </c>
      <c r="T4" s="341">
        <v>0.6</v>
      </c>
      <c r="U4" s="341" t="s">
        <v>3363</v>
      </c>
      <c r="V4" s="341">
        <v>0.3</v>
      </c>
      <c r="W4" s="341">
        <f>'Ficha-1'!$F$40</f>
        <v>0</v>
      </c>
      <c r="X4" s="341">
        <f>'Ficha-1'!$F$47</f>
        <v>0</v>
      </c>
      <c r="Y4" s="341">
        <f>'Ficha-1'!$F$54</f>
        <v>0</v>
      </c>
      <c r="Z4" s="341">
        <f t="shared" ref="Z4:Z8" si="2">SUM(W4:Y4)</f>
        <v>0</v>
      </c>
      <c r="AA4" s="341">
        <f t="shared" ref="AA4:AA8" si="3">Z4</f>
        <v>0</v>
      </c>
      <c r="AB4" s="341"/>
      <c r="AC4" s="341">
        <v>0.5</v>
      </c>
      <c r="AD4" s="341"/>
      <c r="AE4" s="341">
        <v>1</v>
      </c>
      <c r="AF4" s="341"/>
      <c r="AG4" s="341">
        <v>0.7</v>
      </c>
      <c r="AH4" s="341">
        <f t="shared" si="0"/>
        <v>0.73333333333333339</v>
      </c>
      <c r="AI4" s="341" t="s">
        <v>3460</v>
      </c>
      <c r="AJ4" s="343">
        <v>49783</v>
      </c>
      <c r="AK4" s="346">
        <f>AJ4*N4</f>
        <v>0</v>
      </c>
    </row>
    <row r="5" spans="1:37" ht="32" x14ac:dyDescent="0.2">
      <c r="A5" s="330">
        <v>3</v>
      </c>
      <c r="B5" s="330" t="s">
        <v>3366</v>
      </c>
      <c r="C5" s="344">
        <f>($K$5*$AJ$5)</f>
        <v>0</v>
      </c>
      <c r="D5" s="344">
        <f>($L$5*$AJ$5)</f>
        <v>0</v>
      </c>
      <c r="E5" s="344">
        <f>($M$5*$AJ$5)</f>
        <v>0</v>
      </c>
      <c r="F5" s="345">
        <f>(W5*10)*C5</f>
        <v>0</v>
      </c>
      <c r="G5" s="345">
        <f>(X5*10)*D5</f>
        <v>0</v>
      </c>
      <c r="H5" s="345">
        <f>(Y5*10)*E5</f>
        <v>0</v>
      </c>
      <c r="I5" s="345">
        <f t="shared" ref="I5:I8" si="4">SUM(F5:H5)</f>
        <v>0</v>
      </c>
      <c r="J5" s="345" t="s">
        <v>3350</v>
      </c>
      <c r="K5" s="329">
        <f>IF(B5='Ficha-1'!G40,'Ficha-1'!K40,IF(B5='Ficha-1'!G41,'Ficha-1'!K41,IF(B5='Ficha-1'!G42,'Ficha-1'!K42,IF(B5='Ficha-1'!G43,'Ficha-1'!K43,IF(B5='Ficha-1'!G44,'Ficha-1'!K44,IF(B5='Ficha-1'!G46,'Ficha-1'!K46,0))))))</f>
        <v>0</v>
      </c>
      <c r="L5" s="265">
        <f>IF(B5='Ficha-1'!G47,'Ficha-1'!K47,IF(B5='Ficha-1'!G48,'Ficha-1'!K48,IF(B5='Ficha-1'!G49,'Ficha-1'!K49,IF(B5='Ficha-1'!G50,'Ficha-1'!K50,IF(B5='Ficha-1'!G51,'Ficha-1'!K51,IF(B5='Ficha-1'!G52,'Ficha-1'!K52,0))))))</f>
        <v>0</v>
      </c>
      <c r="M5" s="265">
        <f>IF(B5='Ficha-1'!G54,'Ficha-1'!K54,IF(B5='Ficha-1'!G55,'Ficha-1'!K55,IF(B5='Ficha-1'!G56,'Ficha-1'!K56,IF(B5='Ficha-1'!G57,'Ficha-1'!K57,IF(B5='Ficha-1'!G58,'Ficha-1'!K58,IF(B5='Ficha-1'!G59,'Ficha-1'!K59,0))))))</f>
        <v>0</v>
      </c>
      <c r="N5" s="327">
        <f t="shared" si="1"/>
        <v>0</v>
      </c>
      <c r="O5" s="330" t="s">
        <v>3459</v>
      </c>
      <c r="P5" s="330">
        <v>0.1</v>
      </c>
      <c r="Q5" s="330" t="s">
        <v>3269</v>
      </c>
      <c r="R5" s="330">
        <v>1</v>
      </c>
      <c r="S5" s="330" t="s">
        <v>3268</v>
      </c>
      <c r="T5" s="330">
        <v>0.6</v>
      </c>
      <c r="U5" s="330" t="s">
        <v>3363</v>
      </c>
      <c r="V5" s="330">
        <v>0.3</v>
      </c>
      <c r="W5" s="265">
        <f>'Ficha-1'!$F$40</f>
        <v>0</v>
      </c>
      <c r="X5" s="265">
        <f>'Ficha-1'!$F$47</f>
        <v>0</v>
      </c>
      <c r="Y5" s="265">
        <f>'Ficha-1'!$F$54</f>
        <v>0</v>
      </c>
      <c r="Z5" s="330">
        <f t="shared" si="2"/>
        <v>0</v>
      </c>
      <c r="AA5" s="330">
        <f t="shared" si="3"/>
        <v>0</v>
      </c>
      <c r="AB5" s="330"/>
      <c r="AC5" s="330">
        <v>0.5</v>
      </c>
      <c r="AD5" s="330"/>
      <c r="AE5" s="330">
        <v>1</v>
      </c>
      <c r="AF5" s="330"/>
      <c r="AG5" s="330">
        <v>0.7</v>
      </c>
      <c r="AH5" s="330">
        <f t="shared" si="0"/>
        <v>0.73333333333333339</v>
      </c>
      <c r="AI5" s="330" t="s">
        <v>3460</v>
      </c>
      <c r="AJ5" s="261">
        <v>49783</v>
      </c>
      <c r="AK5" s="344">
        <f>AJ5*N5</f>
        <v>0</v>
      </c>
    </row>
    <row r="6" spans="1:37" ht="48" x14ac:dyDescent="0.2">
      <c r="A6" s="330">
        <v>4</v>
      </c>
      <c r="B6" s="330" t="s">
        <v>3367</v>
      </c>
      <c r="C6" s="344">
        <f>($AJ$6/COUNT($AC$6,$AE$6,$AG$6))</f>
        <v>227666.66666666666</v>
      </c>
      <c r="D6" s="344">
        <f>($AJ$6/COUNT($AC$6,$AE$6,$AG$6))</f>
        <v>227666.66666666666</v>
      </c>
      <c r="E6" s="344">
        <f>($AJ$6/COUNT($AC$6,$AE$6,$AG$6))</f>
        <v>227666.66666666666</v>
      </c>
      <c r="F6" s="344">
        <f>C6*$P$6</f>
        <v>1366000</v>
      </c>
      <c r="G6" s="344">
        <f>D6*$P$6</f>
        <v>1366000</v>
      </c>
      <c r="H6" s="344">
        <f>E6*$P$6</f>
        <v>1366000</v>
      </c>
      <c r="I6" s="345">
        <f t="shared" si="4"/>
        <v>4098000</v>
      </c>
      <c r="J6" s="344" t="s">
        <v>3365</v>
      </c>
      <c r="K6" s="329"/>
      <c r="L6" s="265"/>
      <c r="M6" s="265"/>
      <c r="N6" s="327" t="s">
        <v>3365</v>
      </c>
      <c r="O6" s="330" t="s">
        <v>3461</v>
      </c>
      <c r="P6" s="330">
        <f>COUNT(AC6,AE6,AG6)*2</f>
        <v>6</v>
      </c>
      <c r="Q6" s="330" t="s">
        <v>3269</v>
      </c>
      <c r="R6" s="330">
        <v>1</v>
      </c>
      <c r="S6" s="330" t="s">
        <v>3268</v>
      </c>
      <c r="T6" s="330">
        <v>0.6</v>
      </c>
      <c r="U6" s="330" t="s">
        <v>3363</v>
      </c>
      <c r="V6" s="330">
        <v>0.3</v>
      </c>
      <c r="W6" s="265">
        <f>'Ficha-1'!$F$40</f>
        <v>0</v>
      </c>
      <c r="X6" s="265">
        <f>'Ficha-1'!$F$47</f>
        <v>0</v>
      </c>
      <c r="Y6" s="265">
        <f>'Ficha-1'!$F$54</f>
        <v>0</v>
      </c>
      <c r="Z6" s="330">
        <f t="shared" si="2"/>
        <v>0</v>
      </c>
      <c r="AA6" s="330">
        <f t="shared" si="3"/>
        <v>0</v>
      </c>
      <c r="AB6" s="330"/>
      <c r="AC6" s="330">
        <v>0.5</v>
      </c>
      <c r="AD6" s="330"/>
      <c r="AE6" s="330">
        <v>1</v>
      </c>
      <c r="AF6" s="330"/>
      <c r="AG6" s="330">
        <v>0.7</v>
      </c>
      <c r="AH6" s="330">
        <f t="shared" si="0"/>
        <v>0.73333333333333339</v>
      </c>
      <c r="AI6" s="330" t="s">
        <v>3462</v>
      </c>
      <c r="AJ6" s="261">
        <v>683000</v>
      </c>
      <c r="AK6" s="344">
        <f>AJ6*P6</f>
        <v>4098000</v>
      </c>
    </row>
    <row r="7" spans="1:37" ht="16" x14ac:dyDescent="0.2">
      <c r="A7" s="330">
        <v>5</v>
      </c>
      <c r="B7" s="330" t="s">
        <v>3368</v>
      </c>
      <c r="C7" s="345">
        <f>(N7)*(AJ7)/P7</f>
        <v>0</v>
      </c>
      <c r="D7" s="345">
        <v>0</v>
      </c>
      <c r="E7" s="345">
        <v>0</v>
      </c>
      <c r="F7" s="345">
        <f>(C7*W7)</f>
        <v>0</v>
      </c>
      <c r="G7" s="345">
        <f>(D7*X7)</f>
        <v>0</v>
      </c>
      <c r="H7" s="345">
        <f>(E7*Y7)</f>
        <v>0</v>
      </c>
      <c r="I7" s="345">
        <f t="shared" si="4"/>
        <v>0</v>
      </c>
      <c r="J7" s="345" t="s">
        <v>3350</v>
      </c>
      <c r="K7" s="329">
        <f>'Ficha-1'!K40</f>
        <v>0</v>
      </c>
      <c r="L7" s="265">
        <f>IF(B7='Ficha-1'!G47,'Ficha-1'!K47,IF(B7='Ficha-1'!G48,'Ficha-1'!K48,IF(B7='Ficha-1'!G49,'Ficha-1'!K49,IF(B7='Ficha-1'!G50,'Ficha-1'!K50,IF(B7='Ficha-1'!G51,'Ficha-1'!K51,IF(B7='Ficha-1'!G52,'Ficha-1'!K52,0))))))</f>
        <v>0</v>
      </c>
      <c r="M7" s="265">
        <f>IF(B7='Ficha-1'!G54,'Ficha-1'!K54,IF(B7='Ficha-1'!G55,'Ficha-1'!K55,IF(B7='Ficha-1'!G56,'Ficha-1'!K56,IF(B7='Ficha-1'!G57,'Ficha-1'!K57,IF(B7='Ficha-1'!G58,'Ficha-1'!K58,IF(B7='Ficha-1'!G59,'Ficha-1'!K59,0))))))</f>
        <v>0</v>
      </c>
      <c r="N7" s="327">
        <f>K7+L7+M7</f>
        <v>0</v>
      </c>
      <c r="O7" s="330" t="s">
        <v>3459</v>
      </c>
      <c r="P7" s="330">
        <v>7.0000000000000007E-2</v>
      </c>
      <c r="Q7" s="330" t="s">
        <v>3269</v>
      </c>
      <c r="R7" s="330">
        <v>1</v>
      </c>
      <c r="S7" s="330" t="s">
        <v>3268</v>
      </c>
      <c r="T7" s="330">
        <v>0.6</v>
      </c>
      <c r="U7" s="330" t="s">
        <v>3363</v>
      </c>
      <c r="V7" s="330">
        <v>0.3</v>
      </c>
      <c r="W7" s="265">
        <f>'Ficha-1'!$F$40</f>
        <v>0</v>
      </c>
      <c r="X7" s="265">
        <f>'Ficha-1'!$F$47</f>
        <v>0</v>
      </c>
      <c r="Y7" s="265">
        <f>'Ficha-1'!$F$54</f>
        <v>0</v>
      </c>
      <c r="Z7" s="330">
        <f t="shared" si="2"/>
        <v>0</v>
      </c>
      <c r="AA7" s="330">
        <f t="shared" si="3"/>
        <v>0</v>
      </c>
      <c r="AB7" s="330"/>
      <c r="AC7" s="330">
        <v>0.5</v>
      </c>
      <c r="AD7" s="330"/>
      <c r="AE7" s="330">
        <v>1</v>
      </c>
      <c r="AF7" s="330"/>
      <c r="AG7" s="330">
        <v>0.7</v>
      </c>
      <c r="AH7" s="330">
        <f t="shared" si="0"/>
        <v>0.73333333333333339</v>
      </c>
      <c r="AI7" s="330" t="s">
        <v>3463</v>
      </c>
      <c r="AJ7" s="261">
        <v>5562404</v>
      </c>
      <c r="AK7" s="344">
        <f>(AJ7/P7)</f>
        <v>79462914.285714284</v>
      </c>
    </row>
    <row r="8" spans="1:37" ht="48" x14ac:dyDescent="0.2">
      <c r="A8" s="330">
        <v>6</v>
      </c>
      <c r="B8" s="330" t="s">
        <v>3369</v>
      </c>
      <c r="C8" s="345">
        <f>$AK$8/COUNT($AC$8,$AE$8,$AG$8)</f>
        <v>1121333.3333333333</v>
      </c>
      <c r="D8" s="345">
        <f>$AK$8/COUNT($AC$8,$AE$8,$AG$8)</f>
        <v>1121333.3333333333</v>
      </c>
      <c r="E8" s="345">
        <f>$AK$8/COUNT($AC$8,$AE$8,$AG$8)</f>
        <v>1121333.3333333333</v>
      </c>
      <c r="F8" s="345">
        <f>C8</f>
        <v>1121333.3333333333</v>
      </c>
      <c r="G8" s="345">
        <f t="shared" ref="G8:H8" si="5">D8</f>
        <v>1121333.3333333333</v>
      </c>
      <c r="H8" s="345">
        <f t="shared" si="5"/>
        <v>1121333.3333333333</v>
      </c>
      <c r="I8" s="345">
        <f t="shared" si="4"/>
        <v>3364000</v>
      </c>
      <c r="J8" s="345" t="s">
        <v>3365</v>
      </c>
      <c r="K8" s="329"/>
      <c r="L8" s="265"/>
      <c r="M8" s="265"/>
      <c r="N8" s="327" t="s">
        <v>3365</v>
      </c>
      <c r="O8" s="330" t="s">
        <v>3464</v>
      </c>
      <c r="P8" s="330">
        <v>200</v>
      </c>
      <c r="Q8" s="330" t="s">
        <v>3269</v>
      </c>
      <c r="R8" s="330">
        <v>1</v>
      </c>
      <c r="S8" s="330" t="s">
        <v>3268</v>
      </c>
      <c r="T8" s="330">
        <v>0.6</v>
      </c>
      <c r="U8" s="330" t="s">
        <v>3363</v>
      </c>
      <c r="V8" s="330">
        <v>0.3</v>
      </c>
      <c r="W8" s="265">
        <f>'Ficha-1'!$F$40</f>
        <v>0</v>
      </c>
      <c r="X8" s="265">
        <f>'Ficha-1'!$F$47</f>
        <v>0</v>
      </c>
      <c r="Y8" s="265">
        <f>'Ficha-1'!$F$54</f>
        <v>0</v>
      </c>
      <c r="Z8" s="330">
        <f t="shared" si="2"/>
        <v>0</v>
      </c>
      <c r="AA8" s="330">
        <f t="shared" si="3"/>
        <v>0</v>
      </c>
      <c r="AB8" s="330"/>
      <c r="AC8" s="330">
        <v>0.5</v>
      </c>
      <c r="AD8" s="330"/>
      <c r="AE8" s="330">
        <v>1</v>
      </c>
      <c r="AF8" s="330"/>
      <c r="AG8" s="330">
        <v>0.7</v>
      </c>
      <c r="AH8" s="330">
        <f t="shared" si="0"/>
        <v>0.73333333333333339</v>
      </c>
      <c r="AI8" s="330" t="s">
        <v>3465</v>
      </c>
      <c r="AJ8" s="261">
        <v>1682000</v>
      </c>
      <c r="AK8" s="344">
        <f>AJ8*(P8/100)</f>
        <v>3364000</v>
      </c>
    </row>
    <row r="9" spans="1:37" x14ac:dyDescent="0.2">
      <c r="A9" s="338" t="s">
        <v>131</v>
      </c>
      <c r="B9" s="338" t="s">
        <v>3489</v>
      </c>
      <c r="C9" s="338">
        <v>0</v>
      </c>
      <c r="D9" s="338">
        <v>0</v>
      </c>
      <c r="E9" s="338">
        <v>0</v>
      </c>
      <c r="F9" s="338">
        <v>0</v>
      </c>
      <c r="G9" s="338">
        <v>0</v>
      </c>
      <c r="H9" s="338">
        <v>0</v>
      </c>
    </row>
    <row r="11" spans="1:37" x14ac:dyDescent="0.2">
      <c r="A11" s="349" t="s">
        <v>3479</v>
      </c>
    </row>
    <row r="12" spans="1:37" x14ac:dyDescent="0.2">
      <c r="A12" s="230" t="s">
        <v>3365</v>
      </c>
    </row>
    <row r="13" spans="1:37" x14ac:dyDescent="0.2">
      <c r="A13" s="338">
        <v>1</v>
      </c>
    </row>
    <row r="14" spans="1:37" x14ac:dyDescent="0.2">
      <c r="A14" s="338">
        <v>2</v>
      </c>
    </row>
    <row r="15" spans="1:37" x14ac:dyDescent="0.2">
      <c r="A15" s="338">
        <v>3</v>
      </c>
    </row>
    <row r="16" spans="1:37" x14ac:dyDescent="0.2">
      <c r="A16" s="338">
        <v>4</v>
      </c>
    </row>
    <row r="17" spans="1:1" x14ac:dyDescent="0.2">
      <c r="A17" s="338">
        <v>5</v>
      </c>
    </row>
    <row r="18" spans="1:1" x14ac:dyDescent="0.2">
      <c r="A18" s="338">
        <v>6</v>
      </c>
    </row>
    <row r="19" spans="1:1" x14ac:dyDescent="0.2">
      <c r="A19" s="338">
        <v>7</v>
      </c>
    </row>
    <row r="20" spans="1:1" x14ac:dyDescent="0.2">
      <c r="A20" s="338">
        <v>8</v>
      </c>
    </row>
    <row r="21" spans="1:1" x14ac:dyDescent="0.2">
      <c r="A21" s="338">
        <v>9</v>
      </c>
    </row>
    <row r="22" spans="1:1" x14ac:dyDescent="0.2">
      <c r="A22" s="338">
        <v>10</v>
      </c>
    </row>
    <row r="23" spans="1:1" x14ac:dyDescent="0.2">
      <c r="A23" s="338">
        <v>11</v>
      </c>
    </row>
    <row r="24" spans="1:1" x14ac:dyDescent="0.2">
      <c r="A24" s="338">
        <v>12</v>
      </c>
    </row>
    <row r="25" spans="1:1" x14ac:dyDescent="0.2">
      <c r="A25" s="338">
        <v>13</v>
      </c>
    </row>
    <row r="26" spans="1:1" x14ac:dyDescent="0.2">
      <c r="A26" s="338">
        <v>14</v>
      </c>
    </row>
    <row r="27" spans="1:1" x14ac:dyDescent="0.2">
      <c r="A27" s="338">
        <v>15</v>
      </c>
    </row>
    <row r="28" spans="1:1" x14ac:dyDescent="0.2">
      <c r="A28" s="338">
        <v>16</v>
      </c>
    </row>
    <row r="29" spans="1:1" x14ac:dyDescent="0.2">
      <c r="A29" s="338">
        <v>17</v>
      </c>
    </row>
    <row r="30" spans="1:1" x14ac:dyDescent="0.2">
      <c r="A30" s="338">
        <v>18</v>
      </c>
    </row>
    <row r="31" spans="1:1" x14ac:dyDescent="0.2">
      <c r="A31" s="338">
        <v>19</v>
      </c>
    </row>
    <row r="32" spans="1:1" x14ac:dyDescent="0.2">
      <c r="A32" s="338">
        <v>20</v>
      </c>
    </row>
    <row r="33" spans="1:1" x14ac:dyDescent="0.2">
      <c r="A33" s="338">
        <v>21</v>
      </c>
    </row>
    <row r="34" spans="1:1" x14ac:dyDescent="0.2">
      <c r="A34" s="338">
        <v>22</v>
      </c>
    </row>
    <row r="35" spans="1:1" x14ac:dyDescent="0.2">
      <c r="A35" s="338">
        <v>23</v>
      </c>
    </row>
    <row r="36" spans="1:1" x14ac:dyDescent="0.2">
      <c r="A36" s="338">
        <v>24</v>
      </c>
    </row>
    <row r="37" spans="1:1" x14ac:dyDescent="0.2">
      <c r="A37" s="338">
        <v>25</v>
      </c>
    </row>
    <row r="38" spans="1:1" x14ac:dyDescent="0.2">
      <c r="A38" s="338">
        <v>26</v>
      </c>
    </row>
    <row r="39" spans="1:1" x14ac:dyDescent="0.2">
      <c r="A39" s="338">
        <v>27</v>
      </c>
    </row>
    <row r="40" spans="1:1" x14ac:dyDescent="0.2">
      <c r="A40" s="338">
        <v>28</v>
      </c>
    </row>
    <row r="41" spans="1:1" x14ac:dyDescent="0.2">
      <c r="A41" s="338">
        <v>29</v>
      </c>
    </row>
    <row r="42" spans="1:1" x14ac:dyDescent="0.2">
      <c r="A42" s="338">
        <v>30</v>
      </c>
    </row>
    <row r="43" spans="1:1" x14ac:dyDescent="0.2">
      <c r="A43" s="338">
        <v>31</v>
      </c>
    </row>
    <row r="44" spans="1:1" x14ac:dyDescent="0.2">
      <c r="A44" s="338">
        <v>32</v>
      </c>
    </row>
    <row r="45" spans="1:1" x14ac:dyDescent="0.2">
      <c r="A45" s="338">
        <v>33</v>
      </c>
    </row>
    <row r="46" spans="1:1" x14ac:dyDescent="0.2">
      <c r="A46" s="338">
        <v>34</v>
      </c>
    </row>
    <row r="47" spans="1:1" x14ac:dyDescent="0.2">
      <c r="A47" s="338">
        <v>35</v>
      </c>
    </row>
    <row r="48" spans="1:1" x14ac:dyDescent="0.2">
      <c r="A48" s="338">
        <v>36</v>
      </c>
    </row>
    <row r="49" spans="1:1" x14ac:dyDescent="0.2">
      <c r="A49" s="338">
        <v>37</v>
      </c>
    </row>
    <row r="50" spans="1:1" x14ac:dyDescent="0.2">
      <c r="A50" s="338">
        <v>38</v>
      </c>
    </row>
    <row r="51" spans="1:1" x14ac:dyDescent="0.2">
      <c r="A51" s="338">
        <v>39</v>
      </c>
    </row>
    <row r="52" spans="1:1" x14ac:dyDescent="0.2">
      <c r="A52" s="338">
        <v>40</v>
      </c>
    </row>
    <row r="53" spans="1:1" x14ac:dyDescent="0.2">
      <c r="A53" s="338">
        <v>41</v>
      </c>
    </row>
    <row r="54" spans="1:1" x14ac:dyDescent="0.2">
      <c r="A54" s="338">
        <v>42</v>
      </c>
    </row>
    <row r="55" spans="1:1" x14ac:dyDescent="0.2">
      <c r="A55" s="338">
        <v>43</v>
      </c>
    </row>
    <row r="56" spans="1:1" x14ac:dyDescent="0.2">
      <c r="A56" s="338">
        <v>44</v>
      </c>
    </row>
    <row r="57" spans="1:1" x14ac:dyDescent="0.2">
      <c r="A57" s="338">
        <v>45</v>
      </c>
    </row>
    <row r="58" spans="1:1" x14ac:dyDescent="0.2">
      <c r="A58" s="338">
        <v>46</v>
      </c>
    </row>
    <row r="59" spans="1:1" x14ac:dyDescent="0.2">
      <c r="A59" s="338">
        <v>47</v>
      </c>
    </row>
    <row r="60" spans="1:1" x14ac:dyDescent="0.2">
      <c r="A60" s="338">
        <v>48</v>
      </c>
    </row>
    <row r="61" spans="1:1" x14ac:dyDescent="0.2">
      <c r="A61" s="338">
        <v>49</v>
      </c>
    </row>
    <row r="62" spans="1:1" x14ac:dyDescent="0.2">
      <c r="A62" s="338">
        <v>50</v>
      </c>
    </row>
    <row r="63" spans="1:1" x14ac:dyDescent="0.2">
      <c r="A63" s="338">
        <v>51</v>
      </c>
    </row>
    <row r="64" spans="1:1" x14ac:dyDescent="0.2">
      <c r="A64" s="338">
        <v>52</v>
      </c>
    </row>
    <row r="65" spans="1:1" x14ac:dyDescent="0.2">
      <c r="A65" s="338">
        <v>53</v>
      </c>
    </row>
    <row r="66" spans="1:1" x14ac:dyDescent="0.2">
      <c r="A66" s="338">
        <v>54</v>
      </c>
    </row>
    <row r="67" spans="1:1" x14ac:dyDescent="0.2">
      <c r="A67" s="338">
        <v>55</v>
      </c>
    </row>
    <row r="68" spans="1:1" x14ac:dyDescent="0.2">
      <c r="A68" s="338">
        <v>56</v>
      </c>
    </row>
    <row r="69" spans="1:1" x14ac:dyDescent="0.2">
      <c r="A69" s="338">
        <v>57</v>
      </c>
    </row>
    <row r="70" spans="1:1" x14ac:dyDescent="0.2">
      <c r="A70" s="338">
        <v>58</v>
      </c>
    </row>
    <row r="71" spans="1:1" x14ac:dyDescent="0.2">
      <c r="A71" s="338">
        <v>59</v>
      </c>
    </row>
    <row r="72" spans="1:1" x14ac:dyDescent="0.2">
      <c r="A72" s="338">
        <v>60</v>
      </c>
    </row>
    <row r="73" spans="1:1" x14ac:dyDescent="0.2">
      <c r="A73" s="338">
        <v>61</v>
      </c>
    </row>
    <row r="74" spans="1:1" x14ac:dyDescent="0.2">
      <c r="A74" s="338">
        <v>62</v>
      </c>
    </row>
    <row r="75" spans="1:1" x14ac:dyDescent="0.2">
      <c r="A75" s="338">
        <v>63</v>
      </c>
    </row>
    <row r="76" spans="1:1" x14ac:dyDescent="0.2">
      <c r="A76" s="338">
        <v>64</v>
      </c>
    </row>
    <row r="77" spans="1:1" x14ac:dyDescent="0.2">
      <c r="A77" s="338">
        <v>65</v>
      </c>
    </row>
    <row r="78" spans="1:1" x14ac:dyDescent="0.2">
      <c r="A78" s="338">
        <v>66</v>
      </c>
    </row>
    <row r="79" spans="1:1" x14ac:dyDescent="0.2">
      <c r="A79" s="338">
        <v>67</v>
      </c>
    </row>
    <row r="80" spans="1:1" x14ac:dyDescent="0.2">
      <c r="A80" s="338">
        <v>68</v>
      </c>
    </row>
    <row r="81" spans="1:1" x14ac:dyDescent="0.2">
      <c r="A81" s="338">
        <v>69</v>
      </c>
    </row>
    <row r="82" spans="1:1" x14ac:dyDescent="0.2">
      <c r="A82" s="338">
        <v>70</v>
      </c>
    </row>
    <row r="83" spans="1:1" x14ac:dyDescent="0.2">
      <c r="A83" s="338">
        <v>71</v>
      </c>
    </row>
    <row r="84" spans="1:1" x14ac:dyDescent="0.2">
      <c r="A84" s="338">
        <v>72</v>
      </c>
    </row>
    <row r="85" spans="1:1" x14ac:dyDescent="0.2">
      <c r="A85" s="338">
        <v>73</v>
      </c>
    </row>
    <row r="86" spans="1:1" x14ac:dyDescent="0.2">
      <c r="A86" s="338">
        <v>74</v>
      </c>
    </row>
    <row r="87" spans="1:1" x14ac:dyDescent="0.2">
      <c r="A87" s="338">
        <v>75</v>
      </c>
    </row>
    <row r="88" spans="1:1" x14ac:dyDescent="0.2">
      <c r="A88" s="338">
        <v>76</v>
      </c>
    </row>
    <row r="89" spans="1:1" x14ac:dyDescent="0.2">
      <c r="A89" s="338">
        <v>77</v>
      </c>
    </row>
    <row r="90" spans="1:1" x14ac:dyDescent="0.2">
      <c r="A90" s="338">
        <v>78</v>
      </c>
    </row>
    <row r="91" spans="1:1" x14ac:dyDescent="0.2">
      <c r="A91" s="338">
        <v>79</v>
      </c>
    </row>
    <row r="92" spans="1:1" x14ac:dyDescent="0.2">
      <c r="A92" s="338">
        <v>80</v>
      </c>
    </row>
    <row r="93" spans="1:1" x14ac:dyDescent="0.2">
      <c r="A93" s="338">
        <v>81</v>
      </c>
    </row>
    <row r="94" spans="1:1" x14ac:dyDescent="0.2">
      <c r="A94" s="338">
        <v>82</v>
      </c>
    </row>
    <row r="95" spans="1:1" x14ac:dyDescent="0.2">
      <c r="A95" s="338">
        <v>83</v>
      </c>
    </row>
    <row r="96" spans="1:1" x14ac:dyDescent="0.2">
      <c r="A96" s="338">
        <v>84</v>
      </c>
    </row>
    <row r="97" spans="1:1" x14ac:dyDescent="0.2">
      <c r="A97" s="338">
        <v>85</v>
      </c>
    </row>
    <row r="98" spans="1:1" x14ac:dyDescent="0.2">
      <c r="A98" s="338">
        <v>86</v>
      </c>
    </row>
    <row r="99" spans="1:1" x14ac:dyDescent="0.2">
      <c r="A99" s="338">
        <v>87</v>
      </c>
    </row>
    <row r="100" spans="1:1" x14ac:dyDescent="0.2">
      <c r="A100" s="338">
        <v>88</v>
      </c>
    </row>
    <row r="101" spans="1:1" x14ac:dyDescent="0.2">
      <c r="A101" s="338">
        <v>89</v>
      </c>
    </row>
    <row r="102" spans="1:1" x14ac:dyDescent="0.2">
      <c r="A102" s="338">
        <v>90</v>
      </c>
    </row>
    <row r="103" spans="1:1" x14ac:dyDescent="0.2">
      <c r="A103" s="338">
        <v>91</v>
      </c>
    </row>
    <row r="104" spans="1:1" x14ac:dyDescent="0.2">
      <c r="A104" s="338">
        <v>92</v>
      </c>
    </row>
    <row r="105" spans="1:1" x14ac:dyDescent="0.2">
      <c r="A105" s="338">
        <v>93</v>
      </c>
    </row>
    <row r="106" spans="1:1" x14ac:dyDescent="0.2">
      <c r="A106" s="338">
        <v>94</v>
      </c>
    </row>
    <row r="107" spans="1:1" x14ac:dyDescent="0.2">
      <c r="A107" s="338">
        <v>95</v>
      </c>
    </row>
    <row r="108" spans="1:1" x14ac:dyDescent="0.2">
      <c r="A108" s="338">
        <v>96</v>
      </c>
    </row>
    <row r="109" spans="1:1" x14ac:dyDescent="0.2">
      <c r="A109" s="338">
        <v>97</v>
      </c>
    </row>
    <row r="110" spans="1:1" x14ac:dyDescent="0.2">
      <c r="A110" s="338">
        <v>98</v>
      </c>
    </row>
    <row r="111" spans="1:1" x14ac:dyDescent="0.2">
      <c r="A111" s="338">
        <v>99</v>
      </c>
    </row>
    <row r="112" spans="1:1" x14ac:dyDescent="0.2">
      <c r="A112" s="338">
        <v>100</v>
      </c>
    </row>
    <row r="113" spans="1:1" x14ac:dyDescent="0.2">
      <c r="A113" s="338">
        <v>101</v>
      </c>
    </row>
    <row r="114" spans="1:1" x14ac:dyDescent="0.2">
      <c r="A114" s="338">
        <v>102</v>
      </c>
    </row>
    <row r="115" spans="1:1" x14ac:dyDescent="0.2">
      <c r="A115" s="338">
        <v>103</v>
      </c>
    </row>
    <row r="116" spans="1:1" x14ac:dyDescent="0.2">
      <c r="A116" s="338">
        <v>104</v>
      </c>
    </row>
    <row r="117" spans="1:1" x14ac:dyDescent="0.2">
      <c r="A117" s="338">
        <v>105</v>
      </c>
    </row>
    <row r="118" spans="1:1" x14ac:dyDescent="0.2">
      <c r="A118" s="338">
        <v>106</v>
      </c>
    </row>
    <row r="119" spans="1:1" x14ac:dyDescent="0.2">
      <c r="A119" s="338">
        <v>107</v>
      </c>
    </row>
    <row r="120" spans="1:1" x14ac:dyDescent="0.2">
      <c r="A120" s="338">
        <v>108</v>
      </c>
    </row>
    <row r="121" spans="1:1" x14ac:dyDescent="0.2">
      <c r="A121" s="338">
        <v>109</v>
      </c>
    </row>
    <row r="122" spans="1:1" x14ac:dyDescent="0.2">
      <c r="A122" s="338">
        <v>110</v>
      </c>
    </row>
    <row r="123" spans="1:1" x14ac:dyDescent="0.2">
      <c r="A123" s="338">
        <v>111</v>
      </c>
    </row>
    <row r="124" spans="1:1" x14ac:dyDescent="0.2">
      <c r="A124" s="338">
        <v>112</v>
      </c>
    </row>
    <row r="125" spans="1:1" x14ac:dyDescent="0.2">
      <c r="A125" s="338">
        <v>113</v>
      </c>
    </row>
    <row r="126" spans="1:1" x14ac:dyDescent="0.2">
      <c r="A126" s="338">
        <v>114</v>
      </c>
    </row>
    <row r="127" spans="1:1" x14ac:dyDescent="0.2">
      <c r="A127" s="338">
        <v>115</v>
      </c>
    </row>
    <row r="128" spans="1:1" x14ac:dyDescent="0.2">
      <c r="A128" s="338">
        <v>116</v>
      </c>
    </row>
    <row r="129" spans="1:1" x14ac:dyDescent="0.2">
      <c r="A129" s="338">
        <v>117</v>
      </c>
    </row>
    <row r="130" spans="1:1" x14ac:dyDescent="0.2">
      <c r="A130" s="338">
        <v>118</v>
      </c>
    </row>
    <row r="131" spans="1:1" x14ac:dyDescent="0.2">
      <c r="A131" s="338">
        <v>119</v>
      </c>
    </row>
    <row r="132" spans="1:1" x14ac:dyDescent="0.2">
      <c r="A132" s="338">
        <v>120</v>
      </c>
    </row>
    <row r="133" spans="1:1" x14ac:dyDescent="0.2">
      <c r="A133" s="338">
        <v>121</v>
      </c>
    </row>
    <row r="134" spans="1:1" x14ac:dyDescent="0.2">
      <c r="A134" s="338">
        <v>122</v>
      </c>
    </row>
    <row r="135" spans="1:1" x14ac:dyDescent="0.2">
      <c r="A135" s="338">
        <v>123</v>
      </c>
    </row>
    <row r="136" spans="1:1" x14ac:dyDescent="0.2">
      <c r="A136" s="338">
        <v>124</v>
      </c>
    </row>
    <row r="137" spans="1:1" x14ac:dyDescent="0.2">
      <c r="A137" s="338">
        <v>125</v>
      </c>
    </row>
    <row r="138" spans="1:1" x14ac:dyDescent="0.2">
      <c r="A138" s="338">
        <v>126</v>
      </c>
    </row>
    <row r="139" spans="1:1" x14ac:dyDescent="0.2">
      <c r="A139" s="338">
        <v>127</v>
      </c>
    </row>
    <row r="140" spans="1:1" x14ac:dyDescent="0.2">
      <c r="A140" s="338">
        <v>128</v>
      </c>
    </row>
    <row r="141" spans="1:1" x14ac:dyDescent="0.2">
      <c r="A141" s="338">
        <v>129</v>
      </c>
    </row>
    <row r="142" spans="1:1" x14ac:dyDescent="0.2">
      <c r="A142" s="338">
        <v>130</v>
      </c>
    </row>
    <row r="143" spans="1:1" x14ac:dyDescent="0.2">
      <c r="A143" s="338">
        <v>131</v>
      </c>
    </row>
    <row r="144" spans="1:1" x14ac:dyDescent="0.2">
      <c r="A144" s="338">
        <v>132</v>
      </c>
    </row>
    <row r="145" spans="1:1" x14ac:dyDescent="0.2">
      <c r="A145" s="338">
        <v>133</v>
      </c>
    </row>
    <row r="146" spans="1:1" x14ac:dyDescent="0.2">
      <c r="A146" s="338">
        <v>134</v>
      </c>
    </row>
    <row r="147" spans="1:1" x14ac:dyDescent="0.2">
      <c r="A147" s="338">
        <v>135</v>
      </c>
    </row>
    <row r="148" spans="1:1" x14ac:dyDescent="0.2">
      <c r="A148" s="338">
        <v>136</v>
      </c>
    </row>
    <row r="149" spans="1:1" x14ac:dyDescent="0.2">
      <c r="A149" s="338">
        <v>137</v>
      </c>
    </row>
    <row r="150" spans="1:1" x14ac:dyDescent="0.2">
      <c r="A150" s="338">
        <v>138</v>
      </c>
    </row>
    <row r="151" spans="1:1" x14ac:dyDescent="0.2">
      <c r="A151" s="338">
        <v>139</v>
      </c>
    </row>
    <row r="152" spans="1:1" x14ac:dyDescent="0.2">
      <c r="A152" s="338">
        <v>140</v>
      </c>
    </row>
    <row r="153" spans="1:1" x14ac:dyDescent="0.2">
      <c r="A153" s="338">
        <v>141</v>
      </c>
    </row>
    <row r="154" spans="1:1" x14ac:dyDescent="0.2">
      <c r="A154" s="338">
        <v>142</v>
      </c>
    </row>
    <row r="155" spans="1:1" x14ac:dyDescent="0.2">
      <c r="A155" s="338">
        <v>143</v>
      </c>
    </row>
    <row r="156" spans="1:1" x14ac:dyDescent="0.2">
      <c r="A156" s="338">
        <v>144</v>
      </c>
    </row>
    <row r="157" spans="1:1" x14ac:dyDescent="0.2">
      <c r="A157" s="338">
        <v>145</v>
      </c>
    </row>
    <row r="158" spans="1:1" x14ac:dyDescent="0.2">
      <c r="A158" s="338">
        <v>146</v>
      </c>
    </row>
    <row r="159" spans="1:1" x14ac:dyDescent="0.2">
      <c r="A159" s="338">
        <v>147</v>
      </c>
    </row>
    <row r="160" spans="1:1" x14ac:dyDescent="0.2">
      <c r="A160" s="338">
        <v>148</v>
      </c>
    </row>
    <row r="161" spans="1:1" x14ac:dyDescent="0.2">
      <c r="A161" s="338">
        <v>149</v>
      </c>
    </row>
    <row r="162" spans="1:1" x14ac:dyDescent="0.2">
      <c r="A162" s="338">
        <v>150</v>
      </c>
    </row>
    <row r="163" spans="1:1" x14ac:dyDescent="0.2">
      <c r="A163" s="338">
        <v>151</v>
      </c>
    </row>
    <row r="164" spans="1:1" x14ac:dyDescent="0.2">
      <c r="A164" s="338">
        <v>152</v>
      </c>
    </row>
    <row r="165" spans="1:1" x14ac:dyDescent="0.2">
      <c r="A165" s="338">
        <v>153</v>
      </c>
    </row>
    <row r="166" spans="1:1" x14ac:dyDescent="0.2">
      <c r="A166" s="338">
        <v>154</v>
      </c>
    </row>
    <row r="167" spans="1:1" x14ac:dyDescent="0.2">
      <c r="A167" s="338">
        <v>155</v>
      </c>
    </row>
    <row r="168" spans="1:1" x14ac:dyDescent="0.2">
      <c r="A168" s="338">
        <v>156</v>
      </c>
    </row>
    <row r="169" spans="1:1" x14ac:dyDescent="0.2">
      <c r="A169" s="338">
        <v>157</v>
      </c>
    </row>
    <row r="170" spans="1:1" x14ac:dyDescent="0.2">
      <c r="A170" s="338">
        <v>158</v>
      </c>
    </row>
    <row r="171" spans="1:1" x14ac:dyDescent="0.2">
      <c r="A171" s="338">
        <v>159</v>
      </c>
    </row>
    <row r="172" spans="1:1" x14ac:dyDescent="0.2">
      <c r="A172" s="338">
        <v>160</v>
      </c>
    </row>
    <row r="173" spans="1:1" x14ac:dyDescent="0.2">
      <c r="A173" s="338">
        <v>161</v>
      </c>
    </row>
    <row r="174" spans="1:1" x14ac:dyDescent="0.2">
      <c r="A174" s="338">
        <v>162</v>
      </c>
    </row>
    <row r="175" spans="1:1" x14ac:dyDescent="0.2">
      <c r="A175" s="338">
        <v>163</v>
      </c>
    </row>
    <row r="176" spans="1:1" x14ac:dyDescent="0.2">
      <c r="A176" s="338">
        <v>164</v>
      </c>
    </row>
    <row r="177" spans="1:1" x14ac:dyDescent="0.2">
      <c r="A177" s="338">
        <v>165</v>
      </c>
    </row>
    <row r="178" spans="1:1" x14ac:dyDescent="0.2">
      <c r="A178" s="338">
        <v>166</v>
      </c>
    </row>
    <row r="179" spans="1:1" x14ac:dyDescent="0.2">
      <c r="A179" s="338">
        <v>167</v>
      </c>
    </row>
    <row r="180" spans="1:1" x14ac:dyDescent="0.2">
      <c r="A180" s="338">
        <v>168</v>
      </c>
    </row>
    <row r="181" spans="1:1" x14ac:dyDescent="0.2">
      <c r="A181" s="338">
        <v>169</v>
      </c>
    </row>
    <row r="182" spans="1:1" x14ac:dyDescent="0.2">
      <c r="A182" s="338">
        <v>170</v>
      </c>
    </row>
    <row r="183" spans="1:1" x14ac:dyDescent="0.2">
      <c r="A183" s="338">
        <v>171</v>
      </c>
    </row>
    <row r="184" spans="1:1" x14ac:dyDescent="0.2">
      <c r="A184" s="338">
        <v>172</v>
      </c>
    </row>
    <row r="185" spans="1:1" x14ac:dyDescent="0.2">
      <c r="A185" s="338">
        <v>173</v>
      </c>
    </row>
    <row r="186" spans="1:1" x14ac:dyDescent="0.2">
      <c r="A186" s="338">
        <v>174</v>
      </c>
    </row>
    <row r="187" spans="1:1" x14ac:dyDescent="0.2">
      <c r="A187" s="338">
        <v>175</v>
      </c>
    </row>
    <row r="188" spans="1:1" x14ac:dyDescent="0.2">
      <c r="A188" s="338">
        <v>176</v>
      </c>
    </row>
    <row r="189" spans="1:1" x14ac:dyDescent="0.2">
      <c r="A189" s="338">
        <v>177</v>
      </c>
    </row>
    <row r="190" spans="1:1" x14ac:dyDescent="0.2">
      <c r="A190" s="338">
        <v>178</v>
      </c>
    </row>
    <row r="191" spans="1:1" x14ac:dyDescent="0.2">
      <c r="A191" s="338">
        <v>179</v>
      </c>
    </row>
    <row r="192" spans="1:1" x14ac:dyDescent="0.2">
      <c r="A192" s="338">
        <v>180</v>
      </c>
    </row>
    <row r="193" spans="1:1" x14ac:dyDescent="0.2">
      <c r="A193" s="338">
        <v>181</v>
      </c>
    </row>
    <row r="194" spans="1:1" x14ac:dyDescent="0.2">
      <c r="A194" s="338">
        <v>182</v>
      </c>
    </row>
    <row r="195" spans="1:1" x14ac:dyDescent="0.2">
      <c r="A195" s="338">
        <v>183</v>
      </c>
    </row>
    <row r="196" spans="1:1" x14ac:dyDescent="0.2">
      <c r="A196" s="338">
        <v>184</v>
      </c>
    </row>
    <row r="197" spans="1:1" x14ac:dyDescent="0.2">
      <c r="A197" s="338">
        <v>185</v>
      </c>
    </row>
    <row r="198" spans="1:1" x14ac:dyDescent="0.2">
      <c r="A198" s="338">
        <v>186</v>
      </c>
    </row>
    <row r="199" spans="1:1" x14ac:dyDescent="0.2">
      <c r="A199" s="338">
        <v>187</v>
      </c>
    </row>
    <row r="200" spans="1:1" x14ac:dyDescent="0.2">
      <c r="A200" s="338">
        <v>188</v>
      </c>
    </row>
    <row r="201" spans="1:1" x14ac:dyDescent="0.2">
      <c r="A201" s="338">
        <v>189</v>
      </c>
    </row>
    <row r="202" spans="1:1" x14ac:dyDescent="0.2">
      <c r="A202" s="338">
        <v>190</v>
      </c>
    </row>
    <row r="203" spans="1:1" x14ac:dyDescent="0.2">
      <c r="A203" s="338">
        <v>191</v>
      </c>
    </row>
    <row r="204" spans="1:1" x14ac:dyDescent="0.2">
      <c r="A204" s="338">
        <v>192</v>
      </c>
    </row>
    <row r="205" spans="1:1" x14ac:dyDescent="0.2">
      <c r="A205" s="338">
        <v>193</v>
      </c>
    </row>
    <row r="206" spans="1:1" x14ac:dyDescent="0.2">
      <c r="A206" s="338">
        <v>194</v>
      </c>
    </row>
    <row r="207" spans="1:1" x14ac:dyDescent="0.2">
      <c r="A207" s="338">
        <v>195</v>
      </c>
    </row>
    <row r="208" spans="1:1" x14ac:dyDescent="0.2">
      <c r="A208" s="338">
        <v>196</v>
      </c>
    </row>
    <row r="209" spans="1:1" x14ac:dyDescent="0.2">
      <c r="A209" s="338">
        <v>197</v>
      </c>
    </row>
    <row r="210" spans="1:1" x14ac:dyDescent="0.2">
      <c r="A210" s="338">
        <v>198</v>
      </c>
    </row>
    <row r="211" spans="1:1" x14ac:dyDescent="0.2">
      <c r="A211" s="338">
        <v>199</v>
      </c>
    </row>
    <row r="212" spans="1:1" x14ac:dyDescent="0.2">
      <c r="A212" s="338">
        <v>200</v>
      </c>
    </row>
    <row r="213" spans="1:1" x14ac:dyDescent="0.2">
      <c r="A213" s="338">
        <v>201</v>
      </c>
    </row>
    <row r="214" spans="1:1" x14ac:dyDescent="0.2">
      <c r="A214" s="338">
        <v>202</v>
      </c>
    </row>
    <row r="215" spans="1:1" x14ac:dyDescent="0.2">
      <c r="A215" s="338">
        <v>203</v>
      </c>
    </row>
    <row r="216" spans="1:1" x14ac:dyDescent="0.2">
      <c r="A216" s="338">
        <v>204</v>
      </c>
    </row>
    <row r="217" spans="1:1" x14ac:dyDescent="0.2">
      <c r="A217" s="338">
        <v>205</v>
      </c>
    </row>
    <row r="218" spans="1:1" x14ac:dyDescent="0.2">
      <c r="A218" s="338">
        <v>206</v>
      </c>
    </row>
    <row r="219" spans="1:1" x14ac:dyDescent="0.2">
      <c r="A219" s="338">
        <v>207</v>
      </c>
    </row>
    <row r="220" spans="1:1" x14ac:dyDescent="0.2">
      <c r="A220" s="338">
        <v>208</v>
      </c>
    </row>
    <row r="221" spans="1:1" x14ac:dyDescent="0.2">
      <c r="A221" s="338">
        <v>209</v>
      </c>
    </row>
    <row r="222" spans="1:1" x14ac:dyDescent="0.2">
      <c r="A222" s="338">
        <v>210</v>
      </c>
    </row>
    <row r="223" spans="1:1" x14ac:dyDescent="0.2">
      <c r="A223" s="338">
        <v>211</v>
      </c>
    </row>
    <row r="224" spans="1:1" x14ac:dyDescent="0.2">
      <c r="A224" s="338">
        <v>212</v>
      </c>
    </row>
    <row r="225" spans="1:1" x14ac:dyDescent="0.2">
      <c r="A225" s="338">
        <v>213</v>
      </c>
    </row>
    <row r="226" spans="1:1" x14ac:dyDescent="0.2">
      <c r="A226" s="338">
        <v>214</v>
      </c>
    </row>
    <row r="227" spans="1:1" x14ac:dyDescent="0.2">
      <c r="A227" s="338">
        <v>215</v>
      </c>
    </row>
    <row r="228" spans="1:1" x14ac:dyDescent="0.2">
      <c r="A228" s="338">
        <v>216</v>
      </c>
    </row>
    <row r="229" spans="1:1" x14ac:dyDescent="0.2">
      <c r="A229" s="338">
        <v>217</v>
      </c>
    </row>
    <row r="230" spans="1:1" x14ac:dyDescent="0.2">
      <c r="A230" s="338">
        <v>218</v>
      </c>
    </row>
    <row r="231" spans="1:1" x14ac:dyDescent="0.2">
      <c r="A231" s="338">
        <v>219</v>
      </c>
    </row>
    <row r="232" spans="1:1" x14ac:dyDescent="0.2">
      <c r="A232" s="338">
        <v>220</v>
      </c>
    </row>
    <row r="233" spans="1:1" x14ac:dyDescent="0.2">
      <c r="A233" s="338">
        <v>221</v>
      </c>
    </row>
    <row r="234" spans="1:1" x14ac:dyDescent="0.2">
      <c r="A234" s="338">
        <v>222</v>
      </c>
    </row>
    <row r="235" spans="1:1" x14ac:dyDescent="0.2">
      <c r="A235" s="338">
        <v>223</v>
      </c>
    </row>
    <row r="236" spans="1:1" x14ac:dyDescent="0.2">
      <c r="A236" s="338">
        <v>224</v>
      </c>
    </row>
    <row r="237" spans="1:1" x14ac:dyDescent="0.2">
      <c r="A237" s="338">
        <v>225</v>
      </c>
    </row>
    <row r="238" spans="1:1" x14ac:dyDescent="0.2">
      <c r="A238" s="338">
        <v>226</v>
      </c>
    </row>
    <row r="239" spans="1:1" x14ac:dyDescent="0.2">
      <c r="A239" s="338">
        <v>227</v>
      </c>
    </row>
    <row r="240" spans="1:1" x14ac:dyDescent="0.2">
      <c r="A240" s="338">
        <v>228</v>
      </c>
    </row>
    <row r="241" spans="1:1" x14ac:dyDescent="0.2">
      <c r="A241" s="338">
        <v>229</v>
      </c>
    </row>
    <row r="242" spans="1:1" x14ac:dyDescent="0.2">
      <c r="A242" s="338">
        <v>230</v>
      </c>
    </row>
    <row r="243" spans="1:1" x14ac:dyDescent="0.2">
      <c r="A243" s="338">
        <v>231</v>
      </c>
    </row>
    <row r="244" spans="1:1" x14ac:dyDescent="0.2">
      <c r="A244" s="338">
        <v>232</v>
      </c>
    </row>
    <row r="245" spans="1:1" x14ac:dyDescent="0.2">
      <c r="A245" s="338">
        <v>233</v>
      </c>
    </row>
    <row r="246" spans="1:1" x14ac:dyDescent="0.2">
      <c r="A246" s="338">
        <v>234</v>
      </c>
    </row>
    <row r="247" spans="1:1" x14ac:dyDescent="0.2">
      <c r="A247" s="338">
        <v>235</v>
      </c>
    </row>
    <row r="248" spans="1:1" x14ac:dyDescent="0.2">
      <c r="A248" s="338">
        <v>236</v>
      </c>
    </row>
    <row r="249" spans="1:1" x14ac:dyDescent="0.2">
      <c r="A249" s="338">
        <v>237</v>
      </c>
    </row>
    <row r="250" spans="1:1" x14ac:dyDescent="0.2">
      <c r="A250" s="338">
        <v>238</v>
      </c>
    </row>
    <row r="251" spans="1:1" x14ac:dyDescent="0.2">
      <c r="A251" s="338">
        <v>239</v>
      </c>
    </row>
    <row r="252" spans="1:1" x14ac:dyDescent="0.2">
      <c r="A252" s="338">
        <v>240</v>
      </c>
    </row>
    <row r="253" spans="1:1" x14ac:dyDescent="0.2">
      <c r="A253" s="338">
        <v>241</v>
      </c>
    </row>
    <row r="254" spans="1:1" x14ac:dyDescent="0.2">
      <c r="A254" s="338">
        <v>242</v>
      </c>
    </row>
    <row r="255" spans="1:1" x14ac:dyDescent="0.2">
      <c r="A255" s="338">
        <v>243</v>
      </c>
    </row>
    <row r="256" spans="1:1" x14ac:dyDescent="0.2">
      <c r="A256" s="338">
        <v>244</v>
      </c>
    </row>
    <row r="257" spans="1:1" x14ac:dyDescent="0.2">
      <c r="A257" s="338">
        <v>245</v>
      </c>
    </row>
    <row r="258" spans="1:1" x14ac:dyDescent="0.2">
      <c r="A258" s="338">
        <v>246</v>
      </c>
    </row>
    <row r="259" spans="1:1" x14ac:dyDescent="0.2">
      <c r="A259" s="338">
        <v>247</v>
      </c>
    </row>
    <row r="260" spans="1:1" x14ac:dyDescent="0.2">
      <c r="A260" s="338">
        <v>248</v>
      </c>
    </row>
    <row r="261" spans="1:1" x14ac:dyDescent="0.2">
      <c r="A261" s="338">
        <v>249</v>
      </c>
    </row>
    <row r="262" spans="1:1" x14ac:dyDescent="0.2">
      <c r="A262" s="338">
        <v>250</v>
      </c>
    </row>
    <row r="263" spans="1:1" x14ac:dyDescent="0.2">
      <c r="A263" s="338">
        <v>251</v>
      </c>
    </row>
    <row r="264" spans="1:1" x14ac:dyDescent="0.2">
      <c r="A264" s="338">
        <v>252</v>
      </c>
    </row>
    <row r="265" spans="1:1" x14ac:dyDescent="0.2">
      <c r="A265" s="338">
        <v>253</v>
      </c>
    </row>
    <row r="266" spans="1:1" x14ac:dyDescent="0.2">
      <c r="A266" s="338">
        <v>254</v>
      </c>
    </row>
    <row r="267" spans="1:1" x14ac:dyDescent="0.2">
      <c r="A267" s="338">
        <v>255</v>
      </c>
    </row>
    <row r="268" spans="1:1" x14ac:dyDescent="0.2">
      <c r="A268" s="338">
        <v>256</v>
      </c>
    </row>
    <row r="269" spans="1:1" x14ac:dyDescent="0.2">
      <c r="A269" s="338">
        <v>257</v>
      </c>
    </row>
    <row r="270" spans="1:1" x14ac:dyDescent="0.2">
      <c r="A270" s="338">
        <v>258</v>
      </c>
    </row>
    <row r="271" spans="1:1" x14ac:dyDescent="0.2">
      <c r="A271" s="338">
        <v>259</v>
      </c>
    </row>
    <row r="272" spans="1:1" x14ac:dyDescent="0.2">
      <c r="A272" s="338">
        <v>260</v>
      </c>
    </row>
    <row r="273" spans="1:1" x14ac:dyDescent="0.2">
      <c r="A273" s="338">
        <v>261</v>
      </c>
    </row>
    <row r="274" spans="1:1" x14ac:dyDescent="0.2">
      <c r="A274" s="338">
        <v>262</v>
      </c>
    </row>
    <row r="275" spans="1:1" x14ac:dyDescent="0.2">
      <c r="A275" s="338">
        <v>263</v>
      </c>
    </row>
    <row r="276" spans="1:1" x14ac:dyDescent="0.2">
      <c r="A276" s="338">
        <v>264</v>
      </c>
    </row>
    <row r="277" spans="1:1" x14ac:dyDescent="0.2">
      <c r="A277" s="338">
        <v>265</v>
      </c>
    </row>
    <row r="278" spans="1:1" x14ac:dyDescent="0.2">
      <c r="A278" s="338">
        <v>266</v>
      </c>
    </row>
    <row r="279" spans="1:1" x14ac:dyDescent="0.2">
      <c r="A279" s="338">
        <v>267</v>
      </c>
    </row>
    <row r="280" spans="1:1" x14ac:dyDescent="0.2">
      <c r="A280" s="338">
        <v>268</v>
      </c>
    </row>
    <row r="281" spans="1:1" x14ac:dyDescent="0.2">
      <c r="A281" s="338">
        <v>269</v>
      </c>
    </row>
    <row r="282" spans="1:1" x14ac:dyDescent="0.2">
      <c r="A282" s="338">
        <v>270</v>
      </c>
    </row>
    <row r="283" spans="1:1" x14ac:dyDescent="0.2">
      <c r="A283" s="338">
        <v>271</v>
      </c>
    </row>
    <row r="284" spans="1:1" x14ac:dyDescent="0.2">
      <c r="A284" s="338">
        <v>272</v>
      </c>
    </row>
    <row r="285" spans="1:1" x14ac:dyDescent="0.2">
      <c r="A285" s="338">
        <v>273</v>
      </c>
    </row>
    <row r="286" spans="1:1" x14ac:dyDescent="0.2">
      <c r="A286" s="338">
        <v>274</v>
      </c>
    </row>
    <row r="287" spans="1:1" x14ac:dyDescent="0.2">
      <c r="A287" s="338">
        <v>275</v>
      </c>
    </row>
    <row r="288" spans="1:1" x14ac:dyDescent="0.2">
      <c r="A288" s="338">
        <v>276</v>
      </c>
    </row>
    <row r="289" spans="1:1" x14ac:dyDescent="0.2">
      <c r="A289" s="338">
        <v>277</v>
      </c>
    </row>
    <row r="290" spans="1:1" x14ac:dyDescent="0.2">
      <c r="A290" s="338">
        <v>278</v>
      </c>
    </row>
    <row r="291" spans="1:1" x14ac:dyDescent="0.2">
      <c r="A291" s="338">
        <v>279</v>
      </c>
    </row>
    <row r="292" spans="1:1" x14ac:dyDescent="0.2">
      <c r="A292" s="338">
        <v>280</v>
      </c>
    </row>
    <row r="293" spans="1:1" x14ac:dyDescent="0.2">
      <c r="A293" s="338">
        <v>281</v>
      </c>
    </row>
    <row r="294" spans="1:1" x14ac:dyDescent="0.2">
      <c r="A294" s="338">
        <v>282</v>
      </c>
    </row>
    <row r="295" spans="1:1" x14ac:dyDescent="0.2">
      <c r="A295" s="338">
        <v>283</v>
      </c>
    </row>
    <row r="296" spans="1:1" x14ac:dyDescent="0.2">
      <c r="A296" s="338">
        <v>284</v>
      </c>
    </row>
    <row r="297" spans="1:1" x14ac:dyDescent="0.2">
      <c r="A297" s="338">
        <v>285</v>
      </c>
    </row>
    <row r="298" spans="1:1" x14ac:dyDescent="0.2">
      <c r="A298" s="338">
        <v>286</v>
      </c>
    </row>
    <row r="299" spans="1:1" x14ac:dyDescent="0.2">
      <c r="A299" s="338">
        <v>287</v>
      </c>
    </row>
    <row r="300" spans="1:1" x14ac:dyDescent="0.2">
      <c r="A300" s="338">
        <v>288</v>
      </c>
    </row>
    <row r="301" spans="1:1" x14ac:dyDescent="0.2">
      <c r="A301" s="338">
        <v>289</v>
      </c>
    </row>
    <row r="302" spans="1:1" x14ac:dyDescent="0.2">
      <c r="A302" s="338">
        <v>290</v>
      </c>
    </row>
    <row r="303" spans="1:1" x14ac:dyDescent="0.2">
      <c r="A303" s="338">
        <v>291</v>
      </c>
    </row>
    <row r="304" spans="1:1" x14ac:dyDescent="0.2">
      <c r="A304" s="338">
        <v>292</v>
      </c>
    </row>
    <row r="305" spans="1:1" x14ac:dyDescent="0.2">
      <c r="A305" s="338">
        <v>293</v>
      </c>
    </row>
    <row r="306" spans="1:1" x14ac:dyDescent="0.2">
      <c r="A306" s="338">
        <v>294</v>
      </c>
    </row>
    <row r="307" spans="1:1" x14ac:dyDescent="0.2">
      <c r="A307" s="338">
        <v>295</v>
      </c>
    </row>
    <row r="308" spans="1:1" x14ac:dyDescent="0.2">
      <c r="A308" s="338">
        <v>296</v>
      </c>
    </row>
    <row r="309" spans="1:1" x14ac:dyDescent="0.2">
      <c r="A309" s="338">
        <v>297</v>
      </c>
    </row>
    <row r="310" spans="1:1" x14ac:dyDescent="0.2">
      <c r="A310" s="338">
        <v>298</v>
      </c>
    </row>
    <row r="311" spans="1:1" x14ac:dyDescent="0.2">
      <c r="A311" s="338">
        <v>299</v>
      </c>
    </row>
    <row r="312" spans="1:1" x14ac:dyDescent="0.2">
      <c r="A312" s="338">
        <v>300</v>
      </c>
    </row>
    <row r="313" spans="1:1" x14ac:dyDescent="0.2">
      <c r="A313" s="338">
        <v>301</v>
      </c>
    </row>
    <row r="314" spans="1:1" x14ac:dyDescent="0.2">
      <c r="A314" s="338">
        <v>302</v>
      </c>
    </row>
    <row r="315" spans="1:1" x14ac:dyDescent="0.2">
      <c r="A315" s="338">
        <v>303</v>
      </c>
    </row>
    <row r="316" spans="1:1" x14ac:dyDescent="0.2">
      <c r="A316" s="338">
        <v>304</v>
      </c>
    </row>
    <row r="317" spans="1:1" x14ac:dyDescent="0.2">
      <c r="A317" s="338">
        <v>305</v>
      </c>
    </row>
    <row r="318" spans="1:1" x14ac:dyDescent="0.2">
      <c r="A318" s="338">
        <v>306</v>
      </c>
    </row>
    <row r="319" spans="1:1" x14ac:dyDescent="0.2">
      <c r="A319" s="338">
        <v>307</v>
      </c>
    </row>
    <row r="320" spans="1:1" x14ac:dyDescent="0.2">
      <c r="A320" s="338">
        <v>308</v>
      </c>
    </row>
    <row r="321" spans="1:1" x14ac:dyDescent="0.2">
      <c r="A321" s="338">
        <v>309</v>
      </c>
    </row>
    <row r="322" spans="1:1" x14ac:dyDescent="0.2">
      <c r="A322" s="338">
        <v>310</v>
      </c>
    </row>
    <row r="323" spans="1:1" x14ac:dyDescent="0.2">
      <c r="A323" s="338">
        <v>311</v>
      </c>
    </row>
    <row r="324" spans="1:1" x14ac:dyDescent="0.2">
      <c r="A324" s="338">
        <v>312</v>
      </c>
    </row>
    <row r="325" spans="1:1" x14ac:dyDescent="0.2">
      <c r="A325" s="338">
        <v>313</v>
      </c>
    </row>
    <row r="326" spans="1:1" x14ac:dyDescent="0.2">
      <c r="A326" s="338">
        <v>314</v>
      </c>
    </row>
    <row r="327" spans="1:1" x14ac:dyDescent="0.2">
      <c r="A327" s="338">
        <v>315</v>
      </c>
    </row>
    <row r="328" spans="1:1" x14ac:dyDescent="0.2">
      <c r="A328" s="338">
        <v>316</v>
      </c>
    </row>
    <row r="329" spans="1:1" x14ac:dyDescent="0.2">
      <c r="A329" s="338">
        <v>317</v>
      </c>
    </row>
    <row r="330" spans="1:1" x14ac:dyDescent="0.2">
      <c r="A330" s="338">
        <v>318</v>
      </c>
    </row>
    <row r="331" spans="1:1" x14ac:dyDescent="0.2">
      <c r="A331" s="338">
        <v>319</v>
      </c>
    </row>
    <row r="332" spans="1:1" x14ac:dyDescent="0.2">
      <c r="A332" s="338">
        <v>320</v>
      </c>
    </row>
    <row r="333" spans="1:1" x14ac:dyDescent="0.2">
      <c r="A333" s="338">
        <v>321</v>
      </c>
    </row>
    <row r="334" spans="1:1" x14ac:dyDescent="0.2">
      <c r="A334" s="338">
        <v>322</v>
      </c>
    </row>
    <row r="335" spans="1:1" x14ac:dyDescent="0.2">
      <c r="A335" s="338">
        <v>323</v>
      </c>
    </row>
    <row r="336" spans="1:1" x14ac:dyDescent="0.2">
      <c r="A336" s="338">
        <v>324</v>
      </c>
    </row>
    <row r="337" spans="1:1" x14ac:dyDescent="0.2">
      <c r="A337" s="338">
        <v>325</v>
      </c>
    </row>
    <row r="338" spans="1:1" x14ac:dyDescent="0.2">
      <c r="A338" s="338">
        <v>326</v>
      </c>
    </row>
    <row r="339" spans="1:1" x14ac:dyDescent="0.2">
      <c r="A339" s="338">
        <v>327</v>
      </c>
    </row>
    <row r="340" spans="1:1" x14ac:dyDescent="0.2">
      <c r="A340" s="338">
        <v>328</v>
      </c>
    </row>
    <row r="341" spans="1:1" x14ac:dyDescent="0.2">
      <c r="A341" s="338">
        <v>329</v>
      </c>
    </row>
    <row r="342" spans="1:1" x14ac:dyDescent="0.2">
      <c r="A342" s="338">
        <v>330</v>
      </c>
    </row>
    <row r="343" spans="1:1" x14ac:dyDescent="0.2">
      <c r="A343" s="338">
        <v>331</v>
      </c>
    </row>
    <row r="344" spans="1:1" x14ac:dyDescent="0.2">
      <c r="A344" s="338">
        <v>332</v>
      </c>
    </row>
    <row r="345" spans="1:1" x14ac:dyDescent="0.2">
      <c r="A345" s="338">
        <v>333</v>
      </c>
    </row>
    <row r="346" spans="1:1" x14ac:dyDescent="0.2">
      <c r="A346" s="338">
        <v>334</v>
      </c>
    </row>
    <row r="347" spans="1:1" x14ac:dyDescent="0.2">
      <c r="A347" s="338">
        <v>335</v>
      </c>
    </row>
    <row r="348" spans="1:1" x14ac:dyDescent="0.2">
      <c r="A348" s="338">
        <v>336</v>
      </c>
    </row>
    <row r="349" spans="1:1" x14ac:dyDescent="0.2">
      <c r="A349" s="338">
        <v>337</v>
      </c>
    </row>
    <row r="350" spans="1:1" x14ac:dyDescent="0.2">
      <c r="A350" s="338">
        <v>338</v>
      </c>
    </row>
    <row r="351" spans="1:1" x14ac:dyDescent="0.2">
      <c r="A351" s="338">
        <v>339</v>
      </c>
    </row>
    <row r="352" spans="1:1" x14ac:dyDescent="0.2">
      <c r="A352" s="338">
        <v>340</v>
      </c>
    </row>
    <row r="353" spans="1:1" x14ac:dyDescent="0.2">
      <c r="A353" s="338">
        <v>341</v>
      </c>
    </row>
    <row r="354" spans="1:1" x14ac:dyDescent="0.2">
      <c r="A354" s="338">
        <v>342</v>
      </c>
    </row>
    <row r="355" spans="1:1" x14ac:dyDescent="0.2">
      <c r="A355" s="338">
        <v>343</v>
      </c>
    </row>
    <row r="356" spans="1:1" x14ac:dyDescent="0.2">
      <c r="A356" s="338">
        <v>344</v>
      </c>
    </row>
    <row r="357" spans="1:1" x14ac:dyDescent="0.2">
      <c r="A357" s="338">
        <v>345</v>
      </c>
    </row>
    <row r="358" spans="1:1" x14ac:dyDescent="0.2">
      <c r="A358" s="338">
        <v>346</v>
      </c>
    </row>
    <row r="359" spans="1:1" x14ac:dyDescent="0.2">
      <c r="A359" s="338">
        <v>347</v>
      </c>
    </row>
    <row r="360" spans="1:1" x14ac:dyDescent="0.2">
      <c r="A360" s="338">
        <v>348</v>
      </c>
    </row>
    <row r="361" spans="1:1" x14ac:dyDescent="0.2">
      <c r="A361" s="338">
        <v>349</v>
      </c>
    </row>
    <row r="362" spans="1:1" x14ac:dyDescent="0.2">
      <c r="A362" s="338">
        <v>350</v>
      </c>
    </row>
    <row r="363" spans="1:1" x14ac:dyDescent="0.2">
      <c r="A363" s="338">
        <v>351</v>
      </c>
    </row>
    <row r="364" spans="1:1" x14ac:dyDescent="0.2">
      <c r="A364" s="338">
        <v>352</v>
      </c>
    </row>
    <row r="365" spans="1:1" x14ac:dyDescent="0.2">
      <c r="A365" s="338">
        <v>353</v>
      </c>
    </row>
    <row r="366" spans="1:1" x14ac:dyDescent="0.2">
      <c r="A366" s="338">
        <v>354</v>
      </c>
    </row>
    <row r="367" spans="1:1" x14ac:dyDescent="0.2">
      <c r="A367" s="338">
        <v>355</v>
      </c>
    </row>
    <row r="368" spans="1:1" x14ac:dyDescent="0.2">
      <c r="A368" s="338">
        <v>356</v>
      </c>
    </row>
    <row r="369" spans="1:1" x14ac:dyDescent="0.2">
      <c r="A369" s="338">
        <v>357</v>
      </c>
    </row>
    <row r="370" spans="1:1" x14ac:dyDescent="0.2">
      <c r="A370" s="338">
        <v>358</v>
      </c>
    </row>
    <row r="371" spans="1:1" x14ac:dyDescent="0.2">
      <c r="A371" s="338">
        <v>359</v>
      </c>
    </row>
    <row r="372" spans="1:1" x14ac:dyDescent="0.2">
      <c r="A372" s="338">
        <v>360</v>
      </c>
    </row>
    <row r="373" spans="1:1" x14ac:dyDescent="0.2">
      <c r="A373" s="338">
        <v>361</v>
      </c>
    </row>
    <row r="374" spans="1:1" x14ac:dyDescent="0.2">
      <c r="A374" s="338">
        <v>362</v>
      </c>
    </row>
    <row r="375" spans="1:1" x14ac:dyDescent="0.2">
      <c r="A375" s="338">
        <v>363</v>
      </c>
    </row>
    <row r="376" spans="1:1" x14ac:dyDescent="0.2">
      <c r="A376" s="338">
        <v>364</v>
      </c>
    </row>
    <row r="377" spans="1:1" x14ac:dyDescent="0.2">
      <c r="A377" s="338">
        <v>365</v>
      </c>
    </row>
  </sheetData>
  <customSheetViews>
    <customSheetView guid="{4DC146C0-4C32-4BEE-895C-813286D3318F}" scale="85" topLeftCell="G1">
      <selection activeCell="M3" sqref="M3"/>
    </customSheetView>
  </customSheetViews>
  <mergeCells count="1">
    <mergeCell ref="A1:AH1"/>
  </mergeCells>
  <dataValidations disablePrompts="1" count="1">
    <dataValidation type="list" allowBlank="1" showInputMessage="1" showErrorMessage="1" sqref="S3:S8 U3:U8 Q3:Q8" xr:uid="{7DA0A4C7-CA07-49BC-8133-185F8BA5D216}">
      <formula1>"Alta, Media, Baja"</formula1>
    </dataValidation>
  </dataValidation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B3:J102"/>
  <sheetViews>
    <sheetView workbookViewId="0">
      <selection activeCell="C79" sqref="C79"/>
    </sheetView>
  </sheetViews>
  <sheetFormatPr baseColWidth="10" defaultColWidth="11.5" defaultRowHeight="15" x14ac:dyDescent="0.2"/>
  <cols>
    <col min="2" max="2" width="14.83203125" customWidth="1"/>
    <col min="3" max="3" width="36.6640625" customWidth="1"/>
    <col min="4" max="5" width="36.6640625" style="10" customWidth="1"/>
    <col min="6" max="8" width="36.6640625" customWidth="1"/>
    <col min="9" max="10" width="32" style="4" customWidth="1"/>
  </cols>
  <sheetData>
    <row r="3" spans="2:10" x14ac:dyDescent="0.2">
      <c r="B3" t="s">
        <v>46</v>
      </c>
    </row>
    <row r="5" spans="2:10" x14ac:dyDescent="0.2">
      <c r="B5" s="1" t="s">
        <v>18</v>
      </c>
      <c r="C5" s="1" t="s">
        <v>26</v>
      </c>
      <c r="D5" s="12" t="s">
        <v>60</v>
      </c>
      <c r="E5" s="12" t="s">
        <v>84</v>
      </c>
      <c r="F5" s="1" t="s">
        <v>81</v>
      </c>
      <c r="G5" s="1" t="s">
        <v>82</v>
      </c>
      <c r="H5" s="1" t="s">
        <v>83</v>
      </c>
      <c r="I5" s="235" t="s">
        <v>25</v>
      </c>
      <c r="J5" s="235"/>
    </row>
    <row r="6" spans="2:10" x14ac:dyDescent="0.2">
      <c r="B6" s="527" t="s">
        <v>14</v>
      </c>
      <c r="C6" s="3" t="s">
        <v>3049</v>
      </c>
      <c r="D6" s="12"/>
      <c r="E6" s="12"/>
      <c r="F6" s="1"/>
      <c r="G6" s="1"/>
      <c r="H6" s="1"/>
      <c r="I6" s="235"/>
      <c r="J6" s="235"/>
    </row>
    <row r="7" spans="2:10" x14ac:dyDescent="0.2">
      <c r="B7" s="527"/>
      <c r="C7" s="3" t="s">
        <v>3050</v>
      </c>
      <c r="D7" s="12"/>
      <c r="E7" s="12"/>
      <c r="F7" s="1"/>
      <c r="G7" s="1"/>
      <c r="H7" s="1"/>
      <c r="I7" s="235"/>
      <c r="J7" s="235"/>
    </row>
    <row r="8" spans="2:10" x14ac:dyDescent="0.2">
      <c r="B8" s="527"/>
      <c r="C8" s="3" t="s">
        <v>3051</v>
      </c>
      <c r="D8" s="12"/>
      <c r="E8" s="12"/>
      <c r="F8" s="1"/>
      <c r="G8" s="1"/>
      <c r="H8" s="1"/>
      <c r="I8" s="235"/>
      <c r="J8" s="235"/>
    </row>
    <row r="9" spans="2:10" x14ac:dyDescent="0.2">
      <c r="B9" s="527"/>
      <c r="C9" s="3" t="s">
        <v>3052</v>
      </c>
      <c r="D9" s="12"/>
      <c r="E9" s="12"/>
      <c r="F9" s="1"/>
      <c r="G9" s="1"/>
      <c r="H9" s="1"/>
      <c r="I9" s="235"/>
      <c r="J9" s="235"/>
    </row>
    <row r="10" spans="2:10" ht="15" customHeight="1" x14ac:dyDescent="0.2">
      <c r="B10" s="527" t="s">
        <v>39</v>
      </c>
      <c r="C10" s="3" t="s">
        <v>35</v>
      </c>
      <c r="D10" s="230">
        <v>3</v>
      </c>
      <c r="E10" s="230" t="s">
        <v>58</v>
      </c>
      <c r="F10" s="3"/>
      <c r="G10" s="3"/>
      <c r="H10" s="3"/>
      <c r="I10" s="530"/>
      <c r="J10" s="530"/>
    </row>
    <row r="11" spans="2:10" x14ac:dyDescent="0.2">
      <c r="B11" s="527"/>
      <c r="C11" s="3" t="s">
        <v>36</v>
      </c>
      <c r="D11" s="230">
        <v>3</v>
      </c>
      <c r="E11" s="230" t="s">
        <v>58</v>
      </c>
      <c r="F11" s="3"/>
      <c r="G11" s="3"/>
      <c r="H11" s="3"/>
      <c r="I11" s="530"/>
      <c r="J11" s="530"/>
    </row>
    <row r="12" spans="2:10" x14ac:dyDescent="0.2">
      <c r="B12" s="527"/>
      <c r="C12" s="3" t="s">
        <v>37</v>
      </c>
      <c r="D12" s="230">
        <v>3</v>
      </c>
      <c r="E12" s="230" t="s">
        <v>58</v>
      </c>
      <c r="F12" s="3"/>
      <c r="G12" s="3"/>
      <c r="H12" s="3"/>
      <c r="I12" s="530"/>
      <c r="J12" s="530"/>
    </row>
    <row r="13" spans="2:10" x14ac:dyDescent="0.2">
      <c r="B13" s="527"/>
      <c r="C13" s="3" t="s">
        <v>38</v>
      </c>
      <c r="D13" s="230">
        <v>3</v>
      </c>
      <c r="E13" s="230" t="s">
        <v>58</v>
      </c>
      <c r="F13" s="3"/>
      <c r="G13" s="3"/>
      <c r="H13" s="3"/>
      <c r="I13" s="530"/>
      <c r="J13" s="530"/>
    </row>
    <row r="14" spans="2:10" x14ac:dyDescent="0.2">
      <c r="B14" s="527"/>
      <c r="C14" s="3" t="s">
        <v>59</v>
      </c>
      <c r="D14" s="230">
        <v>3</v>
      </c>
      <c r="E14" s="230" t="s">
        <v>58</v>
      </c>
      <c r="F14" s="3"/>
      <c r="G14" s="3"/>
      <c r="H14" s="3"/>
      <c r="I14" s="530"/>
      <c r="J14" s="530"/>
    </row>
    <row r="15" spans="2:10" x14ac:dyDescent="0.2">
      <c r="B15" s="527"/>
      <c r="C15" s="3" t="s">
        <v>3029</v>
      </c>
      <c r="D15" s="230">
        <v>1</v>
      </c>
      <c r="E15" s="230" t="s">
        <v>61</v>
      </c>
      <c r="F15" s="3"/>
      <c r="G15" s="3"/>
      <c r="H15" s="3"/>
      <c r="I15" s="236"/>
      <c r="J15" s="236"/>
    </row>
    <row r="16" spans="2:10" x14ac:dyDescent="0.2">
      <c r="B16" s="526" t="s">
        <v>45</v>
      </c>
      <c r="C16" t="s">
        <v>3060</v>
      </c>
      <c r="D16" s="247">
        <v>1</v>
      </c>
      <c r="E16" s="247" t="s">
        <v>61</v>
      </c>
      <c r="F16" s="3"/>
      <c r="G16" s="3"/>
      <c r="H16" s="3"/>
      <c r="I16" s="249"/>
      <c r="J16" s="249"/>
    </row>
    <row r="17" spans="2:10" x14ac:dyDescent="0.2">
      <c r="B17" s="526"/>
      <c r="C17" t="s">
        <v>3064</v>
      </c>
      <c r="D17" s="247">
        <v>1</v>
      </c>
      <c r="E17" s="247" t="s">
        <v>61</v>
      </c>
      <c r="F17" s="3"/>
      <c r="G17" s="3"/>
      <c r="H17" s="3"/>
      <c r="I17" s="249"/>
      <c r="J17" s="249"/>
    </row>
    <row r="18" spans="2:10" x14ac:dyDescent="0.2">
      <c r="B18" s="526"/>
      <c r="C18" t="s">
        <v>3068</v>
      </c>
      <c r="D18" s="247">
        <v>1</v>
      </c>
      <c r="E18" s="247" t="s">
        <v>61</v>
      </c>
      <c r="F18" s="3"/>
      <c r="G18" s="3"/>
      <c r="H18" s="3"/>
      <c r="I18" s="249"/>
      <c r="J18" s="249"/>
    </row>
    <row r="19" spans="2:10" x14ac:dyDescent="0.2">
      <c r="B19" s="526"/>
      <c r="C19" t="s">
        <v>3069</v>
      </c>
      <c r="D19" s="247">
        <v>1</v>
      </c>
      <c r="E19" s="247" t="s">
        <v>61</v>
      </c>
      <c r="F19" s="3"/>
      <c r="G19" s="3"/>
      <c r="H19" s="3"/>
      <c r="I19" s="249"/>
      <c r="J19" s="249"/>
    </row>
    <row r="20" spans="2:10" x14ac:dyDescent="0.2">
      <c r="B20" s="526"/>
      <c r="C20" t="s">
        <v>3073</v>
      </c>
      <c r="D20" s="247">
        <v>1</v>
      </c>
      <c r="E20" s="247" t="s">
        <v>61</v>
      </c>
      <c r="F20" s="3"/>
      <c r="G20" s="3"/>
      <c r="H20" s="3"/>
      <c r="I20" s="249"/>
      <c r="J20" s="249"/>
    </row>
    <row r="21" spans="2:10" x14ac:dyDescent="0.2">
      <c r="B21" s="526"/>
      <c r="C21" t="s">
        <v>3077</v>
      </c>
      <c r="D21" s="247">
        <v>1</v>
      </c>
      <c r="E21" s="247" t="s">
        <v>61</v>
      </c>
      <c r="F21" s="3"/>
      <c r="G21" s="3"/>
      <c r="H21" s="3"/>
      <c r="I21" s="249"/>
      <c r="J21" s="249"/>
    </row>
    <row r="22" spans="2:10" x14ac:dyDescent="0.2">
      <c r="B22" s="526"/>
      <c r="C22" t="s">
        <v>3081</v>
      </c>
      <c r="D22" s="247">
        <v>1</v>
      </c>
      <c r="E22" s="247" t="s">
        <v>61</v>
      </c>
      <c r="F22" s="3"/>
      <c r="G22" s="3"/>
      <c r="H22" s="3"/>
      <c r="I22" s="249"/>
      <c r="J22" s="249"/>
    </row>
    <row r="23" spans="2:10" x14ac:dyDescent="0.2">
      <c r="B23" s="526"/>
      <c r="C23" t="s">
        <v>3085</v>
      </c>
      <c r="D23" s="247">
        <v>1</v>
      </c>
      <c r="E23" s="247" t="s">
        <v>61</v>
      </c>
      <c r="F23" s="3"/>
      <c r="G23" s="3"/>
      <c r="H23" s="3"/>
      <c r="I23" s="249"/>
      <c r="J23" s="249"/>
    </row>
    <row r="24" spans="2:10" x14ac:dyDescent="0.2">
      <c r="B24" s="526"/>
      <c r="C24" t="s">
        <v>3089</v>
      </c>
      <c r="D24" s="247">
        <v>1</v>
      </c>
      <c r="E24" s="247" t="s">
        <v>61</v>
      </c>
      <c r="F24" s="3"/>
      <c r="G24" s="3"/>
      <c r="H24" s="3"/>
      <c r="I24" s="249"/>
      <c r="J24" s="249"/>
    </row>
    <row r="25" spans="2:10" x14ac:dyDescent="0.2">
      <c r="B25" s="526"/>
      <c r="C25" t="s">
        <v>3093</v>
      </c>
      <c r="D25" s="247">
        <v>1</v>
      </c>
      <c r="E25" s="247" t="s">
        <v>61</v>
      </c>
      <c r="F25" s="3"/>
      <c r="G25" s="3"/>
      <c r="H25" s="3"/>
      <c r="I25" s="249"/>
      <c r="J25" s="249"/>
    </row>
    <row r="26" spans="2:10" x14ac:dyDescent="0.2">
      <c r="B26" s="526"/>
      <c r="C26" t="s">
        <v>3097</v>
      </c>
      <c r="D26" s="247">
        <v>1</v>
      </c>
      <c r="E26" s="247" t="s">
        <v>61</v>
      </c>
      <c r="F26" s="3"/>
      <c r="G26" s="3"/>
      <c r="H26" s="3"/>
      <c r="I26" s="249"/>
      <c r="J26" s="249"/>
    </row>
    <row r="27" spans="2:10" x14ac:dyDescent="0.2">
      <c r="B27" s="526"/>
      <c r="C27" t="s">
        <v>3101</v>
      </c>
      <c r="D27" s="247">
        <v>1</v>
      </c>
      <c r="E27" s="247" t="s">
        <v>61</v>
      </c>
      <c r="F27" s="3"/>
      <c r="G27" s="3"/>
      <c r="H27" s="3"/>
      <c r="I27" s="249"/>
      <c r="J27" s="249"/>
    </row>
    <row r="28" spans="2:10" x14ac:dyDescent="0.2">
      <c r="B28" s="526"/>
      <c r="C28" t="s">
        <v>3105</v>
      </c>
      <c r="D28" s="247">
        <v>1</v>
      </c>
      <c r="E28" s="247" t="s">
        <v>61</v>
      </c>
      <c r="F28" s="3"/>
      <c r="G28" s="3"/>
      <c r="H28" s="3"/>
      <c r="I28" s="249"/>
      <c r="J28" s="249"/>
    </row>
    <row r="29" spans="2:10" x14ac:dyDescent="0.2">
      <c r="B29" s="526"/>
      <c r="C29" t="s">
        <v>3109</v>
      </c>
      <c r="D29" s="247">
        <v>1</v>
      </c>
      <c r="E29" s="247" t="s">
        <v>61</v>
      </c>
      <c r="F29" s="3"/>
      <c r="G29" s="3"/>
      <c r="H29" s="3"/>
      <c r="I29" s="249"/>
      <c r="J29" s="249"/>
    </row>
    <row r="30" spans="2:10" x14ac:dyDescent="0.2">
      <c r="B30" s="526"/>
      <c r="C30" t="s">
        <v>3113</v>
      </c>
      <c r="D30" s="247">
        <v>1</v>
      </c>
      <c r="E30" s="247" t="s">
        <v>61</v>
      </c>
      <c r="F30" s="3"/>
      <c r="G30" s="3"/>
      <c r="H30" s="3"/>
      <c r="I30" s="249"/>
      <c r="J30" s="249"/>
    </row>
    <row r="31" spans="2:10" x14ac:dyDescent="0.2">
      <c r="B31" s="526"/>
      <c r="C31" t="s">
        <v>3116</v>
      </c>
      <c r="D31" s="247">
        <v>1</v>
      </c>
      <c r="E31" s="247" t="s">
        <v>61</v>
      </c>
      <c r="F31" s="3"/>
      <c r="G31" s="3"/>
      <c r="H31" s="3"/>
      <c r="I31" s="249"/>
      <c r="J31" s="249"/>
    </row>
    <row r="32" spans="2:10" x14ac:dyDescent="0.2">
      <c r="B32" s="526"/>
      <c r="C32" t="s">
        <v>3119</v>
      </c>
      <c r="D32" s="247">
        <v>1</v>
      </c>
      <c r="E32" s="247" t="s">
        <v>61</v>
      </c>
      <c r="F32" s="3"/>
      <c r="G32" s="3"/>
      <c r="H32" s="3"/>
      <c r="I32" s="249"/>
      <c r="J32" s="249"/>
    </row>
    <row r="33" spans="2:10" x14ac:dyDescent="0.2">
      <c r="B33" s="526"/>
      <c r="C33" t="s">
        <v>3122</v>
      </c>
      <c r="D33" s="247">
        <v>1</v>
      </c>
      <c r="E33" s="247" t="s">
        <v>61</v>
      </c>
      <c r="F33" s="3"/>
      <c r="G33" s="3"/>
      <c r="H33" s="3"/>
      <c r="I33" s="249"/>
      <c r="J33" s="249"/>
    </row>
    <row r="34" spans="2:10" x14ac:dyDescent="0.2">
      <c r="B34" s="526"/>
      <c r="C34" t="s">
        <v>3126</v>
      </c>
      <c r="D34" s="247">
        <v>1</v>
      </c>
      <c r="E34" s="247" t="s">
        <v>61</v>
      </c>
      <c r="F34" s="3"/>
      <c r="G34" s="3"/>
      <c r="H34" s="3"/>
      <c r="I34" s="249"/>
      <c r="J34" s="249"/>
    </row>
    <row r="35" spans="2:10" x14ac:dyDescent="0.2">
      <c r="B35" s="526"/>
      <c r="C35" t="s">
        <v>3130</v>
      </c>
      <c r="D35" s="247">
        <v>2</v>
      </c>
      <c r="E35" s="247" t="s">
        <v>3268</v>
      </c>
      <c r="F35" s="3"/>
      <c r="G35" s="3"/>
      <c r="H35" s="3"/>
      <c r="I35" s="249"/>
      <c r="J35" s="249"/>
    </row>
    <row r="36" spans="2:10" x14ac:dyDescent="0.2">
      <c r="B36" s="526"/>
      <c r="C36" t="s">
        <v>3134</v>
      </c>
      <c r="D36" s="247">
        <v>2</v>
      </c>
      <c r="E36" s="247" t="s">
        <v>3268</v>
      </c>
      <c r="F36" s="3"/>
      <c r="G36" s="3"/>
      <c r="H36" s="3"/>
      <c r="I36" s="249"/>
      <c r="J36" s="249"/>
    </row>
    <row r="37" spans="2:10" x14ac:dyDescent="0.2">
      <c r="B37" s="526"/>
      <c r="C37" t="s">
        <v>3138</v>
      </c>
      <c r="D37" s="247">
        <v>1</v>
      </c>
      <c r="E37" s="247" t="s">
        <v>61</v>
      </c>
      <c r="F37" s="3"/>
      <c r="G37" s="3"/>
      <c r="H37" s="3"/>
      <c r="I37" s="249"/>
      <c r="J37" s="249"/>
    </row>
    <row r="38" spans="2:10" x14ac:dyDescent="0.2">
      <c r="B38" s="526"/>
      <c r="C38" t="s">
        <v>27</v>
      </c>
      <c r="D38" s="247">
        <v>1</v>
      </c>
      <c r="E38" s="247" t="s">
        <v>61</v>
      </c>
      <c r="F38" s="3"/>
      <c r="G38" s="3"/>
      <c r="H38" s="3"/>
      <c r="I38" s="249"/>
      <c r="J38" s="249"/>
    </row>
    <row r="39" spans="2:10" x14ac:dyDescent="0.2">
      <c r="B39" s="526"/>
      <c r="C39" t="s">
        <v>3145</v>
      </c>
      <c r="D39" s="247">
        <v>2</v>
      </c>
      <c r="E39" s="247" t="s">
        <v>3268</v>
      </c>
      <c r="F39" s="3"/>
      <c r="G39" s="3"/>
      <c r="H39" s="3"/>
      <c r="I39" s="249"/>
      <c r="J39" s="249"/>
    </row>
    <row r="40" spans="2:10" x14ac:dyDescent="0.2">
      <c r="B40" s="526"/>
      <c r="C40" t="s">
        <v>3149</v>
      </c>
      <c r="D40" s="247">
        <v>1</v>
      </c>
      <c r="E40" s="247" t="s">
        <v>61</v>
      </c>
      <c r="F40" s="3"/>
      <c r="G40" s="3"/>
      <c r="H40" s="3"/>
      <c r="I40" s="249"/>
      <c r="J40" s="249"/>
    </row>
    <row r="41" spans="2:10" x14ac:dyDescent="0.2">
      <c r="B41" s="526"/>
      <c r="C41" t="s">
        <v>3153</v>
      </c>
      <c r="D41" s="247">
        <v>1</v>
      </c>
      <c r="E41" s="247" t="s">
        <v>61</v>
      </c>
      <c r="F41" s="3"/>
      <c r="G41" s="3"/>
      <c r="H41" s="3"/>
      <c r="I41" s="249"/>
      <c r="J41" s="249"/>
    </row>
    <row r="42" spans="2:10" x14ac:dyDescent="0.2">
      <c r="B42" s="526"/>
      <c r="C42" t="s">
        <v>3157</v>
      </c>
      <c r="D42" s="247">
        <v>1</v>
      </c>
      <c r="E42" s="247" t="s">
        <v>61</v>
      </c>
      <c r="F42" s="3"/>
      <c r="G42" s="3"/>
      <c r="H42" s="3"/>
      <c r="I42" s="249"/>
      <c r="J42" s="249"/>
    </row>
    <row r="43" spans="2:10" x14ac:dyDescent="0.2">
      <c r="B43" s="526"/>
      <c r="C43" t="s">
        <v>3161</v>
      </c>
      <c r="D43" s="247">
        <v>1</v>
      </c>
      <c r="E43" s="247" t="s">
        <v>61</v>
      </c>
      <c r="F43" s="3"/>
      <c r="G43" s="3"/>
      <c r="H43" s="3"/>
      <c r="I43" s="249"/>
      <c r="J43" s="249"/>
    </row>
    <row r="44" spans="2:10" x14ac:dyDescent="0.2">
      <c r="B44" s="526"/>
      <c r="C44" t="s">
        <v>3165</v>
      </c>
      <c r="D44" s="247">
        <v>2</v>
      </c>
      <c r="E44" s="247" t="s">
        <v>3268</v>
      </c>
      <c r="F44" s="3"/>
      <c r="G44" s="3"/>
      <c r="H44" s="3"/>
      <c r="I44" s="249"/>
      <c r="J44" s="249"/>
    </row>
    <row r="45" spans="2:10" x14ac:dyDescent="0.2">
      <c r="B45" s="526"/>
      <c r="C45" t="s">
        <v>3169</v>
      </c>
      <c r="D45" s="247">
        <v>2</v>
      </c>
      <c r="E45" s="247" t="s">
        <v>3268</v>
      </c>
      <c r="F45" s="3"/>
      <c r="G45" s="3"/>
      <c r="H45" s="3"/>
      <c r="I45" s="249"/>
      <c r="J45" s="249"/>
    </row>
    <row r="46" spans="2:10" x14ac:dyDescent="0.2">
      <c r="B46" s="526"/>
      <c r="C46" t="s">
        <v>3173</v>
      </c>
      <c r="D46" s="247">
        <v>3</v>
      </c>
      <c r="E46" s="247" t="s">
        <v>3269</v>
      </c>
      <c r="F46" s="3"/>
      <c r="G46" s="3"/>
      <c r="H46" s="3"/>
      <c r="I46" s="249"/>
      <c r="J46" s="249"/>
    </row>
    <row r="47" spans="2:10" x14ac:dyDescent="0.2">
      <c r="B47" s="526"/>
      <c r="C47" t="s">
        <v>3177</v>
      </c>
      <c r="D47" s="247">
        <v>3</v>
      </c>
      <c r="E47" s="247" t="s">
        <v>3269</v>
      </c>
      <c r="F47" s="3"/>
      <c r="G47" s="3"/>
      <c r="H47" s="3"/>
      <c r="I47" s="249"/>
      <c r="J47" s="249"/>
    </row>
    <row r="48" spans="2:10" x14ac:dyDescent="0.2">
      <c r="B48" s="526"/>
      <c r="C48" t="s">
        <v>3181</v>
      </c>
      <c r="D48" s="247">
        <v>3</v>
      </c>
      <c r="E48" s="247" t="s">
        <v>3269</v>
      </c>
      <c r="F48" s="3"/>
      <c r="G48" s="3"/>
      <c r="H48" s="3"/>
      <c r="I48" s="249"/>
      <c r="J48" s="249"/>
    </row>
    <row r="49" spans="2:10" x14ac:dyDescent="0.2">
      <c r="B49" s="526"/>
      <c r="C49" t="s">
        <v>3185</v>
      </c>
      <c r="D49" s="247">
        <v>3</v>
      </c>
      <c r="E49" s="247" t="s">
        <v>3269</v>
      </c>
      <c r="F49" s="3"/>
      <c r="G49" s="3"/>
      <c r="H49" s="3"/>
      <c r="I49" s="249"/>
      <c r="J49" s="249"/>
    </row>
    <row r="50" spans="2:10" x14ac:dyDescent="0.2">
      <c r="B50" s="526"/>
      <c r="C50" t="s">
        <v>3189</v>
      </c>
      <c r="D50" s="247">
        <v>2</v>
      </c>
      <c r="E50" s="247" t="s">
        <v>3268</v>
      </c>
      <c r="F50" s="3"/>
      <c r="G50" s="3"/>
      <c r="H50" s="3"/>
      <c r="I50" s="249"/>
      <c r="J50" s="249"/>
    </row>
    <row r="51" spans="2:10" x14ac:dyDescent="0.2">
      <c r="B51" s="526"/>
      <c r="C51" t="s">
        <v>3193</v>
      </c>
      <c r="D51" s="247">
        <v>3</v>
      </c>
      <c r="E51" s="247" t="s">
        <v>3269</v>
      </c>
      <c r="F51" s="3"/>
      <c r="G51" s="3"/>
      <c r="H51" s="3"/>
      <c r="I51" s="249"/>
      <c r="J51" s="249"/>
    </row>
    <row r="52" spans="2:10" x14ac:dyDescent="0.2">
      <c r="B52" s="526"/>
      <c r="C52" t="s">
        <v>3195</v>
      </c>
      <c r="D52" s="247">
        <v>3</v>
      </c>
      <c r="E52" s="247" t="s">
        <v>3269</v>
      </c>
      <c r="F52" s="3"/>
      <c r="G52" s="3"/>
      <c r="H52" s="3"/>
      <c r="I52" s="249"/>
      <c r="J52" s="249"/>
    </row>
    <row r="53" spans="2:10" x14ac:dyDescent="0.2">
      <c r="B53" s="526"/>
      <c r="C53" t="s">
        <v>3197</v>
      </c>
      <c r="D53" s="247">
        <v>2</v>
      </c>
      <c r="E53" s="247" t="s">
        <v>3268</v>
      </c>
      <c r="F53" s="3"/>
      <c r="G53" s="3"/>
      <c r="H53" s="3"/>
      <c r="I53" s="249"/>
      <c r="J53" s="249"/>
    </row>
    <row r="54" spans="2:10" x14ac:dyDescent="0.2">
      <c r="B54" s="526"/>
      <c r="C54" t="s">
        <v>28</v>
      </c>
      <c r="D54" s="247">
        <v>3</v>
      </c>
      <c r="E54" s="247" t="s">
        <v>3269</v>
      </c>
      <c r="F54" s="3"/>
      <c r="G54" s="3"/>
      <c r="H54" s="3"/>
      <c r="I54" s="249"/>
      <c r="J54" s="249"/>
    </row>
    <row r="55" spans="2:10" x14ac:dyDescent="0.2">
      <c r="B55" s="526"/>
      <c r="C55" t="s">
        <v>3204</v>
      </c>
      <c r="D55" s="247">
        <v>1</v>
      </c>
      <c r="E55" s="247" t="s">
        <v>61</v>
      </c>
      <c r="F55" s="3"/>
      <c r="G55" s="3"/>
      <c r="H55" s="3"/>
      <c r="I55" s="249"/>
      <c r="J55" s="249"/>
    </row>
    <row r="56" spans="2:10" ht="15" customHeight="1" x14ac:dyDescent="0.2">
      <c r="B56" s="526"/>
      <c r="C56" t="s">
        <v>3208</v>
      </c>
      <c r="D56" s="247">
        <v>1</v>
      </c>
      <c r="E56" s="247" t="s">
        <v>61</v>
      </c>
      <c r="F56" s="16"/>
      <c r="G56" s="16"/>
      <c r="H56" s="16"/>
      <c r="I56" s="529"/>
      <c r="J56" s="529"/>
    </row>
    <row r="57" spans="2:10" x14ac:dyDescent="0.2">
      <c r="B57" s="526"/>
      <c r="C57" t="s">
        <v>3212</v>
      </c>
      <c r="D57" s="247">
        <v>1</v>
      </c>
      <c r="E57" s="247" t="s">
        <v>61</v>
      </c>
      <c r="F57" s="16"/>
      <c r="G57" s="16"/>
      <c r="H57" s="16"/>
      <c r="I57" s="529"/>
      <c r="J57" s="529"/>
    </row>
    <row r="58" spans="2:10" x14ac:dyDescent="0.2">
      <c r="B58" s="526"/>
      <c r="C58" t="s">
        <v>3056</v>
      </c>
      <c r="D58" s="247">
        <v>3</v>
      </c>
      <c r="E58" s="247" t="s">
        <v>3269</v>
      </c>
      <c r="F58" s="16"/>
      <c r="G58" s="16"/>
      <c r="H58" s="16"/>
      <c r="I58" s="529"/>
      <c r="J58" s="529"/>
    </row>
    <row r="59" spans="2:10" x14ac:dyDescent="0.2">
      <c r="B59" s="526"/>
      <c r="C59" t="s">
        <v>3057</v>
      </c>
      <c r="D59" s="247">
        <v>3</v>
      </c>
      <c r="E59" s="247" t="s">
        <v>3269</v>
      </c>
      <c r="F59" s="16"/>
      <c r="G59" s="16"/>
      <c r="H59" s="16"/>
      <c r="I59" s="529"/>
      <c r="J59" s="529"/>
    </row>
    <row r="60" spans="2:10" x14ac:dyDescent="0.2">
      <c r="B60" s="526"/>
      <c r="C60" t="s">
        <v>3222</v>
      </c>
      <c r="D60" s="247">
        <v>3</v>
      </c>
      <c r="E60" s="247" t="s">
        <v>3269</v>
      </c>
      <c r="F60" s="16"/>
      <c r="G60" s="16"/>
      <c r="H60" s="16"/>
      <c r="I60" s="529"/>
      <c r="J60" s="529"/>
    </row>
    <row r="61" spans="2:10" x14ac:dyDescent="0.2">
      <c r="B61" s="526"/>
      <c r="C61" t="s">
        <v>3226</v>
      </c>
      <c r="D61" s="247">
        <v>2</v>
      </c>
      <c r="E61" s="247" t="s">
        <v>3268</v>
      </c>
      <c r="F61" s="16"/>
      <c r="G61" s="16"/>
      <c r="H61" s="16"/>
      <c r="I61" s="529"/>
      <c r="J61" s="529"/>
    </row>
    <row r="62" spans="2:10" x14ac:dyDescent="0.2">
      <c r="B62" s="526"/>
      <c r="C62" t="s">
        <v>3054</v>
      </c>
      <c r="D62" s="247">
        <v>3</v>
      </c>
      <c r="E62" s="247" t="s">
        <v>3269</v>
      </c>
      <c r="F62" s="16"/>
      <c r="G62" s="16"/>
      <c r="H62" s="16"/>
      <c r="I62" s="529"/>
      <c r="J62" s="529"/>
    </row>
    <row r="63" spans="2:10" x14ac:dyDescent="0.2">
      <c r="B63" s="526"/>
      <c r="C63" t="s">
        <v>3233</v>
      </c>
      <c r="D63" s="247">
        <v>2</v>
      </c>
      <c r="E63" s="247" t="s">
        <v>3268</v>
      </c>
      <c r="F63" s="16"/>
      <c r="G63" s="16"/>
      <c r="H63" s="16"/>
      <c r="I63" s="529"/>
      <c r="J63" s="529"/>
    </row>
    <row r="64" spans="2:10" x14ac:dyDescent="0.2">
      <c r="B64" s="526"/>
      <c r="C64" t="s">
        <v>3055</v>
      </c>
      <c r="D64" s="247">
        <v>2</v>
      </c>
      <c r="E64" s="247" t="s">
        <v>3268</v>
      </c>
      <c r="F64" s="16"/>
      <c r="G64" s="16"/>
      <c r="H64" s="16"/>
      <c r="I64" s="529"/>
      <c r="J64" s="529"/>
    </row>
    <row r="65" spans="2:10" x14ac:dyDescent="0.2">
      <c r="B65" s="526"/>
      <c r="C65" t="s">
        <v>3240</v>
      </c>
      <c r="D65" s="247">
        <v>3</v>
      </c>
      <c r="E65" s="247" t="s">
        <v>3269</v>
      </c>
      <c r="F65" s="16"/>
      <c r="G65" s="16"/>
      <c r="H65" s="16"/>
      <c r="I65" s="529"/>
      <c r="J65" s="529"/>
    </row>
    <row r="66" spans="2:10" x14ac:dyDescent="0.2">
      <c r="B66" s="526"/>
      <c r="C66" t="s">
        <v>3244</v>
      </c>
      <c r="D66" s="247">
        <v>3</v>
      </c>
      <c r="E66" s="247" t="s">
        <v>3269</v>
      </c>
      <c r="F66" s="16"/>
      <c r="G66" s="16"/>
      <c r="H66" s="16"/>
      <c r="I66" s="529"/>
      <c r="J66" s="529"/>
    </row>
    <row r="67" spans="2:10" x14ac:dyDescent="0.2">
      <c r="B67" s="526"/>
      <c r="C67" t="s">
        <v>3248</v>
      </c>
      <c r="D67" s="247">
        <v>2</v>
      </c>
      <c r="E67" s="247" t="s">
        <v>3268</v>
      </c>
      <c r="F67" s="16"/>
      <c r="G67" s="16"/>
      <c r="H67" s="16"/>
      <c r="I67" s="529"/>
      <c r="J67" s="529"/>
    </row>
    <row r="68" spans="2:10" x14ac:dyDescent="0.2">
      <c r="B68" s="526"/>
      <c r="C68" t="s">
        <v>3252</v>
      </c>
      <c r="D68" s="247">
        <v>2</v>
      </c>
      <c r="E68" s="247" t="s">
        <v>3268</v>
      </c>
      <c r="F68" s="16"/>
      <c r="G68" s="16"/>
      <c r="H68" s="16"/>
      <c r="I68" s="529"/>
      <c r="J68" s="529"/>
    </row>
    <row r="69" spans="2:10" x14ac:dyDescent="0.2">
      <c r="B69" s="526"/>
      <c r="C69" t="s">
        <v>3256</v>
      </c>
      <c r="D69" s="247">
        <v>3</v>
      </c>
      <c r="E69" s="247" t="s">
        <v>3269</v>
      </c>
      <c r="F69" s="245"/>
      <c r="G69" s="245"/>
      <c r="H69" s="245"/>
      <c r="I69" s="529"/>
      <c r="J69" s="529"/>
    </row>
    <row r="70" spans="2:10" x14ac:dyDescent="0.2">
      <c r="B70" s="526"/>
      <c r="C70" t="s">
        <v>3260</v>
      </c>
      <c r="D70" s="247">
        <v>3</v>
      </c>
      <c r="E70" s="247" t="s">
        <v>3269</v>
      </c>
      <c r="F70" s="245"/>
      <c r="G70" s="245"/>
      <c r="H70" s="245"/>
      <c r="I70" s="529"/>
      <c r="J70" s="529"/>
    </row>
    <row r="71" spans="2:10" x14ac:dyDescent="0.2">
      <c r="B71" s="526"/>
      <c r="C71" t="s">
        <v>3264</v>
      </c>
      <c r="D71" s="247">
        <v>1</v>
      </c>
      <c r="E71" s="247" t="s">
        <v>61</v>
      </c>
      <c r="F71" s="245"/>
      <c r="G71" s="245"/>
      <c r="H71" s="245"/>
      <c r="I71" s="529"/>
      <c r="J71" s="529"/>
    </row>
    <row r="72" spans="2:10" ht="15" customHeight="1" x14ac:dyDescent="0.2">
      <c r="B72" s="526" t="s">
        <v>29</v>
      </c>
      <c r="C72" t="s">
        <v>3028</v>
      </c>
      <c r="D72" s="10">
        <v>1</v>
      </c>
      <c r="E72" s="10" t="s">
        <v>61</v>
      </c>
      <c r="F72" s="15"/>
      <c r="G72" s="15"/>
      <c r="H72" s="15"/>
    </row>
    <row r="73" spans="2:10" x14ac:dyDescent="0.2">
      <c r="B73" s="526"/>
      <c r="C73" t="s">
        <v>3026</v>
      </c>
      <c r="D73" s="10">
        <v>2</v>
      </c>
      <c r="E73" s="10" t="s">
        <v>62</v>
      </c>
      <c r="F73" s="15"/>
      <c r="G73" s="15"/>
      <c r="H73" s="15"/>
    </row>
    <row r="74" spans="2:10" x14ac:dyDescent="0.2">
      <c r="B74" s="526"/>
      <c r="C74" t="s">
        <v>3027</v>
      </c>
      <c r="D74" s="10">
        <v>3</v>
      </c>
      <c r="E74" s="10" t="s">
        <v>58</v>
      </c>
      <c r="F74" s="15"/>
      <c r="G74" s="15"/>
      <c r="H74" s="15"/>
    </row>
    <row r="75" spans="2:10" ht="15" customHeight="1" x14ac:dyDescent="0.2">
      <c r="B75" s="526" t="s">
        <v>22</v>
      </c>
      <c r="C75" s="3" t="s">
        <v>3028</v>
      </c>
      <c r="D75" s="11">
        <v>1</v>
      </c>
      <c r="E75" s="10" t="s">
        <v>61</v>
      </c>
      <c r="F75" s="13"/>
      <c r="G75" s="13"/>
      <c r="H75" s="13"/>
    </row>
    <row r="76" spans="2:10" x14ac:dyDescent="0.2">
      <c r="B76" s="526"/>
      <c r="C76" s="3" t="s">
        <v>3026</v>
      </c>
      <c r="D76" s="10">
        <v>2</v>
      </c>
      <c r="E76" s="10" t="s">
        <v>62</v>
      </c>
      <c r="F76" s="15"/>
      <c r="G76" s="15"/>
      <c r="H76" s="15"/>
    </row>
    <row r="77" spans="2:10" x14ac:dyDescent="0.2">
      <c r="B77" s="526"/>
      <c r="C77" s="3" t="s">
        <v>3053</v>
      </c>
      <c r="D77" s="244">
        <v>2</v>
      </c>
      <c r="E77" s="244" t="s">
        <v>62</v>
      </c>
      <c r="F77" s="244"/>
      <c r="G77" s="244"/>
      <c r="H77" s="244"/>
    </row>
    <row r="78" spans="2:10" x14ac:dyDescent="0.2">
      <c r="B78" s="526"/>
      <c r="C78" t="s">
        <v>3027</v>
      </c>
      <c r="D78" s="10">
        <v>3</v>
      </c>
      <c r="E78" s="10" t="s">
        <v>58</v>
      </c>
      <c r="F78" s="15"/>
      <c r="G78" s="15"/>
      <c r="H78" s="15"/>
    </row>
    <row r="79" spans="2:10" x14ac:dyDescent="0.2">
      <c r="B79" s="528" t="s">
        <v>32</v>
      </c>
      <c r="C79" t="s">
        <v>3037</v>
      </c>
      <c r="D79" s="239">
        <v>3</v>
      </c>
      <c r="E79" s="239" t="s">
        <v>58</v>
      </c>
      <c r="F79" s="239"/>
      <c r="G79" s="239"/>
      <c r="H79" s="239"/>
    </row>
    <row r="80" spans="2:10" x14ac:dyDescent="0.2">
      <c r="B80" s="528"/>
      <c r="C80" t="s">
        <v>3038</v>
      </c>
      <c r="D80" s="239">
        <v>3</v>
      </c>
      <c r="E80" s="239" t="s">
        <v>58</v>
      </c>
      <c r="F80" s="239"/>
      <c r="G80" s="239"/>
      <c r="H80" s="239"/>
    </row>
    <row r="81" spans="2:8" x14ac:dyDescent="0.2">
      <c r="B81" s="528"/>
      <c r="C81" t="s">
        <v>3039</v>
      </c>
      <c r="D81" s="239">
        <v>2</v>
      </c>
      <c r="E81" s="239" t="s">
        <v>62</v>
      </c>
      <c r="F81" s="239"/>
      <c r="G81" s="239"/>
      <c r="H81" s="239"/>
    </row>
    <row r="82" spans="2:8" x14ac:dyDescent="0.2">
      <c r="B82" s="528"/>
      <c r="C82" t="s">
        <v>3040</v>
      </c>
      <c r="D82" s="239">
        <v>3</v>
      </c>
      <c r="E82" s="239" t="s">
        <v>58</v>
      </c>
      <c r="F82" s="239"/>
      <c r="G82" s="239"/>
      <c r="H82" s="239"/>
    </row>
    <row r="83" spans="2:8" x14ac:dyDescent="0.2">
      <c r="B83" s="528"/>
      <c r="C83" t="s">
        <v>3041</v>
      </c>
      <c r="D83" s="239">
        <v>2</v>
      </c>
      <c r="E83" s="239" t="s">
        <v>62</v>
      </c>
      <c r="F83" s="239"/>
      <c r="G83" s="239"/>
      <c r="H83" s="239"/>
    </row>
    <row r="84" spans="2:8" x14ac:dyDescent="0.2">
      <c r="B84" s="528"/>
      <c r="C84" t="s">
        <v>3042</v>
      </c>
      <c r="D84" s="239">
        <v>1</v>
      </c>
      <c r="E84" s="239" t="s">
        <v>61</v>
      </c>
      <c r="F84" s="239"/>
      <c r="G84" s="239"/>
      <c r="H84" s="239"/>
    </row>
    <row r="85" spans="2:8" s="4" customFormat="1" ht="15" customHeight="1" x14ac:dyDescent="0.2">
      <c r="B85" s="528"/>
      <c r="C85" s="4" t="s">
        <v>3043</v>
      </c>
      <c r="D85" s="14">
        <v>3</v>
      </c>
      <c r="E85" s="14" t="s">
        <v>62</v>
      </c>
      <c r="F85" s="14"/>
      <c r="G85" s="14"/>
      <c r="H85" s="14"/>
    </row>
    <row r="86" spans="2:8" s="4" customFormat="1" x14ac:dyDescent="0.2">
      <c r="B86" s="528"/>
      <c r="C86" s="4" t="s">
        <v>3044</v>
      </c>
      <c r="D86" s="14">
        <v>1</v>
      </c>
      <c r="E86" s="14" t="s">
        <v>61</v>
      </c>
      <c r="F86" s="14"/>
      <c r="G86" s="14"/>
      <c r="H86" s="14"/>
    </row>
    <row r="87" spans="2:8" s="4" customFormat="1" x14ac:dyDescent="0.2">
      <c r="B87" s="528"/>
      <c r="C87" s="4" t="s">
        <v>3045</v>
      </c>
      <c r="D87" s="14">
        <v>1</v>
      </c>
      <c r="E87" s="14" t="s">
        <v>61</v>
      </c>
      <c r="F87" s="14"/>
      <c r="G87" s="14"/>
      <c r="H87" s="14"/>
    </row>
    <row r="88" spans="2:8" s="4" customFormat="1" x14ac:dyDescent="0.2">
      <c r="B88" s="528"/>
      <c r="C88" s="4" t="s">
        <v>3034</v>
      </c>
      <c r="D88" s="233">
        <v>3</v>
      </c>
      <c r="E88" s="233" t="s">
        <v>58</v>
      </c>
      <c r="F88" s="233"/>
      <c r="G88" s="233"/>
      <c r="H88" s="233"/>
    </row>
    <row r="89" spans="2:8" s="4" customFormat="1" x14ac:dyDescent="0.2">
      <c r="B89" s="528"/>
      <c r="C89" s="4" t="s">
        <v>3030</v>
      </c>
      <c r="D89" s="14">
        <v>1</v>
      </c>
      <c r="E89" s="14" t="s">
        <v>61</v>
      </c>
      <c r="F89" s="14"/>
      <c r="G89" s="14"/>
      <c r="H89" s="14"/>
    </row>
    <row r="90" spans="2:8" ht="15" customHeight="1" x14ac:dyDescent="0.2">
      <c r="B90" s="525" t="s">
        <v>41</v>
      </c>
      <c r="C90" t="s">
        <v>63</v>
      </c>
      <c r="D90" s="10">
        <v>1</v>
      </c>
      <c r="E90" s="10" t="s">
        <v>61</v>
      </c>
      <c r="F90" s="15"/>
      <c r="G90" s="15"/>
      <c r="H90" s="15"/>
    </row>
    <row r="91" spans="2:8" x14ac:dyDescent="0.2">
      <c r="B91" s="525"/>
      <c r="C91" t="s">
        <v>64</v>
      </c>
      <c r="D91" s="10">
        <v>1</v>
      </c>
      <c r="E91" s="10" t="s">
        <v>61</v>
      </c>
      <c r="F91" s="15"/>
      <c r="G91" s="15"/>
      <c r="H91" s="15"/>
    </row>
    <row r="92" spans="2:8" x14ac:dyDescent="0.2">
      <c r="B92" s="525"/>
      <c r="C92" t="s">
        <v>65</v>
      </c>
      <c r="D92" s="10">
        <v>1</v>
      </c>
      <c r="E92" s="10" t="s">
        <v>61</v>
      </c>
      <c r="F92" s="15"/>
      <c r="G92" s="15"/>
      <c r="H92" s="15"/>
    </row>
    <row r="93" spans="2:8" x14ac:dyDescent="0.2">
      <c r="B93" s="525"/>
      <c r="C93" t="s">
        <v>66</v>
      </c>
      <c r="D93" s="10">
        <v>1</v>
      </c>
      <c r="E93" s="10" t="s">
        <v>61</v>
      </c>
      <c r="F93" s="15"/>
      <c r="G93" s="15"/>
      <c r="H93" s="15"/>
    </row>
    <row r="94" spans="2:8" x14ac:dyDescent="0.2">
      <c r="B94" s="525"/>
      <c r="C94" t="s">
        <v>67</v>
      </c>
      <c r="D94" s="10">
        <v>2</v>
      </c>
      <c r="E94" s="10" t="s">
        <v>62</v>
      </c>
      <c r="F94" s="15"/>
      <c r="G94" s="15"/>
      <c r="H94" s="15"/>
    </row>
    <row r="95" spans="2:8" x14ac:dyDescent="0.2">
      <c r="B95" s="525"/>
      <c r="C95" t="s">
        <v>68</v>
      </c>
      <c r="D95" s="10">
        <v>3</v>
      </c>
      <c r="E95" s="10" t="s">
        <v>58</v>
      </c>
      <c r="F95" s="15"/>
      <c r="G95" s="15"/>
      <c r="H95" s="15"/>
    </row>
    <row r="96" spans="2:8" x14ac:dyDescent="0.2">
      <c r="B96" s="525"/>
      <c r="C96" t="s">
        <v>69</v>
      </c>
      <c r="D96" s="10">
        <v>3</v>
      </c>
      <c r="E96" s="10" t="s">
        <v>58</v>
      </c>
      <c r="F96" s="15"/>
      <c r="G96" s="15"/>
      <c r="H96" s="15"/>
    </row>
    <row r="97" spans="2:10" ht="16" x14ac:dyDescent="0.2">
      <c r="B97" s="525"/>
      <c r="C97" s="2" t="s">
        <v>70</v>
      </c>
      <c r="D97" s="9">
        <v>3</v>
      </c>
      <c r="E97" s="10" t="s">
        <v>58</v>
      </c>
      <c r="F97" s="15"/>
      <c r="G97" s="15"/>
      <c r="H97" s="15"/>
      <c r="I97" s="237"/>
      <c r="J97" s="237"/>
    </row>
    <row r="98" spans="2:10" ht="16" x14ac:dyDescent="0.2">
      <c r="B98" s="525" t="s">
        <v>33</v>
      </c>
      <c r="C98" s="2" t="s">
        <v>71</v>
      </c>
      <c r="D98" s="9">
        <v>1</v>
      </c>
      <c r="E98" s="9" t="s">
        <v>61</v>
      </c>
      <c r="F98" s="15"/>
      <c r="G98" s="15"/>
      <c r="H98" s="15"/>
      <c r="I98" s="237"/>
      <c r="J98" s="237"/>
    </row>
    <row r="99" spans="2:10" ht="16" x14ac:dyDescent="0.2">
      <c r="B99" s="525"/>
      <c r="C99" s="2" t="s">
        <v>3025</v>
      </c>
      <c r="D99" s="206">
        <v>2</v>
      </c>
      <c r="E99" s="206" t="s">
        <v>62</v>
      </c>
      <c r="F99" s="205"/>
      <c r="G99" s="205"/>
      <c r="H99" s="205"/>
      <c r="I99" s="237"/>
      <c r="J99" s="237"/>
    </row>
    <row r="100" spans="2:10" x14ac:dyDescent="0.2">
      <c r="B100" s="525"/>
      <c r="C100" t="s">
        <v>34</v>
      </c>
      <c r="D100" s="10">
        <v>3</v>
      </c>
      <c r="E100" s="10" t="s">
        <v>58</v>
      </c>
      <c r="F100" s="15"/>
      <c r="G100" s="15"/>
      <c r="H100" s="15"/>
    </row>
    <row r="101" spans="2:10" x14ac:dyDescent="0.2">
      <c r="B101" s="18"/>
    </row>
    <row r="102" spans="2:10" x14ac:dyDescent="0.2">
      <c r="B102" s="18"/>
    </row>
  </sheetData>
  <sheetProtection algorithmName="SHA-512" hashValue="cNSDmKVtVDSZqnrVNkf+5mWwqJD7czn81f6TjR/NpK/bkpvlSoJZPjQMvJisPWZB5vyqpbziqXryRrG+9Vbrbg==" saltValue="toI79pz1cvNDmn7jrpkAqA==" spinCount="100000" sheet="1" objects="1" scenarios="1"/>
  <customSheetViews>
    <customSheetView guid="{4DC146C0-4C32-4BEE-895C-813286D3318F}" topLeftCell="A40">
      <selection activeCell="D42" sqref="D42:D49"/>
    </customSheetView>
  </customSheetViews>
  <mergeCells count="12">
    <mergeCell ref="J56:J71"/>
    <mergeCell ref="I56:I71"/>
    <mergeCell ref="I10:I14"/>
    <mergeCell ref="J10:J14"/>
    <mergeCell ref="B6:B9"/>
    <mergeCell ref="B90:B97"/>
    <mergeCell ref="B98:B100"/>
    <mergeCell ref="B72:B74"/>
    <mergeCell ref="B75:B78"/>
    <mergeCell ref="B10:B15"/>
    <mergeCell ref="B79:B89"/>
    <mergeCell ref="B16:B7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B2:H85"/>
  <sheetViews>
    <sheetView workbookViewId="0">
      <selection activeCell="F3" sqref="F3:F10"/>
    </sheetView>
  </sheetViews>
  <sheetFormatPr baseColWidth="10" defaultColWidth="11.5" defaultRowHeight="15" x14ac:dyDescent="0.2"/>
  <cols>
    <col min="3" max="3" width="34.6640625" customWidth="1"/>
    <col min="5" max="5" width="11.5" customWidth="1"/>
    <col min="6" max="6" width="24.83203125" customWidth="1"/>
    <col min="7" max="7" width="33" customWidth="1"/>
    <col min="8" max="8" width="33.33203125" customWidth="1"/>
  </cols>
  <sheetData>
    <row r="2" spans="2:8" x14ac:dyDescent="0.2">
      <c r="B2" s="207" t="s">
        <v>2899</v>
      </c>
      <c r="D2" s="1" t="s">
        <v>2900</v>
      </c>
      <c r="E2" s="1"/>
      <c r="F2" s="208" t="s">
        <v>2901</v>
      </c>
      <c r="G2" s="209" t="s">
        <v>2902</v>
      </c>
      <c r="H2" s="207" t="s">
        <v>2903</v>
      </c>
    </row>
    <row r="3" spans="2:8" ht="42" x14ac:dyDescent="0.2">
      <c r="B3" s="5" t="s">
        <v>2904</v>
      </c>
      <c r="D3" s="210" t="s">
        <v>16</v>
      </c>
      <c r="E3" s="210"/>
      <c r="F3" s="211" t="s">
        <v>2905</v>
      </c>
      <c r="G3" s="6" t="s">
        <v>2906</v>
      </c>
      <c r="H3" s="212" t="s">
        <v>2904</v>
      </c>
    </row>
    <row r="4" spans="2:8" ht="28" x14ac:dyDescent="0.2">
      <c r="B4" s="5" t="s">
        <v>2907</v>
      </c>
      <c r="D4" s="210" t="s">
        <v>19</v>
      </c>
      <c r="E4" s="210"/>
      <c r="F4" s="211" t="s">
        <v>2908</v>
      </c>
      <c r="G4" s="6" t="s">
        <v>2909</v>
      </c>
      <c r="H4" s="212" t="s">
        <v>2907</v>
      </c>
    </row>
    <row r="5" spans="2:8" ht="42" x14ac:dyDescent="0.2">
      <c r="B5" s="5" t="s">
        <v>2910</v>
      </c>
      <c r="D5" s="210" t="s">
        <v>20</v>
      </c>
      <c r="E5" s="210"/>
      <c r="F5" s="211" t="s">
        <v>2911</v>
      </c>
      <c r="G5" s="6" t="s">
        <v>2912</v>
      </c>
      <c r="H5" s="212" t="s">
        <v>2910</v>
      </c>
    </row>
    <row r="6" spans="2:8" x14ac:dyDescent="0.2">
      <c r="B6" s="5" t="s">
        <v>2913</v>
      </c>
      <c r="D6" s="210" t="s">
        <v>21</v>
      </c>
      <c r="E6" s="210"/>
      <c r="F6" s="211" t="s">
        <v>2914</v>
      </c>
      <c r="G6" s="6" t="s">
        <v>2915</v>
      </c>
      <c r="H6" s="212" t="s">
        <v>2913</v>
      </c>
    </row>
    <row r="7" spans="2:8" x14ac:dyDescent="0.2">
      <c r="B7" s="5" t="s">
        <v>2916</v>
      </c>
      <c r="D7" s="210" t="s">
        <v>22</v>
      </c>
      <c r="E7" s="210"/>
      <c r="F7" s="211" t="s">
        <v>2917</v>
      </c>
      <c r="G7" s="6" t="s">
        <v>2918</v>
      </c>
      <c r="H7" s="212" t="s">
        <v>2916</v>
      </c>
    </row>
    <row r="8" spans="2:8" ht="28" x14ac:dyDescent="0.2">
      <c r="B8" s="5" t="s">
        <v>2919</v>
      </c>
      <c r="D8" s="210"/>
      <c r="E8" s="210" t="s">
        <v>2917</v>
      </c>
      <c r="F8" s="211" t="s">
        <v>2920</v>
      </c>
      <c r="G8" s="6" t="s">
        <v>2921</v>
      </c>
      <c r="H8" s="212" t="s">
        <v>2919</v>
      </c>
    </row>
    <row r="9" spans="2:8" ht="28" x14ac:dyDescent="0.2">
      <c r="B9" s="5" t="s">
        <v>2922</v>
      </c>
      <c r="D9" s="210" t="s">
        <v>23</v>
      </c>
      <c r="E9" s="210" t="s">
        <v>2923</v>
      </c>
      <c r="F9" s="211" t="s">
        <v>2924</v>
      </c>
      <c r="G9" s="6" t="s">
        <v>2925</v>
      </c>
      <c r="H9" s="212" t="s">
        <v>2922</v>
      </c>
    </row>
    <row r="10" spans="2:8" x14ac:dyDescent="0.2">
      <c r="B10" s="5" t="s">
        <v>2926</v>
      </c>
      <c r="D10" s="210" t="s">
        <v>24</v>
      </c>
      <c r="E10" s="210"/>
      <c r="F10" s="211" t="s">
        <v>2923</v>
      </c>
      <c r="G10" s="6" t="s">
        <v>2927</v>
      </c>
      <c r="H10" s="212" t="s">
        <v>2926</v>
      </c>
    </row>
    <row r="11" spans="2:8" x14ac:dyDescent="0.2">
      <c r="B11" s="5" t="s">
        <v>2928</v>
      </c>
      <c r="D11" s="210" t="s">
        <v>33</v>
      </c>
      <c r="E11" s="210"/>
      <c r="F11" s="211" t="s">
        <v>2929</v>
      </c>
      <c r="G11" s="6" t="s">
        <v>2930</v>
      </c>
      <c r="H11" s="212" t="s">
        <v>2928</v>
      </c>
    </row>
    <row r="12" spans="2:8" x14ac:dyDescent="0.2">
      <c r="B12" s="5" t="s">
        <v>2931</v>
      </c>
      <c r="F12" s="211" t="s">
        <v>2932</v>
      </c>
      <c r="G12" s="6" t="s">
        <v>2933</v>
      </c>
      <c r="H12" s="212" t="s">
        <v>2931</v>
      </c>
    </row>
    <row r="13" spans="2:8" x14ac:dyDescent="0.2">
      <c r="B13" s="5" t="s">
        <v>2905</v>
      </c>
      <c r="G13" s="6" t="s">
        <v>2934</v>
      </c>
    </row>
    <row r="14" spans="2:8" x14ac:dyDescent="0.2">
      <c r="B14" s="5" t="s">
        <v>2908</v>
      </c>
      <c r="G14" s="6" t="s">
        <v>2932</v>
      </c>
    </row>
    <row r="15" spans="2:8" x14ac:dyDescent="0.2">
      <c r="B15" s="5" t="s">
        <v>2911</v>
      </c>
      <c r="G15" s="213"/>
    </row>
    <row r="16" spans="2:8" x14ac:dyDescent="0.2">
      <c r="B16" s="5" t="s">
        <v>2914</v>
      </c>
      <c r="D16" s="1" t="s">
        <v>2900</v>
      </c>
      <c r="E16" s="208" t="s">
        <v>2901</v>
      </c>
      <c r="G16" s="241" t="s">
        <v>3022</v>
      </c>
    </row>
    <row r="17" spans="2:7" x14ac:dyDescent="0.2">
      <c r="B17" s="5" t="s">
        <v>2917</v>
      </c>
      <c r="D17" s="531" t="s">
        <v>16</v>
      </c>
      <c r="E17" s="7" t="s">
        <v>2935</v>
      </c>
      <c r="G17" s="240" t="s">
        <v>3270</v>
      </c>
    </row>
    <row r="18" spans="2:7" x14ac:dyDescent="0.2">
      <c r="B18" s="5" t="s">
        <v>2920</v>
      </c>
      <c r="D18" s="532"/>
      <c r="E18" s="7" t="s">
        <v>2936</v>
      </c>
      <c r="G18" s="242" t="s">
        <v>3271</v>
      </c>
    </row>
    <row r="19" spans="2:7" x14ac:dyDescent="0.2">
      <c r="B19" s="5" t="s">
        <v>2924</v>
      </c>
      <c r="D19" s="532"/>
      <c r="E19" s="5" t="s">
        <v>2937</v>
      </c>
      <c r="G19" s="240" t="s">
        <v>3035</v>
      </c>
    </row>
    <row r="20" spans="2:7" x14ac:dyDescent="0.2">
      <c r="B20" s="5" t="s">
        <v>2923</v>
      </c>
      <c r="D20" s="532"/>
      <c r="E20" s="5" t="s">
        <v>2938</v>
      </c>
      <c r="G20" s="240"/>
    </row>
    <row r="21" spans="2:7" x14ac:dyDescent="0.2">
      <c r="B21" s="5" t="s">
        <v>2929</v>
      </c>
      <c r="D21" s="532"/>
      <c r="E21" s="5" t="s">
        <v>2939</v>
      </c>
      <c r="G21" s="240"/>
    </row>
    <row r="22" spans="2:7" x14ac:dyDescent="0.2">
      <c r="B22" s="5" t="s">
        <v>2906</v>
      </c>
      <c r="D22" s="532"/>
      <c r="E22" s="5" t="s">
        <v>2940</v>
      </c>
      <c r="G22" s="240"/>
    </row>
    <row r="23" spans="2:7" x14ac:dyDescent="0.2">
      <c r="B23" s="5" t="s">
        <v>2909</v>
      </c>
      <c r="D23" s="532"/>
      <c r="E23" s="5" t="s">
        <v>2941</v>
      </c>
      <c r="G23" s="240"/>
    </row>
    <row r="24" spans="2:7" x14ac:dyDescent="0.2">
      <c r="B24" s="5" t="s">
        <v>2912</v>
      </c>
      <c r="D24" s="532"/>
      <c r="E24" s="5" t="s">
        <v>2942</v>
      </c>
      <c r="G24" s="240"/>
    </row>
    <row r="25" spans="2:7" x14ac:dyDescent="0.2">
      <c r="B25" s="5" t="s">
        <v>2915</v>
      </c>
      <c r="D25" s="532"/>
      <c r="E25" s="5" t="s">
        <v>2943</v>
      </c>
      <c r="G25" s="240"/>
    </row>
    <row r="26" spans="2:7" x14ac:dyDescent="0.2">
      <c r="B26" s="5" t="s">
        <v>2918</v>
      </c>
      <c r="D26" s="532"/>
      <c r="E26" s="5" t="s">
        <v>2944</v>
      </c>
      <c r="G26" s="240"/>
    </row>
    <row r="27" spans="2:7" x14ac:dyDescent="0.2">
      <c r="B27" s="5" t="s">
        <v>2921</v>
      </c>
      <c r="D27" s="532"/>
      <c r="E27" s="5" t="s">
        <v>2945</v>
      </c>
      <c r="G27" s="240"/>
    </row>
    <row r="28" spans="2:7" x14ac:dyDescent="0.2">
      <c r="B28" s="5" t="s">
        <v>2925</v>
      </c>
      <c r="D28" s="533"/>
      <c r="E28" s="7" t="s">
        <v>2946</v>
      </c>
      <c r="G28" s="240"/>
    </row>
    <row r="29" spans="2:7" x14ac:dyDescent="0.2">
      <c r="B29" s="5" t="s">
        <v>2927</v>
      </c>
      <c r="D29" s="531" t="s">
        <v>19</v>
      </c>
      <c r="E29" s="5" t="s">
        <v>2935</v>
      </c>
      <c r="G29" s="240"/>
    </row>
    <row r="30" spans="2:7" x14ac:dyDescent="0.2">
      <c r="B30" s="5" t="s">
        <v>2930</v>
      </c>
      <c r="D30" s="532"/>
      <c r="E30" s="5" t="s">
        <v>2936</v>
      </c>
      <c r="G30" s="213"/>
    </row>
    <row r="31" spans="2:7" x14ac:dyDescent="0.2">
      <c r="B31" s="5" t="s">
        <v>2933</v>
      </c>
      <c r="D31" s="532"/>
      <c r="E31" s="5" t="s">
        <v>2937</v>
      </c>
      <c r="G31" s="213"/>
    </row>
    <row r="32" spans="2:7" x14ac:dyDescent="0.2">
      <c r="B32" s="5" t="s">
        <v>2934</v>
      </c>
      <c r="D32" s="532"/>
      <c r="E32" s="5" t="s">
        <v>2938</v>
      </c>
      <c r="G32" s="213"/>
    </row>
    <row r="33" spans="2:7" x14ac:dyDescent="0.2">
      <c r="B33" s="5" t="s">
        <v>2947</v>
      </c>
      <c r="D33" s="532"/>
      <c r="E33" s="5" t="s">
        <v>2939</v>
      </c>
      <c r="G33" s="213"/>
    </row>
    <row r="34" spans="2:7" x14ac:dyDescent="0.2">
      <c r="D34" s="532"/>
      <c r="E34" s="5" t="s">
        <v>2940</v>
      </c>
      <c r="G34" s="213"/>
    </row>
    <row r="35" spans="2:7" x14ac:dyDescent="0.2">
      <c r="D35" s="532"/>
      <c r="E35" s="5" t="s">
        <v>2941</v>
      </c>
      <c r="G35" s="213"/>
    </row>
    <row r="36" spans="2:7" x14ac:dyDescent="0.2">
      <c r="D36" s="532"/>
      <c r="E36" s="5" t="s">
        <v>2942</v>
      </c>
      <c r="G36" s="213"/>
    </row>
    <row r="37" spans="2:7" x14ac:dyDescent="0.2">
      <c r="D37" s="532"/>
      <c r="E37" s="5" t="s">
        <v>2943</v>
      </c>
      <c r="G37" s="213"/>
    </row>
    <row r="38" spans="2:7" x14ac:dyDescent="0.2">
      <c r="D38" s="532"/>
      <c r="E38" s="5" t="s">
        <v>2944</v>
      </c>
      <c r="G38" s="213"/>
    </row>
    <row r="39" spans="2:7" x14ac:dyDescent="0.2">
      <c r="D39" s="532"/>
      <c r="E39" s="5" t="s">
        <v>2945</v>
      </c>
      <c r="G39" s="213"/>
    </row>
    <row r="40" spans="2:7" x14ac:dyDescent="0.2">
      <c r="D40" s="533"/>
      <c r="E40" s="5" t="s">
        <v>2946</v>
      </c>
      <c r="G40" s="213"/>
    </row>
    <row r="41" spans="2:7" x14ac:dyDescent="0.2">
      <c r="D41" s="531" t="s">
        <v>20</v>
      </c>
      <c r="E41" s="5" t="s">
        <v>2935</v>
      </c>
      <c r="G41" s="213"/>
    </row>
    <row r="42" spans="2:7" x14ac:dyDescent="0.2">
      <c r="D42" s="532"/>
      <c r="E42" s="5" t="s">
        <v>2936</v>
      </c>
      <c r="G42" s="213"/>
    </row>
    <row r="43" spans="2:7" x14ac:dyDescent="0.2">
      <c r="D43" s="532"/>
      <c r="E43" s="7" t="s">
        <v>2937</v>
      </c>
      <c r="G43" s="213"/>
    </row>
    <row r="44" spans="2:7" x14ac:dyDescent="0.2">
      <c r="D44" s="532"/>
      <c r="E44" s="7" t="s">
        <v>2938</v>
      </c>
      <c r="G44" s="213"/>
    </row>
    <row r="45" spans="2:7" x14ac:dyDescent="0.2">
      <c r="D45" s="532"/>
      <c r="E45" s="7" t="s">
        <v>2939</v>
      </c>
      <c r="G45" s="213"/>
    </row>
    <row r="46" spans="2:7" x14ac:dyDescent="0.2">
      <c r="D46" s="532"/>
      <c r="E46" s="7" t="s">
        <v>2940</v>
      </c>
      <c r="G46" s="213"/>
    </row>
    <row r="47" spans="2:7" x14ac:dyDescent="0.2">
      <c r="D47" s="532"/>
      <c r="E47" s="7" t="s">
        <v>2941</v>
      </c>
      <c r="G47" s="213"/>
    </row>
    <row r="48" spans="2:7" x14ac:dyDescent="0.2">
      <c r="D48" s="532"/>
      <c r="E48" s="7" t="s">
        <v>2942</v>
      </c>
      <c r="G48" s="213"/>
    </row>
    <row r="49" spans="4:7" x14ac:dyDescent="0.2">
      <c r="D49" s="532"/>
      <c r="E49" s="7" t="s">
        <v>2943</v>
      </c>
      <c r="G49" s="213"/>
    </row>
    <row r="50" spans="4:7" x14ac:dyDescent="0.2">
      <c r="D50" s="532"/>
      <c r="E50" s="7" t="s">
        <v>2944</v>
      </c>
      <c r="G50" s="213"/>
    </row>
    <row r="51" spans="4:7" x14ac:dyDescent="0.2">
      <c r="D51" s="532"/>
      <c r="E51" s="7" t="s">
        <v>2945</v>
      </c>
      <c r="G51" s="213"/>
    </row>
    <row r="52" spans="4:7" x14ac:dyDescent="0.2">
      <c r="D52" s="533"/>
      <c r="E52" s="7" t="s">
        <v>2946</v>
      </c>
      <c r="G52" s="213"/>
    </row>
    <row r="53" spans="4:7" x14ac:dyDescent="0.2">
      <c r="D53" s="531" t="s">
        <v>21</v>
      </c>
      <c r="E53" s="7" t="s">
        <v>2943</v>
      </c>
      <c r="G53" s="213"/>
    </row>
    <row r="54" spans="4:7" x14ac:dyDescent="0.2">
      <c r="D54" s="533"/>
      <c r="E54" s="7" t="s">
        <v>2944</v>
      </c>
      <c r="G54" s="213"/>
    </row>
    <row r="55" spans="4:7" x14ac:dyDescent="0.2">
      <c r="D55" s="531" t="s">
        <v>22</v>
      </c>
      <c r="E55" s="7" t="s">
        <v>2935</v>
      </c>
      <c r="G55" s="213"/>
    </row>
    <row r="56" spans="4:7" x14ac:dyDescent="0.2">
      <c r="D56" s="532"/>
      <c r="E56" s="7" t="s">
        <v>2936</v>
      </c>
      <c r="G56" s="213"/>
    </row>
    <row r="57" spans="4:7" x14ac:dyDescent="0.2">
      <c r="D57" s="532"/>
      <c r="E57" s="7" t="s">
        <v>2937</v>
      </c>
      <c r="G57" s="213"/>
    </row>
    <row r="58" spans="4:7" x14ac:dyDescent="0.2">
      <c r="D58" s="532"/>
      <c r="E58" s="7" t="s">
        <v>2938</v>
      </c>
      <c r="G58" s="213"/>
    </row>
    <row r="59" spans="4:7" x14ac:dyDescent="0.2">
      <c r="D59" s="532"/>
      <c r="E59" s="7" t="s">
        <v>2939</v>
      </c>
      <c r="G59" s="213"/>
    </row>
    <row r="60" spans="4:7" x14ac:dyDescent="0.2">
      <c r="D60" s="532"/>
      <c r="E60" s="7" t="s">
        <v>2940</v>
      </c>
      <c r="G60" s="213"/>
    </row>
    <row r="61" spans="4:7" x14ac:dyDescent="0.2">
      <c r="D61" s="532"/>
      <c r="E61" s="7" t="s">
        <v>2941</v>
      </c>
      <c r="G61" s="213"/>
    </row>
    <row r="62" spans="4:7" x14ac:dyDescent="0.2">
      <c r="D62" s="532"/>
      <c r="E62" s="7" t="s">
        <v>2942</v>
      </c>
      <c r="G62" s="213"/>
    </row>
    <row r="63" spans="4:7" x14ac:dyDescent="0.2">
      <c r="D63" s="532"/>
      <c r="E63" s="7" t="s">
        <v>2943</v>
      </c>
      <c r="G63" s="213"/>
    </row>
    <row r="64" spans="4:7" x14ac:dyDescent="0.2">
      <c r="D64" s="532"/>
      <c r="E64" s="7" t="s">
        <v>2944</v>
      </c>
      <c r="G64" s="213"/>
    </row>
    <row r="65" spans="4:7" x14ac:dyDescent="0.2">
      <c r="D65" s="532"/>
      <c r="E65" s="7" t="s">
        <v>2945</v>
      </c>
      <c r="G65" s="213"/>
    </row>
    <row r="66" spans="4:7" x14ac:dyDescent="0.2">
      <c r="D66" s="533"/>
      <c r="E66" s="7" t="s">
        <v>2946</v>
      </c>
      <c r="G66" s="213"/>
    </row>
    <row r="67" spans="4:7" x14ac:dyDescent="0.2">
      <c r="D67" s="531" t="s">
        <v>23</v>
      </c>
      <c r="E67" s="5" t="s">
        <v>2935</v>
      </c>
      <c r="G67" s="213"/>
    </row>
    <row r="68" spans="4:7" x14ac:dyDescent="0.2">
      <c r="D68" s="532"/>
      <c r="E68" s="5" t="s">
        <v>2936</v>
      </c>
      <c r="G68" s="213"/>
    </row>
    <row r="69" spans="4:7" x14ac:dyDescent="0.2">
      <c r="D69" s="532"/>
      <c r="E69" s="7" t="s">
        <v>2938</v>
      </c>
      <c r="G69" s="213"/>
    </row>
    <row r="70" spans="4:7" x14ac:dyDescent="0.2">
      <c r="D70" s="532"/>
      <c r="E70" s="7" t="s">
        <v>2941</v>
      </c>
      <c r="G70" s="213"/>
    </row>
    <row r="71" spans="4:7" x14ac:dyDescent="0.2">
      <c r="D71" s="532"/>
      <c r="E71" s="7" t="s">
        <v>2942</v>
      </c>
      <c r="G71" s="213"/>
    </row>
    <row r="72" spans="4:7" x14ac:dyDescent="0.2">
      <c r="D72" s="532"/>
      <c r="E72" s="5" t="s">
        <v>2945</v>
      </c>
      <c r="G72" s="213"/>
    </row>
    <row r="73" spans="4:7" x14ac:dyDescent="0.2">
      <c r="D73" s="533"/>
      <c r="E73" s="5" t="s">
        <v>2946</v>
      </c>
      <c r="G73" s="213"/>
    </row>
    <row r="74" spans="4:7" x14ac:dyDescent="0.2">
      <c r="D74" s="531" t="s">
        <v>24</v>
      </c>
      <c r="E74" s="5" t="s">
        <v>2935</v>
      </c>
      <c r="G74" s="213"/>
    </row>
    <row r="75" spans="4:7" x14ac:dyDescent="0.2">
      <c r="D75" s="532"/>
      <c r="E75" s="5" t="s">
        <v>2936</v>
      </c>
      <c r="G75" s="213"/>
    </row>
    <row r="76" spans="4:7" x14ac:dyDescent="0.2">
      <c r="D76" s="532"/>
      <c r="E76" s="5" t="s">
        <v>2938</v>
      </c>
      <c r="G76" s="213"/>
    </row>
    <row r="77" spans="4:7" x14ac:dyDescent="0.2">
      <c r="D77" s="532"/>
      <c r="E77" s="5" t="s">
        <v>2939</v>
      </c>
      <c r="G77" s="213"/>
    </row>
    <row r="78" spans="4:7" x14ac:dyDescent="0.2">
      <c r="D78" s="532"/>
      <c r="E78" s="5" t="s">
        <v>2940</v>
      </c>
      <c r="G78" s="213"/>
    </row>
    <row r="79" spans="4:7" x14ac:dyDescent="0.2">
      <c r="D79" s="532"/>
      <c r="E79" s="5" t="s">
        <v>2942</v>
      </c>
      <c r="G79" s="213"/>
    </row>
    <row r="80" spans="4:7" x14ac:dyDescent="0.2">
      <c r="D80" s="532"/>
      <c r="E80" s="5" t="s">
        <v>2945</v>
      </c>
      <c r="G80" s="213"/>
    </row>
    <row r="81" spans="4:7" x14ac:dyDescent="0.2">
      <c r="D81" s="533"/>
      <c r="E81" s="5" t="s">
        <v>2946</v>
      </c>
      <c r="G81" s="213"/>
    </row>
    <row r="82" spans="4:7" x14ac:dyDescent="0.2">
      <c r="D82" s="534" t="s">
        <v>33</v>
      </c>
      <c r="E82" s="214" t="s">
        <v>2935</v>
      </c>
      <c r="G82" s="213"/>
    </row>
    <row r="83" spans="4:7" x14ac:dyDescent="0.2">
      <c r="D83" s="534"/>
      <c r="E83" s="5" t="s">
        <v>2937</v>
      </c>
      <c r="G83" s="213"/>
    </row>
    <row r="84" spans="4:7" x14ac:dyDescent="0.2">
      <c r="D84" s="534"/>
      <c r="E84" s="214" t="s">
        <v>2938</v>
      </c>
      <c r="G84" s="213"/>
    </row>
    <row r="85" spans="4:7" x14ac:dyDescent="0.2">
      <c r="D85" s="534"/>
      <c r="E85" s="5" t="s">
        <v>2941</v>
      </c>
      <c r="G85" s="213"/>
    </row>
  </sheetData>
  <customSheetViews>
    <customSheetView guid="{4DC146C0-4C32-4BEE-895C-813286D3318F}">
      <selection activeCell="F3" sqref="F3:F10"/>
    </customSheetView>
  </customSheetViews>
  <mergeCells count="8">
    <mergeCell ref="D74:D81"/>
    <mergeCell ref="D82:D85"/>
    <mergeCell ref="D17:D28"/>
    <mergeCell ref="D29:D40"/>
    <mergeCell ref="D41:D52"/>
    <mergeCell ref="D53:D54"/>
    <mergeCell ref="D55:D66"/>
    <mergeCell ref="D67:D73"/>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11</vt:i4>
      </vt:variant>
    </vt:vector>
  </HeadingPairs>
  <TitlesOfParts>
    <vt:vector size="11" baseType="lpstr">
      <vt:lpstr>Conceptos</vt:lpstr>
      <vt:lpstr>Definiciones</vt:lpstr>
      <vt:lpstr>Descripción</vt:lpstr>
      <vt:lpstr>Ficha-1</vt:lpstr>
      <vt:lpstr>Especies Amenazadas flora </vt:lpstr>
      <vt:lpstr>Especies amenazadas fauna</vt:lpstr>
      <vt:lpstr>VEA Actividades</vt:lpstr>
      <vt:lpstr>Variables - Valoración</vt:lpstr>
      <vt:lpstr>Servicios ecosistémicos </vt:lpstr>
      <vt:lpstr>Información extra</vt:lpstr>
      <vt:lpstr>Notas Adicionales</vt:lpstr>
    </vt:vector>
  </TitlesOfParts>
  <Company>Ministerio de Ambiente y Desarrollo Sostenible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Gipsy Vivian Arenas Hernández</dc:creator>
  <cp:lastModifiedBy>Microsoft Office User</cp:lastModifiedBy>
  <cp:lastPrinted>2019-12-13T15:06:39Z</cp:lastPrinted>
  <dcterms:created xsi:type="dcterms:W3CDTF">2019-10-17T14:22:19Z</dcterms:created>
  <dcterms:modified xsi:type="dcterms:W3CDTF">2021-12-30T00:40:25Z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7c8a1441bff848a4b231b49c4df04e58</vt:lpwstr>
  </property>
</Properties>
</file>